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odrigo.weber\Downloads\"/>
    </mc:Choice>
  </mc:AlternateContent>
  <xr:revisionPtr revIDLastSave="0" documentId="13_ncr:1_{8123113C-AEEE-4BDC-B1E0-B667D1C488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ráficos" sheetId="1" r:id="rId1"/>
    <sheet name="Tributação sobre produtos" sheetId="2" r:id="rId2"/>
    <sheet name="Horas - Obrigações Fiscais" sheetId="3" r:id="rId3"/>
    <sheet name="Variações - Dados Deflacionado" sheetId="4" r:id="rId4"/>
    <sheet name="Principal - Dados Deflacionado" sheetId="5" r:id="rId5"/>
    <sheet name="Principal - Dados Brutos" sheetId="6" r:id="rId6"/>
    <sheet name="IPCA nº-índice" sheetId="7" r:id="rId7"/>
    <sheet name="Dados Brutos" sheetId="8" r:id="rId8"/>
    <sheet name="Dados Tratados" sheetId="9" r:id="rId9"/>
    <sheet name="Cabeçalho OBS" sheetId="10" r:id="rId10"/>
    <sheet name="2021" sheetId="11" state="hidden" r:id="rId11"/>
  </sheets>
  <definedNames>
    <definedName name="_xlnm._FilterDatabase" localSheetId="10" hidden="1">'2021'!$A$4:$E$4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gSn6v9PaZlfUYc29jWnJa4ElxzBA=="/>
    </ext>
  </extLst>
</workbook>
</file>

<file path=xl/calcChain.xml><?xml version="1.0" encoding="utf-8"?>
<calcChain xmlns="http://schemas.openxmlformats.org/spreadsheetml/2006/main">
  <c r="F32" i="11" l="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140" i="9"/>
  <c r="D140" i="9"/>
  <c r="F139" i="9"/>
  <c r="D139" i="9"/>
  <c r="F138" i="9"/>
  <c r="D138" i="9"/>
  <c r="F137" i="9"/>
  <c r="D137" i="9"/>
  <c r="F136" i="9"/>
  <c r="D136" i="9"/>
  <c r="F135" i="9"/>
  <c r="D135" i="9"/>
  <c r="F134" i="9"/>
  <c r="D134" i="9"/>
  <c r="F133" i="9"/>
  <c r="D133" i="9"/>
  <c r="F132" i="9"/>
  <c r="D132" i="9"/>
  <c r="F131" i="9"/>
  <c r="D131" i="9"/>
  <c r="F130" i="9"/>
  <c r="D130" i="9"/>
  <c r="F129" i="9"/>
  <c r="D129" i="9"/>
  <c r="F128" i="9"/>
  <c r="D128" i="9"/>
  <c r="F127" i="9"/>
  <c r="D127" i="9"/>
  <c r="F126" i="9"/>
  <c r="D126" i="9"/>
  <c r="F125" i="9"/>
  <c r="D125" i="9"/>
  <c r="F124" i="9"/>
  <c r="D124" i="9"/>
  <c r="F123" i="9"/>
  <c r="D123" i="9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D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N37" i="6"/>
  <c r="K37" i="6"/>
  <c r="H37" i="6"/>
  <c r="E37" i="6"/>
  <c r="P36" i="6"/>
  <c r="N36" i="6"/>
  <c r="K36" i="6"/>
  <c r="H36" i="6"/>
  <c r="E36" i="6"/>
  <c r="N35" i="6"/>
  <c r="K35" i="6"/>
  <c r="H35" i="6"/>
  <c r="E35" i="6"/>
  <c r="N34" i="6"/>
  <c r="K34" i="6"/>
  <c r="H34" i="6"/>
  <c r="E34" i="6"/>
  <c r="N33" i="6"/>
  <c r="K33" i="6"/>
  <c r="H33" i="6"/>
  <c r="E33" i="6"/>
  <c r="N32" i="6"/>
  <c r="K32" i="6"/>
  <c r="H32" i="6"/>
  <c r="E32" i="6"/>
  <c r="N31" i="6"/>
  <c r="K31" i="6"/>
  <c r="H31" i="6"/>
  <c r="E31" i="6"/>
  <c r="N30" i="6"/>
  <c r="K30" i="6"/>
  <c r="H30" i="6"/>
  <c r="E30" i="6"/>
  <c r="N29" i="6"/>
  <c r="K29" i="6"/>
  <c r="H29" i="6"/>
  <c r="E29" i="6"/>
  <c r="N28" i="6"/>
  <c r="K28" i="6"/>
  <c r="H28" i="6"/>
  <c r="E28" i="6"/>
  <c r="N27" i="6"/>
  <c r="K27" i="6"/>
  <c r="H27" i="6"/>
  <c r="E27" i="6"/>
  <c r="N26" i="6"/>
  <c r="K26" i="6"/>
  <c r="H26" i="6"/>
  <c r="E26" i="6"/>
  <c r="N25" i="6"/>
  <c r="K25" i="6"/>
  <c r="H25" i="6"/>
  <c r="E25" i="6"/>
  <c r="N24" i="6"/>
  <c r="K24" i="6"/>
  <c r="H24" i="6"/>
  <c r="E24" i="6"/>
  <c r="N23" i="6"/>
  <c r="K23" i="6"/>
  <c r="H23" i="6"/>
  <c r="E23" i="6"/>
  <c r="N22" i="6"/>
  <c r="K22" i="6"/>
  <c r="H22" i="6"/>
  <c r="E22" i="6"/>
  <c r="N21" i="6"/>
  <c r="K21" i="6"/>
  <c r="H21" i="6"/>
  <c r="E21" i="6"/>
  <c r="P20" i="6"/>
  <c r="N20" i="6"/>
  <c r="K20" i="6"/>
  <c r="H20" i="6"/>
  <c r="E20" i="6"/>
  <c r="N19" i="6"/>
  <c r="K19" i="6"/>
  <c r="H19" i="6"/>
  <c r="E19" i="6"/>
  <c r="N18" i="6"/>
  <c r="K18" i="6"/>
  <c r="H18" i="6"/>
  <c r="E18" i="6"/>
  <c r="N17" i="6"/>
  <c r="K17" i="6"/>
  <c r="H17" i="6"/>
  <c r="E17" i="6"/>
  <c r="N16" i="6"/>
  <c r="K16" i="6"/>
  <c r="H16" i="6"/>
  <c r="E16" i="6"/>
  <c r="N15" i="6"/>
  <c r="K15" i="6"/>
  <c r="H15" i="6"/>
  <c r="E15" i="6"/>
  <c r="N14" i="6"/>
  <c r="K14" i="6"/>
  <c r="H14" i="6"/>
  <c r="E14" i="6"/>
  <c r="N13" i="6"/>
  <c r="K13" i="6"/>
  <c r="H13" i="6"/>
  <c r="E13" i="6"/>
  <c r="N12" i="6"/>
  <c r="K12" i="6"/>
  <c r="H12" i="6"/>
  <c r="E12" i="6"/>
  <c r="N11" i="6"/>
  <c r="K11" i="6"/>
  <c r="H11" i="6"/>
  <c r="E11" i="6"/>
  <c r="N10" i="6"/>
  <c r="K10" i="6"/>
  <c r="H10" i="6"/>
  <c r="E10" i="6"/>
  <c r="M36" i="5"/>
  <c r="N36" i="5" s="1"/>
  <c r="L36" i="5"/>
  <c r="K36" i="5"/>
  <c r="J36" i="5"/>
  <c r="I36" i="5"/>
  <c r="G36" i="5"/>
  <c r="H36" i="5" s="1"/>
  <c r="F36" i="5"/>
  <c r="D36" i="5"/>
  <c r="C36" i="5"/>
  <c r="E36" i="5" s="1"/>
  <c r="M35" i="5"/>
  <c r="N35" i="5" s="1"/>
  <c r="L35" i="5"/>
  <c r="K35" i="5"/>
  <c r="J35" i="5"/>
  <c r="I35" i="5"/>
  <c r="G35" i="5"/>
  <c r="H35" i="5" s="1"/>
  <c r="F35" i="5"/>
  <c r="D35" i="5"/>
  <c r="C35" i="5"/>
  <c r="E35" i="5" s="1"/>
  <c r="M34" i="5"/>
  <c r="N34" i="5" s="1"/>
  <c r="L34" i="5"/>
  <c r="K34" i="5"/>
  <c r="J34" i="5"/>
  <c r="I34" i="5"/>
  <c r="G34" i="5"/>
  <c r="H34" i="5" s="1"/>
  <c r="F34" i="5"/>
  <c r="D34" i="5"/>
  <c r="C34" i="5"/>
  <c r="E34" i="5" s="1"/>
  <c r="M33" i="5"/>
  <c r="N33" i="5" s="1"/>
  <c r="L33" i="5"/>
  <c r="K33" i="5"/>
  <c r="J33" i="5"/>
  <c r="I33" i="5"/>
  <c r="G33" i="5"/>
  <c r="H33" i="5" s="1"/>
  <c r="F33" i="5"/>
  <c r="D33" i="5"/>
  <c r="C33" i="5"/>
  <c r="E33" i="5" s="1"/>
  <c r="M32" i="5"/>
  <c r="N32" i="5" s="1"/>
  <c r="L32" i="5"/>
  <c r="K32" i="5"/>
  <c r="J32" i="5"/>
  <c r="I32" i="5"/>
  <c r="G32" i="5"/>
  <c r="H32" i="5" s="1"/>
  <c r="F32" i="5"/>
  <c r="D32" i="5"/>
  <c r="C32" i="5"/>
  <c r="E32" i="5" s="1"/>
  <c r="M31" i="5"/>
  <c r="N31" i="5" s="1"/>
  <c r="L31" i="5"/>
  <c r="K31" i="5"/>
  <c r="J31" i="5"/>
  <c r="I31" i="5"/>
  <c r="G31" i="5"/>
  <c r="H31" i="5" s="1"/>
  <c r="F31" i="5"/>
  <c r="D31" i="5"/>
  <c r="C31" i="5"/>
  <c r="E31" i="5" s="1"/>
  <c r="M30" i="5"/>
  <c r="N30" i="5" s="1"/>
  <c r="L30" i="5"/>
  <c r="K30" i="5"/>
  <c r="J30" i="5"/>
  <c r="I30" i="5"/>
  <c r="G30" i="5"/>
  <c r="H30" i="5" s="1"/>
  <c r="F30" i="5"/>
  <c r="D30" i="5"/>
  <c r="C30" i="5"/>
  <c r="E30" i="5" s="1"/>
  <c r="M29" i="5"/>
  <c r="N29" i="5" s="1"/>
  <c r="L29" i="5"/>
  <c r="K29" i="5"/>
  <c r="J29" i="5"/>
  <c r="I29" i="5"/>
  <c r="G29" i="5"/>
  <c r="H29" i="5" s="1"/>
  <c r="F29" i="5"/>
  <c r="D29" i="5"/>
  <c r="C29" i="5"/>
  <c r="E29" i="5" s="1"/>
  <c r="M28" i="5"/>
  <c r="N28" i="5" s="1"/>
  <c r="L28" i="5"/>
  <c r="K28" i="5"/>
  <c r="J28" i="5"/>
  <c r="I28" i="5"/>
  <c r="G28" i="5"/>
  <c r="H28" i="5" s="1"/>
  <c r="F28" i="5"/>
  <c r="D28" i="5"/>
  <c r="C28" i="5"/>
  <c r="E28" i="5" s="1"/>
  <c r="M27" i="5"/>
  <c r="N27" i="5" s="1"/>
  <c r="L27" i="5"/>
  <c r="K27" i="5"/>
  <c r="J27" i="5"/>
  <c r="I27" i="5"/>
  <c r="G27" i="5"/>
  <c r="H27" i="5" s="1"/>
  <c r="F27" i="5"/>
  <c r="D27" i="5"/>
  <c r="C27" i="5"/>
  <c r="E27" i="5" s="1"/>
  <c r="M26" i="5"/>
  <c r="N26" i="5" s="1"/>
  <c r="L26" i="5"/>
  <c r="K26" i="5"/>
  <c r="J26" i="5"/>
  <c r="I26" i="5"/>
  <c r="G26" i="5"/>
  <c r="H26" i="5" s="1"/>
  <c r="F26" i="5"/>
  <c r="D26" i="5"/>
  <c r="C26" i="5"/>
  <c r="E26" i="5" s="1"/>
  <c r="M25" i="5"/>
  <c r="N25" i="5" s="1"/>
  <c r="L25" i="5"/>
  <c r="K25" i="5"/>
  <c r="J25" i="5"/>
  <c r="I25" i="5"/>
  <c r="G25" i="5"/>
  <c r="H25" i="5" s="1"/>
  <c r="F25" i="5"/>
  <c r="D25" i="5"/>
  <c r="C25" i="5"/>
  <c r="E25" i="5" s="1"/>
  <c r="M24" i="5"/>
  <c r="N24" i="5" s="1"/>
  <c r="L24" i="5"/>
  <c r="K24" i="5"/>
  <c r="J24" i="5"/>
  <c r="I24" i="5"/>
  <c r="G24" i="5"/>
  <c r="H24" i="5" s="1"/>
  <c r="F24" i="5"/>
  <c r="D24" i="5"/>
  <c r="C24" i="5"/>
  <c r="E24" i="5" s="1"/>
  <c r="M23" i="5"/>
  <c r="N23" i="5" s="1"/>
  <c r="L23" i="5"/>
  <c r="K23" i="5"/>
  <c r="J23" i="5"/>
  <c r="I23" i="5"/>
  <c r="G23" i="5"/>
  <c r="H23" i="5" s="1"/>
  <c r="F23" i="5"/>
  <c r="D23" i="5"/>
  <c r="C23" i="5"/>
  <c r="E23" i="5" s="1"/>
  <c r="M22" i="5"/>
  <c r="N22" i="5" s="1"/>
  <c r="L22" i="5"/>
  <c r="K22" i="5"/>
  <c r="J22" i="5"/>
  <c r="I22" i="5"/>
  <c r="G22" i="5"/>
  <c r="H22" i="5" s="1"/>
  <c r="F22" i="5"/>
  <c r="D22" i="5"/>
  <c r="C22" i="5"/>
  <c r="E22" i="5" s="1"/>
  <c r="M21" i="5"/>
  <c r="N21" i="5" s="1"/>
  <c r="L21" i="5"/>
  <c r="K21" i="5"/>
  <c r="J21" i="5"/>
  <c r="I21" i="5"/>
  <c r="G21" i="5"/>
  <c r="H21" i="5" s="1"/>
  <c r="F21" i="5"/>
  <c r="D21" i="5"/>
  <c r="C21" i="5"/>
  <c r="E21" i="5" s="1"/>
  <c r="M20" i="5"/>
  <c r="N20" i="5" s="1"/>
  <c r="L20" i="5"/>
  <c r="K20" i="5"/>
  <c r="J20" i="5"/>
  <c r="I20" i="5"/>
  <c r="G20" i="5"/>
  <c r="H20" i="5" s="1"/>
  <c r="F20" i="5"/>
  <c r="D20" i="5"/>
  <c r="C20" i="5"/>
  <c r="E20" i="5" s="1"/>
  <c r="M19" i="5"/>
  <c r="N19" i="5" s="1"/>
  <c r="L19" i="5"/>
  <c r="K19" i="5"/>
  <c r="J19" i="5"/>
  <c r="I19" i="5"/>
  <c r="G19" i="5"/>
  <c r="H19" i="5" s="1"/>
  <c r="F19" i="5"/>
  <c r="D19" i="5"/>
  <c r="C19" i="5"/>
  <c r="E19" i="5" s="1"/>
  <c r="M18" i="5"/>
  <c r="N18" i="5" s="1"/>
  <c r="L18" i="5"/>
  <c r="K18" i="5"/>
  <c r="J18" i="5"/>
  <c r="I18" i="5"/>
  <c r="G18" i="5"/>
  <c r="H18" i="5" s="1"/>
  <c r="F18" i="5"/>
  <c r="D18" i="5"/>
  <c r="C18" i="5"/>
  <c r="E18" i="5" s="1"/>
  <c r="M17" i="5"/>
  <c r="N17" i="5" s="1"/>
  <c r="L17" i="5"/>
  <c r="K17" i="5"/>
  <c r="J17" i="5"/>
  <c r="I17" i="5"/>
  <c r="G17" i="5"/>
  <c r="H17" i="5" s="1"/>
  <c r="F17" i="5"/>
  <c r="D17" i="5"/>
  <c r="C17" i="5"/>
  <c r="E17" i="5" s="1"/>
  <c r="M16" i="5"/>
  <c r="N16" i="5" s="1"/>
  <c r="L16" i="5"/>
  <c r="K16" i="5"/>
  <c r="J16" i="5"/>
  <c r="I16" i="5"/>
  <c r="G16" i="5"/>
  <c r="H16" i="5" s="1"/>
  <c r="F16" i="5"/>
  <c r="D16" i="5"/>
  <c r="C16" i="5"/>
  <c r="E16" i="5" s="1"/>
  <c r="M15" i="5"/>
  <c r="N15" i="5" s="1"/>
  <c r="L15" i="5"/>
  <c r="K15" i="5"/>
  <c r="J15" i="5"/>
  <c r="I15" i="5"/>
  <c r="G15" i="5"/>
  <c r="H15" i="5" s="1"/>
  <c r="F15" i="5"/>
  <c r="D15" i="5"/>
  <c r="C15" i="5"/>
  <c r="E15" i="5" s="1"/>
  <c r="M14" i="5"/>
  <c r="N14" i="5" s="1"/>
  <c r="L14" i="5"/>
  <c r="K14" i="5"/>
  <c r="J14" i="5"/>
  <c r="I14" i="5"/>
  <c r="G14" i="5"/>
  <c r="H14" i="5" s="1"/>
  <c r="F14" i="5"/>
  <c r="D14" i="5"/>
  <c r="C14" i="5"/>
  <c r="E14" i="5" s="1"/>
  <c r="M13" i="5"/>
  <c r="N13" i="5" s="1"/>
  <c r="L13" i="5"/>
  <c r="K13" i="5"/>
  <c r="J13" i="5"/>
  <c r="I13" i="5"/>
  <c r="G13" i="5"/>
  <c r="H13" i="5" s="1"/>
  <c r="F13" i="5"/>
  <c r="D13" i="5"/>
  <c r="C13" i="5"/>
  <c r="E13" i="5" s="1"/>
  <c r="M12" i="5"/>
  <c r="N12" i="5" s="1"/>
  <c r="L12" i="5"/>
  <c r="J12" i="5"/>
  <c r="I12" i="5"/>
  <c r="K12" i="5" s="1"/>
  <c r="G12" i="5"/>
  <c r="H12" i="5" s="1"/>
  <c r="F12" i="5"/>
  <c r="E12" i="5"/>
  <c r="D12" i="5"/>
  <c r="C12" i="5"/>
  <c r="M11" i="5"/>
  <c r="N11" i="5" s="1"/>
  <c r="L11" i="5"/>
  <c r="K11" i="5"/>
  <c r="J11" i="5"/>
  <c r="I11" i="5"/>
  <c r="G11" i="5"/>
  <c r="H11" i="5" s="1"/>
  <c r="F11" i="5"/>
  <c r="D11" i="5"/>
  <c r="C11" i="5"/>
  <c r="E11" i="5" s="1"/>
  <c r="M10" i="5"/>
  <c r="L10" i="5"/>
  <c r="L37" i="5" s="1"/>
  <c r="J10" i="5"/>
  <c r="J37" i="5" s="1"/>
  <c r="I10" i="5"/>
  <c r="I37" i="5" s="1"/>
  <c r="G10" i="5"/>
  <c r="F10" i="5"/>
  <c r="F37" i="5" s="1"/>
  <c r="E10" i="5"/>
  <c r="D10" i="5"/>
  <c r="D37" i="5" s="1"/>
  <c r="C10" i="5"/>
  <c r="F71" i="4"/>
  <c r="E71" i="4"/>
  <c r="D71" i="4"/>
  <c r="C71" i="4"/>
  <c r="G71" i="4" s="1"/>
  <c r="F70" i="4"/>
  <c r="E70" i="4"/>
  <c r="H70" i="4" s="1"/>
  <c r="D70" i="4"/>
  <c r="C70" i="4"/>
  <c r="G70" i="4" s="1"/>
  <c r="F69" i="4"/>
  <c r="E69" i="4"/>
  <c r="H69" i="4" s="1"/>
  <c r="D69" i="4"/>
  <c r="C69" i="4"/>
  <c r="G69" i="4" s="1"/>
  <c r="F68" i="4"/>
  <c r="E68" i="4"/>
  <c r="D68" i="4"/>
  <c r="C68" i="4"/>
  <c r="G68" i="4" s="1"/>
  <c r="F67" i="4"/>
  <c r="E67" i="4"/>
  <c r="D67" i="4"/>
  <c r="C67" i="4"/>
  <c r="G67" i="4" s="1"/>
  <c r="F66" i="4"/>
  <c r="E66" i="4"/>
  <c r="H66" i="4" s="1"/>
  <c r="D66" i="4"/>
  <c r="C66" i="4"/>
  <c r="G66" i="4" s="1"/>
  <c r="F65" i="4"/>
  <c r="E65" i="4"/>
  <c r="H65" i="4" s="1"/>
  <c r="D65" i="4"/>
  <c r="C65" i="4"/>
  <c r="G65" i="4" s="1"/>
  <c r="F64" i="4"/>
  <c r="E64" i="4"/>
  <c r="D64" i="4"/>
  <c r="C64" i="4"/>
  <c r="G64" i="4" s="1"/>
  <c r="F63" i="4"/>
  <c r="E63" i="4"/>
  <c r="D63" i="4"/>
  <c r="C63" i="4"/>
  <c r="G63" i="4" s="1"/>
  <c r="F62" i="4"/>
  <c r="E62" i="4"/>
  <c r="H62" i="4" s="1"/>
  <c r="D62" i="4"/>
  <c r="C62" i="4"/>
  <c r="G62" i="4" s="1"/>
  <c r="F61" i="4"/>
  <c r="E61" i="4"/>
  <c r="H61" i="4" s="1"/>
  <c r="D61" i="4"/>
  <c r="C61" i="4"/>
  <c r="G61" i="4" s="1"/>
  <c r="F60" i="4"/>
  <c r="E60" i="4"/>
  <c r="D60" i="4"/>
  <c r="C60" i="4"/>
  <c r="G60" i="4" s="1"/>
  <c r="F59" i="4"/>
  <c r="E59" i="4"/>
  <c r="D59" i="4"/>
  <c r="C59" i="4"/>
  <c r="G59" i="4" s="1"/>
  <c r="F58" i="4"/>
  <c r="E58" i="4"/>
  <c r="H58" i="4" s="1"/>
  <c r="D58" i="4"/>
  <c r="C58" i="4"/>
  <c r="G58" i="4" s="1"/>
  <c r="F57" i="4"/>
  <c r="E57" i="4"/>
  <c r="H57" i="4" s="1"/>
  <c r="D57" i="4"/>
  <c r="C57" i="4"/>
  <c r="G57" i="4" s="1"/>
  <c r="F56" i="4"/>
  <c r="E56" i="4"/>
  <c r="D56" i="4"/>
  <c r="C56" i="4"/>
  <c r="G56" i="4" s="1"/>
  <c r="F55" i="4"/>
  <c r="E55" i="4"/>
  <c r="D55" i="4"/>
  <c r="C55" i="4"/>
  <c r="G55" i="4" s="1"/>
  <c r="F54" i="4"/>
  <c r="E54" i="4"/>
  <c r="H54" i="4" s="1"/>
  <c r="D54" i="4"/>
  <c r="C54" i="4"/>
  <c r="G54" i="4" s="1"/>
  <c r="F53" i="4"/>
  <c r="E53" i="4"/>
  <c r="H53" i="4" s="1"/>
  <c r="D53" i="4"/>
  <c r="C53" i="4"/>
  <c r="G53" i="4" s="1"/>
  <c r="F52" i="4"/>
  <c r="E52" i="4"/>
  <c r="D52" i="4"/>
  <c r="C52" i="4"/>
  <c r="G52" i="4" s="1"/>
  <c r="F51" i="4"/>
  <c r="E51" i="4"/>
  <c r="D51" i="4"/>
  <c r="C51" i="4"/>
  <c r="G51" i="4" s="1"/>
  <c r="F50" i="4"/>
  <c r="E50" i="4"/>
  <c r="H50" i="4" s="1"/>
  <c r="D50" i="4"/>
  <c r="C50" i="4"/>
  <c r="G50" i="4" s="1"/>
  <c r="F49" i="4"/>
  <c r="E49" i="4"/>
  <c r="H49" i="4" s="1"/>
  <c r="D49" i="4"/>
  <c r="C49" i="4"/>
  <c r="G49" i="4" s="1"/>
  <c r="F48" i="4"/>
  <c r="E48" i="4"/>
  <c r="D48" i="4"/>
  <c r="C48" i="4"/>
  <c r="G48" i="4" s="1"/>
  <c r="F47" i="4"/>
  <c r="E47" i="4"/>
  <c r="D47" i="4"/>
  <c r="C47" i="4"/>
  <c r="C72" i="4" s="1"/>
  <c r="F46" i="4"/>
  <c r="E46" i="4"/>
  <c r="H46" i="4" s="1"/>
  <c r="D46" i="4"/>
  <c r="D72" i="4" s="1"/>
  <c r="C46" i="4"/>
  <c r="G46" i="4" s="1"/>
  <c r="F45" i="4"/>
  <c r="F72" i="4" s="1"/>
  <c r="E45" i="4"/>
  <c r="H45" i="4" s="1"/>
  <c r="D45" i="4"/>
  <c r="C45" i="4"/>
  <c r="G45" i="4" s="1"/>
  <c r="F36" i="4"/>
  <c r="E36" i="4"/>
  <c r="H36" i="4" s="1"/>
  <c r="D36" i="4"/>
  <c r="C36" i="4"/>
  <c r="G36" i="4" s="1"/>
  <c r="F35" i="4"/>
  <c r="E35" i="4"/>
  <c r="H35" i="4" s="1"/>
  <c r="D35" i="4"/>
  <c r="C35" i="4"/>
  <c r="G35" i="4" s="1"/>
  <c r="F34" i="4"/>
  <c r="E34" i="4"/>
  <c r="D34" i="4"/>
  <c r="C34" i="4"/>
  <c r="G34" i="4" s="1"/>
  <c r="F33" i="4"/>
  <c r="E33" i="4"/>
  <c r="D33" i="4"/>
  <c r="C33" i="4"/>
  <c r="G33" i="4" s="1"/>
  <c r="F32" i="4"/>
  <c r="E32" i="4"/>
  <c r="H32" i="4" s="1"/>
  <c r="D32" i="4"/>
  <c r="C32" i="4"/>
  <c r="G32" i="4" s="1"/>
  <c r="G31" i="4"/>
  <c r="F31" i="4"/>
  <c r="E31" i="4"/>
  <c r="H31" i="4" s="1"/>
  <c r="D31" i="4"/>
  <c r="C31" i="4"/>
  <c r="F30" i="4"/>
  <c r="E30" i="4"/>
  <c r="D30" i="4"/>
  <c r="C30" i="4"/>
  <c r="G30" i="4" s="1"/>
  <c r="F29" i="4"/>
  <c r="E29" i="4"/>
  <c r="D29" i="4"/>
  <c r="C29" i="4"/>
  <c r="G29" i="4" s="1"/>
  <c r="F28" i="4"/>
  <c r="E28" i="4"/>
  <c r="H28" i="4" s="1"/>
  <c r="D28" i="4"/>
  <c r="C28" i="4"/>
  <c r="G28" i="4" s="1"/>
  <c r="F27" i="4"/>
  <c r="E27" i="4"/>
  <c r="H27" i="4" s="1"/>
  <c r="D27" i="4"/>
  <c r="C27" i="4"/>
  <c r="G27" i="4" s="1"/>
  <c r="F26" i="4"/>
  <c r="E26" i="4"/>
  <c r="D26" i="4"/>
  <c r="C26" i="4"/>
  <c r="G26" i="4" s="1"/>
  <c r="F25" i="4"/>
  <c r="E25" i="4"/>
  <c r="D25" i="4"/>
  <c r="C25" i="4"/>
  <c r="G25" i="4" s="1"/>
  <c r="F24" i="4"/>
  <c r="E24" i="4"/>
  <c r="H24" i="4" s="1"/>
  <c r="D24" i="4"/>
  <c r="C24" i="4"/>
  <c r="G24" i="4" s="1"/>
  <c r="F23" i="4"/>
  <c r="E23" i="4"/>
  <c r="H23" i="4" s="1"/>
  <c r="D23" i="4"/>
  <c r="C23" i="4"/>
  <c r="G23" i="4" s="1"/>
  <c r="F22" i="4"/>
  <c r="E22" i="4"/>
  <c r="D22" i="4"/>
  <c r="C22" i="4"/>
  <c r="G22" i="4" s="1"/>
  <c r="F21" i="4"/>
  <c r="E21" i="4"/>
  <c r="D21" i="4"/>
  <c r="C21" i="4"/>
  <c r="G21" i="4" s="1"/>
  <c r="F20" i="4"/>
  <c r="E20" i="4"/>
  <c r="H20" i="4" s="1"/>
  <c r="D20" i="4"/>
  <c r="C20" i="4"/>
  <c r="G20" i="4" s="1"/>
  <c r="F19" i="4"/>
  <c r="E19" i="4"/>
  <c r="H19" i="4" s="1"/>
  <c r="D19" i="4"/>
  <c r="C19" i="4"/>
  <c r="G19" i="4" s="1"/>
  <c r="F18" i="4"/>
  <c r="E18" i="4"/>
  <c r="D18" i="4"/>
  <c r="C18" i="4"/>
  <c r="G18" i="4" s="1"/>
  <c r="F17" i="4"/>
  <c r="E17" i="4"/>
  <c r="D17" i="4"/>
  <c r="C17" i="4"/>
  <c r="G17" i="4" s="1"/>
  <c r="F16" i="4"/>
  <c r="E16" i="4"/>
  <c r="H16" i="4" s="1"/>
  <c r="D16" i="4"/>
  <c r="C16" i="4"/>
  <c r="G16" i="4" s="1"/>
  <c r="F15" i="4"/>
  <c r="E15" i="4"/>
  <c r="H15" i="4" s="1"/>
  <c r="D15" i="4"/>
  <c r="C15" i="4"/>
  <c r="G15" i="4" s="1"/>
  <c r="F14" i="4"/>
  <c r="E14" i="4"/>
  <c r="D14" i="4"/>
  <c r="C14" i="4"/>
  <c r="G14" i="4" s="1"/>
  <c r="F13" i="4"/>
  <c r="E13" i="4"/>
  <c r="D13" i="4"/>
  <c r="C13" i="4"/>
  <c r="C37" i="4" s="1"/>
  <c r="F12" i="4"/>
  <c r="E12" i="4"/>
  <c r="H12" i="4" s="1"/>
  <c r="D12" i="4"/>
  <c r="C12" i="4"/>
  <c r="G12" i="4" s="1"/>
  <c r="F11" i="4"/>
  <c r="F37" i="4" s="1"/>
  <c r="E11" i="4"/>
  <c r="H11" i="4" s="1"/>
  <c r="D11" i="4"/>
  <c r="C11" i="4"/>
  <c r="G11" i="4" s="1"/>
  <c r="F10" i="4"/>
  <c r="E10" i="4"/>
  <c r="D10" i="4"/>
  <c r="D37" i="4" s="1"/>
  <c r="C10" i="4"/>
  <c r="G10" i="4" s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H33" i="4" l="1"/>
  <c r="H47" i="4"/>
  <c r="H51" i="4"/>
  <c r="H55" i="4"/>
  <c r="H59" i="4"/>
  <c r="H63" i="4"/>
  <c r="H67" i="4"/>
  <c r="H71" i="4"/>
  <c r="E72" i="4"/>
  <c r="K10" i="5"/>
  <c r="G13" i="4"/>
  <c r="G47" i="4"/>
  <c r="N10" i="5"/>
  <c r="M37" i="5"/>
  <c r="N37" i="5" s="1"/>
  <c r="E37" i="4"/>
  <c r="K37" i="5"/>
  <c r="H13" i="4"/>
  <c r="H17" i="4"/>
  <c r="H21" i="4"/>
  <c r="H25" i="4"/>
  <c r="H29" i="4"/>
  <c r="H10" i="4"/>
  <c r="H14" i="4"/>
  <c r="H18" i="4"/>
  <c r="H22" i="4"/>
  <c r="H26" i="4"/>
  <c r="H30" i="4"/>
  <c r="H34" i="4"/>
  <c r="H48" i="4"/>
  <c r="H52" i="4"/>
  <c r="H56" i="4"/>
  <c r="H60" i="4"/>
  <c r="H64" i="4"/>
  <c r="H68" i="4"/>
  <c r="C37" i="5"/>
  <c r="E37" i="5" s="1"/>
  <c r="H10" i="5"/>
  <c r="G37" i="5"/>
  <c r="H37" i="5" s="1"/>
</calcChain>
</file>

<file path=xl/sharedStrings.xml><?xml version="1.0" encoding="utf-8"?>
<sst xmlns="http://schemas.openxmlformats.org/spreadsheetml/2006/main" count="994" uniqueCount="231">
  <si>
    <t>Participação na Arrecadação do tributos federais dos estados</t>
  </si>
  <si>
    <t>ESTADO</t>
  </si>
  <si>
    <t>UF</t>
  </si>
  <si>
    <t>2021 (jan-abr)</t>
  </si>
  <si>
    <t>Arrecadação</t>
  </si>
  <si>
    <t>Acre</t>
  </si>
  <si>
    <t>AC</t>
  </si>
  <si>
    <t>Alagoas</t>
  </si>
  <si>
    <t>AL</t>
  </si>
  <si>
    <t>Amapá</t>
  </si>
  <si>
    <t>AP</t>
  </si>
  <si>
    <t>Amazonas</t>
  </si>
  <si>
    <t>AM</t>
  </si>
  <si>
    <t>Bahia</t>
  </si>
  <si>
    <t>BA</t>
  </si>
  <si>
    <t>Ceará</t>
  </si>
  <si>
    <t>CE</t>
  </si>
  <si>
    <t>Distrito Federal</t>
  </si>
  <si>
    <t>DF</t>
  </si>
  <si>
    <t>Espírito Santo</t>
  </si>
  <si>
    <t>ES</t>
  </si>
  <si>
    <t>Goiás</t>
  </si>
  <si>
    <t>GO</t>
  </si>
  <si>
    <t>Maranhão</t>
  </si>
  <si>
    <t>MA</t>
  </si>
  <si>
    <t>Mato Grosso</t>
  </si>
  <si>
    <t>MT</t>
  </si>
  <si>
    <t>Mato Grosso do Sul</t>
  </si>
  <si>
    <t>MS</t>
  </si>
  <si>
    <t>Minas Gerais</t>
  </si>
  <si>
    <t>MG</t>
  </si>
  <si>
    <t>Pará</t>
  </si>
  <si>
    <t>PA</t>
  </si>
  <si>
    <t>Paraíba</t>
  </si>
  <si>
    <t>PB</t>
  </si>
  <si>
    <t>Paraná</t>
  </si>
  <si>
    <t>PR</t>
  </si>
  <si>
    <t>Pernambuco</t>
  </si>
  <si>
    <t>PE</t>
  </si>
  <si>
    <t>Piauí</t>
  </si>
  <si>
    <t>PI</t>
  </si>
  <si>
    <t>Rio de Janeiro</t>
  </si>
  <si>
    <t>RJ</t>
  </si>
  <si>
    <t>Rio Grande do Norte</t>
  </si>
  <si>
    <t>RN</t>
  </si>
  <si>
    <t>Rio Grande do Sul</t>
  </si>
  <si>
    <t>RS</t>
  </si>
  <si>
    <t>Rondônia</t>
  </si>
  <si>
    <t>RO</t>
  </si>
  <si>
    <t>Roraima</t>
  </si>
  <si>
    <t>RR</t>
  </si>
  <si>
    <t>Santa Catarina</t>
  </si>
  <si>
    <t>SC</t>
  </si>
  <si>
    <t>São Paulo</t>
  </si>
  <si>
    <t>SP</t>
  </si>
  <si>
    <t>Sergipe</t>
  </si>
  <si>
    <t>SE</t>
  </si>
  <si>
    <t>Tocantins</t>
  </si>
  <si>
    <t>TO</t>
  </si>
  <si>
    <t>Participação dos Estados nas Transferências da União</t>
  </si>
  <si>
    <t>Ano</t>
  </si>
  <si>
    <t>Variação percentual arredacação de tributos federais por UF</t>
  </si>
  <si>
    <t>Var% 2018-2019</t>
  </si>
  <si>
    <t>Var% 2018-2020</t>
  </si>
  <si>
    <t>*Valores deflacionados IPCA</t>
  </si>
  <si>
    <t>Variação percentual das transferências da União por UF</t>
  </si>
  <si>
    <t>*Valore deflacionados IPCA</t>
  </si>
  <si>
    <t>Produto/Serviço</t>
  </si>
  <si>
    <t>Alíquota</t>
  </si>
  <si>
    <t>Cigarro</t>
  </si>
  <si>
    <t>Perfume importado</t>
  </si>
  <si>
    <t>Videogame (Playstation)</t>
  </si>
  <si>
    <t>Maquiagem importada</t>
  </si>
  <si>
    <t>Smartphone importado</t>
  </si>
  <si>
    <t>Moto (acima de 250 cc)</t>
  </si>
  <si>
    <t>Chope</t>
  </si>
  <si>
    <t>Gasolina</t>
  </si>
  <si>
    <t>Vinho importado</t>
  </si>
  <si>
    <t>Champanhe</t>
  </si>
  <si>
    <t>Microondas</t>
  </si>
  <si>
    <t>Tênis importado</t>
  </si>
  <si>
    <t>Creme de barbear</t>
  </si>
  <si>
    <t>Cosméticos</t>
  </si>
  <si>
    <t>Pilhas</t>
  </si>
  <si>
    <t>Joias</t>
  </si>
  <si>
    <t>Caneta</t>
  </si>
  <si>
    <t>Ventilador</t>
  </si>
  <si>
    <t>Bateria para carro</t>
  </si>
  <si>
    <t>Bronzeador</t>
  </si>
  <si>
    <t>Bola de futebol</t>
  </si>
  <si>
    <t>Aquecedor</t>
  </si>
  <si>
    <t>Casa popular</t>
  </si>
  <si>
    <t>Conta de luz</t>
  </si>
  <si>
    <t>Chuveiro</t>
  </si>
  <si>
    <t>Ar condicionado</t>
  </si>
  <si>
    <t>Barbeador elétrico</t>
  </si>
  <si>
    <t>Secador de cabelo</t>
  </si>
  <si>
    <t>Refrigerante (lata)</t>
  </si>
  <si>
    <t>Geladeira</t>
  </si>
  <si>
    <t>Conta de telefone</t>
  </si>
  <si>
    <t>Ferramentas</t>
  </si>
  <si>
    <t>Bicicleta</t>
  </si>
  <si>
    <t>Panelas</t>
  </si>
  <si>
    <t>Óculos</t>
  </si>
  <si>
    <t>Ferro de passar</t>
  </si>
  <si>
    <t>Home theater</t>
  </si>
  <si>
    <t>TV</t>
  </si>
  <si>
    <t>Abajur</t>
  </si>
  <si>
    <t>Garrafa térmica</t>
  </si>
  <si>
    <t>Louça</t>
  </si>
  <si>
    <t>Batedeira</t>
  </si>
  <si>
    <t>Shampoo</t>
  </si>
  <si>
    <t>Liquidificador</t>
  </si>
  <si>
    <t>Bijuterias</t>
  </si>
  <si>
    <t>Cerveja</t>
  </si>
  <si>
    <t>Cafeteira</t>
  </si>
  <si>
    <t>Máquina de lavar roupa</t>
  </si>
  <si>
    <t>Tapete</t>
  </si>
  <si>
    <t>Bolsa de couro</t>
  </si>
  <si>
    <t>Carteira</t>
  </si>
  <si>
    <t>Ração para animais</t>
  </si>
  <si>
    <t>Fogão</t>
  </si>
  <si>
    <t>Aspirador de pó</t>
  </si>
  <si>
    <t>Ketchup</t>
  </si>
  <si>
    <t>Cinto de couro</t>
  </si>
  <si>
    <t>Número de horas que uma empresa precisa trabalhar para cumprir com suas obrigações fiscais</t>
  </si>
  <si>
    <t>País</t>
  </si>
  <si>
    <t>Horas</t>
  </si>
  <si>
    <t>Brasil</t>
  </si>
  <si>
    <t>Argentina</t>
  </si>
  <si>
    <t>Índia</t>
  </si>
  <si>
    <t>México</t>
  </si>
  <si>
    <t>Itália</t>
  </si>
  <si>
    <t>Alemanha</t>
  </si>
  <si>
    <t>África</t>
  </si>
  <si>
    <t>Indonésia</t>
  </si>
  <si>
    <t>Estados Unidos</t>
  </si>
  <si>
    <t>Coréia do Sul</t>
  </si>
  <si>
    <t xml:space="preserve">Turquia </t>
  </si>
  <si>
    <t>Rússia</t>
  </si>
  <si>
    <t>França</t>
  </si>
  <si>
    <t>China</t>
  </si>
  <si>
    <t>Canadá</t>
  </si>
  <si>
    <t>Japão</t>
  </si>
  <si>
    <t>Reino Unido</t>
  </si>
  <si>
    <t>Austrália</t>
  </si>
  <si>
    <t>Arábia Saudita</t>
  </si>
  <si>
    <t>Solicitação dos Impostos Arrecadados por cada Estado e o quanto a União retorna para cada um deles (2018 a 2021)</t>
  </si>
  <si>
    <t xml:space="preserve">Fonte dos dados: Portal de Transparência / Dados Abertos do Governo </t>
  </si>
  <si>
    <t>Demandante: Eliza Coral</t>
  </si>
  <si>
    <t>Execução: Observatório Fiesc</t>
  </si>
  <si>
    <t>Data: 11/06/2021</t>
  </si>
  <si>
    <t>2021 (jan a abril)</t>
  </si>
  <si>
    <t>2018-2019</t>
  </si>
  <si>
    <t>2018-2020</t>
  </si>
  <si>
    <t>ARRECADAÇÃO</t>
  </si>
  <si>
    <t>Var%</t>
  </si>
  <si>
    <t>TOTAL</t>
  </si>
  <si>
    <r>
      <rPr>
        <b/>
        <u/>
        <sz val="11"/>
        <color rgb="FF000000"/>
        <rFont val="Arial"/>
      </rPr>
      <t>Fonte:</t>
    </r>
    <r>
      <rPr>
        <b/>
        <u/>
        <sz val="11"/>
        <color rgb="FF1155CC"/>
        <rFont val="Arial"/>
      </rPr>
      <t xml:space="preserve"> </t>
    </r>
    <r>
      <rPr>
        <u/>
        <sz val="11"/>
        <color rgb="FF1155CC"/>
        <rFont val="Arial"/>
      </rPr>
      <t>http://www.portaltransparencia.gov.br/transferencias</t>
    </r>
  </si>
  <si>
    <r>
      <rPr>
        <b/>
        <u/>
        <sz val="11"/>
        <color rgb="FF000000"/>
        <rFont val="Arial"/>
      </rPr>
      <t>Fonte:</t>
    </r>
    <r>
      <rPr>
        <u/>
        <sz val="11"/>
        <color rgb="FF1155CC"/>
        <rFont val="Arial"/>
      </rPr>
      <t xml:space="preserve"> https://www.gov.br/receitafederal/pt-br/acesso-a-informacao/dados-abertos/receitadata/arrecadacao/arrecadacao-por-estado</t>
    </r>
  </si>
  <si>
    <t>TRANSFERIDO</t>
  </si>
  <si>
    <t>%</t>
  </si>
  <si>
    <r>
      <rPr>
        <b/>
        <u/>
        <sz val="11"/>
        <color rgb="FF000000"/>
        <rFont val="Arial"/>
      </rPr>
      <t>Fonte:</t>
    </r>
    <r>
      <rPr>
        <b/>
        <u/>
        <sz val="11"/>
        <color rgb="FF1155CC"/>
        <rFont val="Arial"/>
      </rPr>
      <t xml:space="preserve"> </t>
    </r>
    <r>
      <rPr>
        <u/>
        <sz val="11"/>
        <color rgb="FF1155CC"/>
        <rFont val="Arial"/>
      </rPr>
      <t>http://www.portaltransparencia.gov.br/transferencias</t>
    </r>
  </si>
  <si>
    <r>
      <rPr>
        <b/>
        <u/>
        <sz val="11"/>
        <color rgb="FF000000"/>
        <rFont val="Arial"/>
      </rPr>
      <t>Fonte:</t>
    </r>
    <r>
      <rPr>
        <u/>
        <sz val="11"/>
        <color rgb="FF1155CC"/>
        <rFont val="Arial"/>
      </rPr>
      <t xml:space="preserve"> https://www.gov.br/receitafederal/pt-br/acesso-a-informacao/dados-abertos/receitadata/arrecadacao/arrecadacao-por-estado</t>
    </r>
  </si>
  <si>
    <r>
      <rPr>
        <b/>
        <u/>
        <sz val="11"/>
        <color rgb="FF000000"/>
        <rFont val="Arial"/>
      </rPr>
      <t>Fonte:</t>
    </r>
    <r>
      <rPr>
        <b/>
        <u/>
        <sz val="11"/>
        <color rgb="FF1155CC"/>
        <rFont val="Arial"/>
      </rPr>
      <t xml:space="preserve"> </t>
    </r>
    <r>
      <rPr>
        <u/>
        <sz val="11"/>
        <color rgb="FF1155CC"/>
        <rFont val="Arial"/>
      </rPr>
      <t>http://www.portaltransparencia.gov.br/transferencias</t>
    </r>
  </si>
  <si>
    <r>
      <rPr>
        <b/>
        <u/>
        <sz val="11"/>
        <color rgb="FF000000"/>
        <rFont val="Arial"/>
      </rPr>
      <t>Fonte:</t>
    </r>
    <r>
      <rPr>
        <u/>
        <sz val="11"/>
        <color rgb="FF1155CC"/>
        <rFont val="Arial"/>
      </rPr>
      <t xml:space="preserve"> https://www.gov.br/receitafederal/pt-br/acesso-a-informacao/dados-abertos/receitadata/arrecadacao/arrecadacao-por-estado</t>
    </r>
  </si>
  <si>
    <t>Tabela 1737 - IPCA - Série histórica com número-índice, variação mensal e variações acumuladas em 3 meses, em 6 meses, no ano e em 12 meses (a partir de dezembro/1979)</t>
  </si>
  <si>
    <t>Variável - IPCA - Número-índice (base: dezembro de 1993 = 100) (Número-índice)</t>
  </si>
  <si>
    <t>Mês</t>
  </si>
  <si>
    <t>dezembro 2017</t>
  </si>
  <si>
    <t>janeiro 2018</t>
  </si>
  <si>
    <t>fevereiro 2018</t>
  </si>
  <si>
    <t>março 2018</t>
  </si>
  <si>
    <t>abril 2018</t>
  </si>
  <si>
    <t>maio 2018</t>
  </si>
  <si>
    <t>junho 2018</t>
  </si>
  <si>
    <t>julho 2018</t>
  </si>
  <si>
    <t>agosto 2018</t>
  </si>
  <si>
    <t>setembro 2018</t>
  </si>
  <si>
    <t>outubro 2018</t>
  </si>
  <si>
    <t>novembro 2018</t>
  </si>
  <si>
    <t>dezembro 2018</t>
  </si>
  <si>
    <t>janeiro 2019</t>
  </si>
  <si>
    <t>fevereiro 2019</t>
  </si>
  <si>
    <t>março 2019</t>
  </si>
  <si>
    <t>abril 2019</t>
  </si>
  <si>
    <t>maio 2019</t>
  </si>
  <si>
    <t>junho 2019</t>
  </si>
  <si>
    <t>julho 2019</t>
  </si>
  <si>
    <t>agosto 2019</t>
  </si>
  <si>
    <t>setembro 2019</t>
  </si>
  <si>
    <t>outubro 2019</t>
  </si>
  <si>
    <t>novembro 2019</t>
  </si>
  <si>
    <t>dezembro 2019</t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</si>
  <si>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</si>
  <si>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</si>
  <si>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</si>
  <si>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</si>
  <si>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</si>
  <si>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</si>
  <si>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</si>
  <si>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</si>
  <si>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</si>
  <si>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</si>
  <si>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</si>
  <si>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</si>
  <si>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janeiro 2021</t>
  </si>
  <si>
    <t>fevereiro 2021</t>
  </si>
  <si>
    <t>março 2021</t>
  </si>
  <si>
    <t>abril 2021</t>
  </si>
  <si>
    <t>maio 2021</t>
  </si>
  <si>
    <t>Fonte: IBGE - Índice Nacional de Preços ao Consumidor Amplo</t>
  </si>
  <si>
    <r>
      <rPr>
        <b/>
        <u/>
        <sz val="11"/>
        <color rgb="FF000000"/>
        <rFont val="Arial"/>
      </rPr>
      <t>Fonte:</t>
    </r>
    <r>
      <rPr>
        <b/>
        <u/>
        <sz val="11"/>
        <color rgb="FF1155CC"/>
        <rFont val="Arial"/>
      </rPr>
      <t xml:space="preserve"> </t>
    </r>
    <r>
      <rPr>
        <u/>
        <sz val="11"/>
        <color rgb="FF1155CC"/>
        <rFont val="Arial"/>
      </rPr>
      <t>http://www.portaltransparencia.gov.br/transferencias</t>
    </r>
  </si>
  <si>
    <t>LOCALIDADE</t>
  </si>
  <si>
    <t>VALOR TRANSFERIDO DIRETAMENTE AO ESTADO</t>
  </si>
  <si>
    <t>VALOR TRANSFERIDO AOS MUNICÍPIOS</t>
  </si>
  <si>
    <t>VALOR TOTAL TRANSFERIDO</t>
  </si>
  <si>
    <t>Localidade não informada</t>
  </si>
  <si>
    <t>Exterior</t>
  </si>
  <si>
    <t>Multigovernamentais</t>
  </si>
  <si>
    <t>Total</t>
  </si>
  <si>
    <r>
      <rPr>
        <b/>
        <u/>
        <sz val="11"/>
        <color rgb="FF000000"/>
        <rFont val="Arial"/>
      </rPr>
      <t>Fonte:</t>
    </r>
    <r>
      <rPr>
        <b/>
        <u/>
        <sz val="11"/>
        <color rgb="FF1155CC"/>
        <rFont val="Arial"/>
      </rPr>
      <t xml:space="preserve"> </t>
    </r>
    <r>
      <rPr>
        <u/>
        <sz val="11"/>
        <color rgb="FF1155CC"/>
        <rFont val="Arial"/>
      </rPr>
      <t>http://www.portaltransparencia.gov.br/transferencias</t>
    </r>
  </si>
  <si>
    <t>% TRANSFERIDA PARA O ESTADO</t>
  </si>
  <si>
    <t>% TRANSFERIDA PARA OS MUNICÍPIOS</t>
  </si>
  <si>
    <t>Solicitação da listagens de empresas de Santa Catarina que utilizaram a Lei de Informática 2020</t>
  </si>
  <si>
    <t>Fonte dos dados: MCTIC</t>
  </si>
  <si>
    <t>Data: 13/05/2021</t>
  </si>
  <si>
    <t>JANEIRO</t>
  </si>
  <si>
    <t>FEVEREIRO</t>
  </si>
  <si>
    <t>MARÇO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</si>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</sst>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R$-416]* #,##0.00_-;\-[$R$-416]* #,##0.00_-;_-[$R$-416]* &quot;-&quot;??_-;_-@"/>
    <numFmt numFmtId="165" formatCode="&quot;R$&quot;#,##0.00"/>
    <numFmt numFmtId="166" formatCode="0.0000000"/>
    <numFmt numFmtId="167" formatCode="&quot;R$&quot;#,##0.00;[Red]\-&quot;R$&quot;#,##0.00"/>
  </numFmts>
  <fonts count="26">
    <font>
      <sz val="11"/>
      <color theme="1"/>
      <name val="Arial"/>
    </font>
    <font>
      <b/>
      <sz val="12"/>
      <color rgb="FF000000"/>
      <name val="Arial"/>
    </font>
    <font>
      <b/>
      <sz val="12"/>
      <color rgb="FF000000"/>
      <name val="Arial1"/>
    </font>
    <font>
      <sz val="11"/>
      <color theme="1"/>
      <name val="Calibri"/>
    </font>
    <font>
      <sz val="10"/>
      <color rgb="FF000000"/>
      <name val="Arial1"/>
    </font>
    <font>
      <b/>
      <sz val="9"/>
      <color rgb="FF000000"/>
      <name val="Arial"/>
    </font>
    <font>
      <sz val="11"/>
      <color rgb="FF000000"/>
      <name val="Arial"/>
    </font>
    <font>
      <b/>
      <sz val="11"/>
      <name val="Arial"/>
    </font>
    <font>
      <b/>
      <sz val="11"/>
      <color theme="1"/>
      <name val="Calibri"/>
    </font>
    <font>
      <sz val="11"/>
      <name val="Arial"/>
    </font>
    <font>
      <sz val="8"/>
      <color theme="1"/>
      <name val="Calibri"/>
    </font>
    <font>
      <sz val="8"/>
      <color rgb="FF000000"/>
      <name val="Calibri"/>
    </font>
    <font>
      <sz val="11"/>
      <color rgb="FF000000"/>
      <name val="Docs-Calibri"/>
    </font>
    <font>
      <sz val="11"/>
      <color theme="1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b/>
      <sz val="11"/>
      <color rgb="FFFF0000"/>
      <name val="Calibri"/>
    </font>
    <font>
      <b/>
      <sz val="14"/>
      <color rgb="FF777777"/>
      <name val="Open Sans"/>
    </font>
    <font>
      <b/>
      <sz val="10"/>
      <color rgb="FF000000"/>
      <name val="Arial"/>
    </font>
    <font>
      <b/>
      <sz val="9"/>
      <color rgb="FF2369B3"/>
      <name val="Open Sans"/>
    </font>
    <font>
      <sz val="9"/>
      <color rgb="FF000000"/>
      <name val="Open Sans"/>
    </font>
    <font>
      <b/>
      <sz val="9"/>
      <color rgb="FF000000"/>
      <name val="Open Sans"/>
    </font>
    <font>
      <b/>
      <u/>
      <sz val="11"/>
      <color rgb="FF000000"/>
      <name val="Arial"/>
    </font>
    <font>
      <b/>
      <u/>
      <sz val="11"/>
      <color rgb="FF1155CC"/>
      <name val="Arial"/>
    </font>
    <font>
      <u/>
      <sz val="11"/>
      <color rgb="FF1155CC"/>
      <name val="Arial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7F9FA"/>
        <bgColor rgb="FFF7F9FA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BDBDB"/>
      </bottom>
      <diagonal/>
    </border>
    <border>
      <left/>
      <right style="thin">
        <color rgb="FF000000"/>
      </right>
      <top/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/>
      <bottom style="thin">
        <color rgb="FFDBDBDB"/>
      </bottom>
      <diagonal/>
    </border>
    <border>
      <left/>
      <right style="thin">
        <color rgb="FFDBDBDB"/>
      </right>
      <top/>
      <bottom style="thin">
        <color rgb="FFDBDB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wrapText="1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10" fontId="6" fillId="0" borderId="0" xfId="0" applyNumberFormat="1" applyFont="1" applyAlignment="1">
      <alignment horizontal="right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wrapText="1"/>
    </xf>
    <xf numFmtId="10" fontId="4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0" fontId="11" fillId="0" borderId="0" xfId="0" applyNumberFormat="1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2" fillId="2" borderId="0" xfId="0" applyFont="1" applyFill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0" fontId="1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wrapText="1"/>
    </xf>
    <xf numFmtId="164" fontId="13" fillId="0" borderId="0" xfId="0" applyNumberFormat="1" applyFont="1"/>
    <xf numFmtId="164" fontId="3" fillId="0" borderId="0" xfId="0" applyNumberFormat="1" applyFont="1"/>
    <xf numFmtId="10" fontId="13" fillId="0" borderId="0" xfId="0" applyNumberFormat="1" applyFont="1"/>
    <xf numFmtId="4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165" fontId="13" fillId="0" borderId="0" xfId="0" applyNumberFormat="1" applyFont="1"/>
    <xf numFmtId="9" fontId="13" fillId="0" borderId="0" xfId="0" applyNumberFormat="1" applyFont="1"/>
    <xf numFmtId="0" fontId="13" fillId="0" borderId="0" xfId="0" applyFont="1" applyAlignment="1"/>
    <xf numFmtId="0" fontId="13" fillId="0" borderId="11" xfId="0" applyFont="1" applyBorder="1" applyAlignment="1"/>
    <xf numFmtId="166" fontId="13" fillId="0" borderId="11" xfId="0" applyNumberFormat="1" applyFont="1" applyBorder="1" applyAlignment="1">
      <alignment horizontal="right"/>
    </xf>
    <xf numFmtId="0" fontId="16" fillId="0" borderId="11" xfId="0" applyFont="1" applyBorder="1" applyAlignment="1"/>
    <xf numFmtId="166" fontId="16" fillId="0" borderId="11" xfId="0" applyNumberFormat="1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>
      <alignment horizontal="center"/>
    </xf>
    <xf numFmtId="164" fontId="18" fillId="0" borderId="0" xfId="0" applyNumberFormat="1" applyFont="1" applyAlignment="1">
      <alignment wrapText="1"/>
    </xf>
    <xf numFmtId="164" fontId="18" fillId="0" borderId="11" xfId="0" applyNumberFormat="1" applyFont="1" applyBorder="1" applyAlignment="1">
      <alignment wrapText="1"/>
    </xf>
    <xf numFmtId="0" fontId="19" fillId="3" borderId="14" xfId="0" applyFont="1" applyFill="1" applyBorder="1" applyAlignment="1">
      <alignment wrapText="1"/>
    </xf>
    <xf numFmtId="0" fontId="19" fillId="3" borderId="15" xfId="0" applyFont="1" applyFill="1" applyBorder="1" applyAlignment="1">
      <alignment wrapText="1"/>
    </xf>
    <xf numFmtId="0" fontId="20" fillId="2" borderId="16" xfId="0" applyFont="1" applyFill="1" applyBorder="1" applyAlignment="1">
      <alignment wrapText="1"/>
    </xf>
    <xf numFmtId="167" fontId="20" fillId="2" borderId="17" xfId="0" applyNumberFormat="1" applyFont="1" applyFill="1" applyBorder="1" applyAlignment="1">
      <alignment wrapText="1"/>
    </xf>
    <xf numFmtId="0" fontId="20" fillId="4" borderId="16" xfId="0" applyFont="1" applyFill="1" applyBorder="1" applyAlignment="1">
      <alignment wrapText="1"/>
    </xf>
    <xf numFmtId="167" fontId="20" fillId="4" borderId="17" xfId="0" applyNumberFormat="1" applyFont="1" applyFill="1" applyBorder="1" applyAlignment="1">
      <alignment wrapText="1"/>
    </xf>
    <xf numFmtId="0" fontId="19" fillId="3" borderId="16" xfId="0" applyFont="1" applyFill="1" applyBorder="1" applyAlignment="1">
      <alignment wrapText="1"/>
    </xf>
    <xf numFmtId="167" fontId="21" fillId="3" borderId="17" xfId="0" applyNumberFormat="1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9" fillId="3" borderId="15" xfId="0" applyFont="1" applyFill="1" applyBorder="1" applyAlignment="1">
      <alignment wrapText="1"/>
    </xf>
    <xf numFmtId="10" fontId="20" fillId="2" borderId="17" xfId="0" applyNumberFormat="1" applyFont="1" applyFill="1" applyBorder="1" applyAlignment="1">
      <alignment wrapText="1"/>
    </xf>
    <xf numFmtId="10" fontId="20" fillId="4" borderId="17" xfId="0" applyNumberFormat="1" applyFont="1" applyFill="1" applyBorder="1" applyAlignment="1">
      <alignment wrapText="1"/>
    </xf>
    <xf numFmtId="10" fontId="21" fillId="3" borderId="17" xfId="0" applyNumberFormat="1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/>
    <xf numFmtId="0" fontId="10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11" fillId="0" borderId="3" xfId="0" applyFont="1" applyBorder="1" applyAlignment="1">
      <alignment horizontal="left"/>
    </xf>
    <xf numFmtId="0" fontId="9" fillId="0" borderId="3" xfId="0" applyFont="1" applyBorder="1"/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left"/>
    </xf>
    <xf numFmtId="0" fontId="9" fillId="0" borderId="8" xfId="0" applyFont="1" applyBorder="1"/>
    <xf numFmtId="0" fontId="13" fillId="0" borderId="0" xfId="0" applyFont="1" applyAlignment="1">
      <alignment horizontal="center"/>
    </xf>
    <xf numFmtId="0" fontId="13" fillId="0" borderId="9" xfId="0" applyFont="1" applyBorder="1" applyAlignment="1">
      <alignment wrapText="1"/>
    </xf>
    <xf numFmtId="0" fontId="9" fillId="0" borderId="10" xfId="0" applyFont="1" applyBorder="1"/>
    <xf numFmtId="0" fontId="13" fillId="0" borderId="9" xfId="0" applyFont="1" applyBorder="1" applyAlignment="1"/>
    <xf numFmtId="0" fontId="13" fillId="0" borderId="0" xfId="0" applyFont="1" applyAlignment="1"/>
    <xf numFmtId="0" fontId="17" fillId="0" borderId="12" xfId="0" applyFont="1" applyBorder="1" applyAlignment="1">
      <alignment horizontal="center"/>
    </xf>
    <xf numFmtId="0" fontId="9" fillId="0" borderId="12" xfId="0" applyFont="1" applyBorder="1"/>
    <xf numFmtId="0" fontId="9" fillId="0" borderId="13" xfId="0" applyFont="1" applyBorder="1"/>
    <xf numFmtId="0" fontId="17" fillId="0" borderId="12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9" fillId="0" borderId="19" xfId="0" applyFont="1" applyBorder="1"/>
    <xf numFmtId="0" fontId="9" fillId="0" borderId="20" xfId="0" applyFont="1" applyBorder="1"/>
    <xf numFmtId="0" fontId="2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</cellXfs>
  <cellStyles count="1">
    <cellStyle name="Normal" xfId="0" builtinId="0"/>
  </cellStyles>
  <dxfs count="1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Contribuição dos Estados na Arrecadação dos Tributos Federais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Gráficos!$L$2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Gráficos!$K$3:$K$30</c:f>
              <c:strCache>
                <c:ptCount val="28"/>
                <c:pt idx="1">
                  <c:v>AC</c:v>
                </c:pt>
                <c:pt idx="2">
                  <c:v>AL</c:v>
                </c:pt>
                <c:pt idx="3">
                  <c:v>AP</c:v>
                </c:pt>
                <c:pt idx="4">
                  <c:v>AM</c:v>
                </c:pt>
                <c:pt idx="5">
                  <c:v>BA</c:v>
                </c:pt>
                <c:pt idx="6">
                  <c:v>CE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MA</c:v>
                </c:pt>
                <c:pt idx="11">
                  <c:v>MT</c:v>
                </c:pt>
                <c:pt idx="12">
                  <c:v>MS</c:v>
                </c:pt>
                <c:pt idx="13">
                  <c:v>MG</c:v>
                </c:pt>
                <c:pt idx="14">
                  <c:v>PA</c:v>
                </c:pt>
                <c:pt idx="15">
                  <c:v>PB</c:v>
                </c:pt>
                <c:pt idx="16">
                  <c:v>PR</c:v>
                </c:pt>
                <c:pt idx="17">
                  <c:v>PE</c:v>
                </c:pt>
                <c:pt idx="18">
                  <c:v>PI</c:v>
                </c:pt>
                <c:pt idx="19">
                  <c:v>RJ</c:v>
                </c:pt>
                <c:pt idx="20">
                  <c:v>RN</c:v>
                </c:pt>
                <c:pt idx="21">
                  <c:v>RS</c:v>
                </c:pt>
                <c:pt idx="22">
                  <c:v>RO</c:v>
                </c:pt>
                <c:pt idx="23">
                  <c:v>RR</c:v>
                </c:pt>
                <c:pt idx="24">
                  <c:v>SC</c:v>
                </c:pt>
                <c:pt idx="25">
                  <c:v>SP</c:v>
                </c:pt>
                <c:pt idx="26">
                  <c:v>SE</c:v>
                </c:pt>
                <c:pt idx="27">
                  <c:v>TO</c:v>
                </c:pt>
              </c:strCache>
            </c:strRef>
          </c:cat>
          <c:val>
            <c:numRef>
              <c:f>Gráficos!$L$3:$L$30</c:f>
              <c:numCache>
                <c:formatCode>0.00%</c:formatCode>
                <c:ptCount val="28"/>
                <c:pt idx="0" formatCode="General">
                  <c:v>0</c:v>
                </c:pt>
                <c:pt idx="1">
                  <c:v>1.1476913580708281E-3</c:v>
                </c:pt>
                <c:pt idx="2">
                  <c:v>3.4246536833027114E-3</c:v>
                </c:pt>
                <c:pt idx="3">
                  <c:v>8.9872171498111544E-4</c:v>
                </c:pt>
                <c:pt idx="4">
                  <c:v>9.9845663093704566E-3</c:v>
                </c:pt>
                <c:pt idx="5">
                  <c:v>2.2779394529182272E-2</c:v>
                </c:pt>
                <c:pt idx="6">
                  <c:v>1.5569990549351634E-2</c:v>
                </c:pt>
                <c:pt idx="7">
                  <c:v>7.8707085421623343E-2</c:v>
                </c:pt>
                <c:pt idx="8">
                  <c:v>1.4943408189040483E-2</c:v>
                </c:pt>
                <c:pt idx="9">
                  <c:v>1.3338467205639288E-2</c:v>
                </c:pt>
                <c:pt idx="10">
                  <c:v>6.5381224285033747E-3</c:v>
                </c:pt>
                <c:pt idx="11">
                  <c:v>8.2948891718942954E-3</c:v>
                </c:pt>
                <c:pt idx="12">
                  <c:v>6.11409726294301E-3</c:v>
                </c:pt>
                <c:pt idx="13">
                  <c:v>5.7843571216802933E-2</c:v>
                </c:pt>
                <c:pt idx="14">
                  <c:v>9.5571500732030083E-3</c:v>
                </c:pt>
                <c:pt idx="15">
                  <c:v>5.2891785214675769E-3</c:v>
                </c:pt>
                <c:pt idx="16">
                  <c:v>4.748052892754509E-2</c:v>
                </c:pt>
                <c:pt idx="17">
                  <c:v>1.8820441436953741E-2</c:v>
                </c:pt>
                <c:pt idx="18">
                  <c:v>3.5623623632968361E-3</c:v>
                </c:pt>
                <c:pt idx="19">
                  <c:v>0.18151851174477146</c:v>
                </c:pt>
                <c:pt idx="20">
                  <c:v>4.7706431681492495E-3</c:v>
                </c:pt>
                <c:pt idx="21">
                  <c:v>5.0367119658021695E-2</c:v>
                </c:pt>
                <c:pt idx="22">
                  <c:v>2.6384981224837237E-3</c:v>
                </c:pt>
                <c:pt idx="23">
                  <c:v>9.6275289553465759E-4</c:v>
                </c:pt>
                <c:pt idx="24">
                  <c:v>4.0336208698720073E-2</c:v>
                </c:pt>
                <c:pt idx="25">
                  <c:v>0.38960761223513007</c:v>
                </c:pt>
                <c:pt idx="26">
                  <c:v>3.3566533620131658E-3</c:v>
                </c:pt>
                <c:pt idx="27">
                  <c:v>2.1476797499450652E-3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82-402C-B772-5CE971922547}"/>
            </c:ext>
          </c:extLst>
        </c:ser>
        <c:ser>
          <c:idx val="1"/>
          <c:order val="1"/>
          <c:tx>
            <c:strRef>
              <c:f>Gráficos!$M$2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Gráficos!$K$3:$K$30</c:f>
              <c:strCache>
                <c:ptCount val="28"/>
                <c:pt idx="1">
                  <c:v>AC</c:v>
                </c:pt>
                <c:pt idx="2">
                  <c:v>AL</c:v>
                </c:pt>
                <c:pt idx="3">
                  <c:v>AP</c:v>
                </c:pt>
                <c:pt idx="4">
                  <c:v>AM</c:v>
                </c:pt>
                <c:pt idx="5">
                  <c:v>BA</c:v>
                </c:pt>
                <c:pt idx="6">
                  <c:v>CE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MA</c:v>
                </c:pt>
                <c:pt idx="11">
                  <c:v>MT</c:v>
                </c:pt>
                <c:pt idx="12">
                  <c:v>MS</c:v>
                </c:pt>
                <c:pt idx="13">
                  <c:v>MG</c:v>
                </c:pt>
                <c:pt idx="14">
                  <c:v>PA</c:v>
                </c:pt>
                <c:pt idx="15">
                  <c:v>PB</c:v>
                </c:pt>
                <c:pt idx="16">
                  <c:v>PR</c:v>
                </c:pt>
                <c:pt idx="17">
                  <c:v>PE</c:v>
                </c:pt>
                <c:pt idx="18">
                  <c:v>PI</c:v>
                </c:pt>
                <c:pt idx="19">
                  <c:v>RJ</c:v>
                </c:pt>
                <c:pt idx="20">
                  <c:v>RN</c:v>
                </c:pt>
                <c:pt idx="21">
                  <c:v>RS</c:v>
                </c:pt>
                <c:pt idx="22">
                  <c:v>RO</c:v>
                </c:pt>
                <c:pt idx="23">
                  <c:v>RR</c:v>
                </c:pt>
                <c:pt idx="24">
                  <c:v>SC</c:v>
                </c:pt>
                <c:pt idx="25">
                  <c:v>SP</c:v>
                </c:pt>
                <c:pt idx="26">
                  <c:v>SE</c:v>
                </c:pt>
                <c:pt idx="27">
                  <c:v>TO</c:v>
                </c:pt>
              </c:strCache>
            </c:strRef>
          </c:cat>
          <c:val>
            <c:numRef>
              <c:f>Gráficos!$M$3:$M$30</c:f>
              <c:numCache>
                <c:formatCode>0.00%</c:formatCode>
                <c:ptCount val="28"/>
                <c:pt idx="0" formatCode="General">
                  <c:v>0</c:v>
                </c:pt>
                <c:pt idx="1">
                  <c:v>1.351266699436911E-3</c:v>
                </c:pt>
                <c:pt idx="2">
                  <c:v>3.9634873891546832E-3</c:v>
                </c:pt>
                <c:pt idx="3">
                  <c:v>1.0301294856603737E-3</c:v>
                </c:pt>
                <c:pt idx="4">
                  <c:v>1.1311119590704488E-2</c:v>
                </c:pt>
                <c:pt idx="5">
                  <c:v>2.4613007619519792E-2</c:v>
                </c:pt>
                <c:pt idx="6">
                  <c:v>1.6169619730851167E-2</c:v>
                </c:pt>
                <c:pt idx="7">
                  <c:v>7.7360371968877434E-2</c:v>
                </c:pt>
                <c:pt idx="8">
                  <c:v>1.631651853502325E-2</c:v>
                </c:pt>
                <c:pt idx="9">
                  <c:v>1.4416879569715834E-2</c:v>
                </c:pt>
                <c:pt idx="10">
                  <c:v>8.3391948745616222E-3</c:v>
                </c:pt>
                <c:pt idx="11">
                  <c:v>9.9621105980555093E-3</c:v>
                </c:pt>
                <c:pt idx="12">
                  <c:v>7.0989845313912973E-3</c:v>
                </c:pt>
                <c:pt idx="13">
                  <c:v>6.6029879545718054E-2</c:v>
                </c:pt>
                <c:pt idx="14">
                  <c:v>1.1453189636901345E-2</c:v>
                </c:pt>
                <c:pt idx="15">
                  <c:v>6.2821776917198445E-3</c:v>
                </c:pt>
                <c:pt idx="16">
                  <c:v>4.9752140939302469E-2</c:v>
                </c:pt>
                <c:pt idx="17">
                  <c:v>2.0068723714383448E-2</c:v>
                </c:pt>
                <c:pt idx="18">
                  <c:v>4.3037013464467993E-3</c:v>
                </c:pt>
                <c:pt idx="19">
                  <c:v>0.17387701384291512</c:v>
                </c:pt>
                <c:pt idx="20">
                  <c:v>5.5180399934137833E-3</c:v>
                </c:pt>
                <c:pt idx="21">
                  <c:v>4.9406051604882345E-2</c:v>
                </c:pt>
                <c:pt idx="22">
                  <c:v>2.7363147519158569E-3</c:v>
                </c:pt>
                <c:pt idx="23">
                  <c:v>1.171401549941827E-3</c:v>
                </c:pt>
                <c:pt idx="24">
                  <c:v>4.3152584153038541E-2</c:v>
                </c:pt>
                <c:pt idx="25">
                  <c:v>0.36765728572492445</c:v>
                </c:pt>
                <c:pt idx="26">
                  <c:v>4.0343785266466498E-3</c:v>
                </c:pt>
                <c:pt idx="27">
                  <c:v>2.6244263861982453E-3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82-402C-B772-5CE971922547}"/>
            </c:ext>
          </c:extLst>
        </c:ser>
        <c:ser>
          <c:idx val="2"/>
          <c:order val="2"/>
          <c:tx>
            <c:strRef>
              <c:f>Gráficos!$N$2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Gráficos!$K$3:$K$30</c:f>
              <c:strCache>
                <c:ptCount val="28"/>
                <c:pt idx="1">
                  <c:v>AC</c:v>
                </c:pt>
                <c:pt idx="2">
                  <c:v>AL</c:v>
                </c:pt>
                <c:pt idx="3">
                  <c:v>AP</c:v>
                </c:pt>
                <c:pt idx="4">
                  <c:v>AM</c:v>
                </c:pt>
                <c:pt idx="5">
                  <c:v>BA</c:v>
                </c:pt>
                <c:pt idx="6">
                  <c:v>CE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MA</c:v>
                </c:pt>
                <c:pt idx="11">
                  <c:v>MT</c:v>
                </c:pt>
                <c:pt idx="12">
                  <c:v>MS</c:v>
                </c:pt>
                <c:pt idx="13">
                  <c:v>MG</c:v>
                </c:pt>
                <c:pt idx="14">
                  <c:v>PA</c:v>
                </c:pt>
                <c:pt idx="15">
                  <c:v>PB</c:v>
                </c:pt>
                <c:pt idx="16">
                  <c:v>PR</c:v>
                </c:pt>
                <c:pt idx="17">
                  <c:v>PE</c:v>
                </c:pt>
                <c:pt idx="18">
                  <c:v>PI</c:v>
                </c:pt>
                <c:pt idx="19">
                  <c:v>RJ</c:v>
                </c:pt>
                <c:pt idx="20">
                  <c:v>RN</c:v>
                </c:pt>
                <c:pt idx="21">
                  <c:v>RS</c:v>
                </c:pt>
                <c:pt idx="22">
                  <c:v>RO</c:v>
                </c:pt>
                <c:pt idx="23">
                  <c:v>RR</c:v>
                </c:pt>
                <c:pt idx="24">
                  <c:v>SC</c:v>
                </c:pt>
                <c:pt idx="25">
                  <c:v>SP</c:v>
                </c:pt>
                <c:pt idx="26">
                  <c:v>SE</c:v>
                </c:pt>
                <c:pt idx="27">
                  <c:v>TO</c:v>
                </c:pt>
              </c:strCache>
            </c:strRef>
          </c:cat>
          <c:val>
            <c:numRef>
              <c:f>Gráficos!$N$3:$N$30</c:f>
              <c:numCache>
                <c:formatCode>0.00%</c:formatCode>
                <c:ptCount val="28"/>
                <c:pt idx="0" formatCode="General">
                  <c:v>0</c:v>
                </c:pt>
                <c:pt idx="1">
                  <c:v>1.123554042479996E-3</c:v>
                </c:pt>
                <c:pt idx="2">
                  <c:v>3.6445536345230036E-3</c:v>
                </c:pt>
                <c:pt idx="3">
                  <c:v>9.5021904200206348E-4</c:v>
                </c:pt>
                <c:pt idx="4">
                  <c:v>1.2049060035726806E-2</c:v>
                </c:pt>
                <c:pt idx="5">
                  <c:v>2.2448705226944202E-2</c:v>
                </c:pt>
                <c:pt idx="6">
                  <c:v>1.6603782951250902E-2</c:v>
                </c:pt>
                <c:pt idx="7">
                  <c:v>8.0062159603252012E-2</c:v>
                </c:pt>
                <c:pt idx="8">
                  <c:v>1.611784920492047E-2</c:v>
                </c:pt>
                <c:pt idx="9">
                  <c:v>1.4671187817963866E-2</c:v>
                </c:pt>
                <c:pt idx="10">
                  <c:v>7.2160982423225741E-3</c:v>
                </c:pt>
                <c:pt idx="11">
                  <c:v>9.8388173527314896E-3</c:v>
                </c:pt>
                <c:pt idx="12">
                  <c:v>6.7464102463114222E-3</c:v>
                </c:pt>
                <c:pt idx="13">
                  <c:v>6.5723167772216401E-2</c:v>
                </c:pt>
                <c:pt idx="14">
                  <c:v>1.0306881698483745E-2</c:v>
                </c:pt>
                <c:pt idx="15">
                  <c:v>5.7257699035612834E-3</c:v>
                </c:pt>
                <c:pt idx="16">
                  <c:v>5.1291137097800851E-2</c:v>
                </c:pt>
                <c:pt idx="17">
                  <c:v>1.8766172246215879E-2</c:v>
                </c:pt>
                <c:pt idx="18">
                  <c:v>3.7837784908967271E-3</c:v>
                </c:pt>
                <c:pt idx="19">
                  <c:v>0.15741869975556325</c:v>
                </c:pt>
                <c:pt idx="20">
                  <c:v>5.2641406403955201E-3</c:v>
                </c:pt>
                <c:pt idx="21">
                  <c:v>4.8829912722163839E-2</c:v>
                </c:pt>
                <c:pt idx="22">
                  <c:v>2.7468660295273365E-3</c:v>
                </c:pt>
                <c:pt idx="23">
                  <c:v>1.0321794755622524E-3</c:v>
                </c:pt>
                <c:pt idx="24">
                  <c:v>4.7150074596988015E-2</c:v>
                </c:pt>
                <c:pt idx="25">
                  <c:v>0.38449048153227883</c:v>
                </c:pt>
                <c:pt idx="26">
                  <c:v>3.5161785464384926E-3</c:v>
                </c:pt>
                <c:pt idx="27">
                  <c:v>2.4821620908028353E-3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682-402C-B772-5CE971922547}"/>
            </c:ext>
          </c:extLst>
        </c:ser>
        <c:ser>
          <c:idx val="3"/>
          <c:order val="3"/>
          <c:tx>
            <c:strRef>
              <c:f>Gráficos!$O$2</c:f>
              <c:strCache>
                <c:ptCount val="1"/>
                <c:pt idx="0">
                  <c:v>2021 (jan-abr)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Gráficos!$K$3:$K$30</c:f>
              <c:strCache>
                <c:ptCount val="28"/>
                <c:pt idx="1">
                  <c:v>AC</c:v>
                </c:pt>
                <c:pt idx="2">
                  <c:v>AL</c:v>
                </c:pt>
                <c:pt idx="3">
                  <c:v>AP</c:v>
                </c:pt>
                <c:pt idx="4">
                  <c:v>AM</c:v>
                </c:pt>
                <c:pt idx="5">
                  <c:v>BA</c:v>
                </c:pt>
                <c:pt idx="6">
                  <c:v>CE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MA</c:v>
                </c:pt>
                <c:pt idx="11">
                  <c:v>MT</c:v>
                </c:pt>
                <c:pt idx="12">
                  <c:v>MS</c:v>
                </c:pt>
                <c:pt idx="13">
                  <c:v>MG</c:v>
                </c:pt>
                <c:pt idx="14">
                  <c:v>PA</c:v>
                </c:pt>
                <c:pt idx="15">
                  <c:v>PB</c:v>
                </c:pt>
                <c:pt idx="16">
                  <c:v>PR</c:v>
                </c:pt>
                <c:pt idx="17">
                  <c:v>PE</c:v>
                </c:pt>
                <c:pt idx="18">
                  <c:v>PI</c:v>
                </c:pt>
                <c:pt idx="19">
                  <c:v>RJ</c:v>
                </c:pt>
                <c:pt idx="20">
                  <c:v>RN</c:v>
                </c:pt>
                <c:pt idx="21">
                  <c:v>RS</c:v>
                </c:pt>
                <c:pt idx="22">
                  <c:v>RO</c:v>
                </c:pt>
                <c:pt idx="23">
                  <c:v>RR</c:v>
                </c:pt>
                <c:pt idx="24">
                  <c:v>SC</c:v>
                </c:pt>
                <c:pt idx="25">
                  <c:v>SP</c:v>
                </c:pt>
                <c:pt idx="26">
                  <c:v>SE</c:v>
                </c:pt>
                <c:pt idx="27">
                  <c:v>TO</c:v>
                </c:pt>
              </c:strCache>
            </c:strRef>
          </c:cat>
          <c:val>
            <c:numRef>
              <c:f>Gráficos!$O$3:$O$30</c:f>
              <c:numCache>
                <c:formatCode>0.00%</c:formatCode>
                <c:ptCount val="28"/>
                <c:pt idx="0" formatCode="General">
                  <c:v>0</c:v>
                </c:pt>
                <c:pt idx="1">
                  <c:v>8.4889031003758657E-4</c:v>
                </c:pt>
                <c:pt idx="2">
                  <c:v>3.1550150985753716E-3</c:v>
                </c:pt>
                <c:pt idx="3">
                  <c:v>7.523053690458092E-4</c:v>
                </c:pt>
                <c:pt idx="4">
                  <c:v>1.0742883124601064E-2</c:v>
                </c:pt>
                <c:pt idx="5">
                  <c:v>2.0645583962733763E-2</c:v>
                </c:pt>
                <c:pt idx="6">
                  <c:v>1.6736279838281059E-2</c:v>
                </c:pt>
                <c:pt idx="7">
                  <c:v>7.1020708705105337E-2</c:v>
                </c:pt>
                <c:pt idx="8">
                  <c:v>1.5328344685742304E-2</c:v>
                </c:pt>
                <c:pt idx="9">
                  <c:v>1.4445424900126439E-2</c:v>
                </c:pt>
                <c:pt idx="10">
                  <c:v>5.3655194110571553E-3</c:v>
                </c:pt>
                <c:pt idx="11">
                  <c:v>9.2426104865989261E-3</c:v>
                </c:pt>
                <c:pt idx="12">
                  <c:v>5.8835041814690068E-3</c:v>
                </c:pt>
                <c:pt idx="13">
                  <c:v>6.9142188445098715E-2</c:v>
                </c:pt>
                <c:pt idx="14">
                  <c:v>8.9369937295631433E-3</c:v>
                </c:pt>
                <c:pt idx="15">
                  <c:v>4.6326307393778823E-3</c:v>
                </c:pt>
                <c:pt idx="16">
                  <c:v>4.7861672474495E-2</c:v>
                </c:pt>
                <c:pt idx="17">
                  <c:v>1.7312743004178264E-2</c:v>
                </c:pt>
                <c:pt idx="18">
                  <c:v>3.065987369620304E-3</c:v>
                </c:pt>
                <c:pt idx="19">
                  <c:v>0.17626227166569355</c:v>
                </c:pt>
                <c:pt idx="20">
                  <c:v>4.6077593285735576E-3</c:v>
                </c:pt>
                <c:pt idx="21">
                  <c:v>4.5832362438138589E-2</c:v>
                </c:pt>
                <c:pt idx="22">
                  <c:v>3.0697348960990849E-3</c:v>
                </c:pt>
                <c:pt idx="23">
                  <c:v>7.5308616860542393E-4</c:v>
                </c:pt>
                <c:pt idx="24">
                  <c:v>5.1394867217904858E-2</c:v>
                </c:pt>
                <c:pt idx="25">
                  <c:v>0.38818308834740428</c:v>
                </c:pt>
                <c:pt idx="26">
                  <c:v>2.9311552786430821E-3</c:v>
                </c:pt>
                <c:pt idx="27">
                  <c:v>1.8463888232635557E-3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682-402C-B772-5CE97192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060064"/>
        <c:axId val="1228739821"/>
      </c:barChart>
      <c:catAx>
        <c:axId val="10760600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8739821"/>
        <c:crosses val="autoZero"/>
        <c:auto val="1"/>
        <c:lblAlgn val="ctr"/>
        <c:lblOffset val="100"/>
        <c:noMultiLvlLbl val="1"/>
      </c:catAx>
      <c:valAx>
        <c:axId val="1228739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7606006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Participação dos Estados nas Transferências da União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Gráficos!$L$34:$L$35</c:f>
              <c:strCache>
                <c:ptCount val="2"/>
                <c:pt idx="0">
                  <c:v>Ano</c:v>
                </c:pt>
                <c:pt idx="1">
                  <c:v>2018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Gráficos!$K$36:$K$62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Gráficos!$L$36:$L$62</c:f>
              <c:numCache>
                <c:formatCode>0.00%</c:formatCode>
                <c:ptCount val="27"/>
                <c:pt idx="0">
                  <c:v>1.2091752754603851E-2</c:v>
                </c:pt>
                <c:pt idx="1">
                  <c:v>2.5393082913983612E-2</c:v>
                </c:pt>
                <c:pt idx="2">
                  <c:v>1.1022734903656455E-2</c:v>
                </c:pt>
                <c:pt idx="3">
                  <c:v>2.1516948952663741E-2</c:v>
                </c:pt>
                <c:pt idx="4">
                  <c:v>8.2029806182912154E-2</c:v>
                </c:pt>
                <c:pt idx="5">
                  <c:v>5.246817512603618E-2</c:v>
                </c:pt>
                <c:pt idx="6">
                  <c:v>1.1616011380760802E-2</c:v>
                </c:pt>
                <c:pt idx="7">
                  <c:v>2.339488872495947E-2</c:v>
                </c:pt>
                <c:pt idx="8">
                  <c:v>2.8035341282696236E-2</c:v>
                </c:pt>
                <c:pt idx="9">
                  <c:v>4.984499708354756E-2</c:v>
                </c:pt>
                <c:pt idx="10">
                  <c:v>1.7700432597819778E-2</c:v>
                </c:pt>
                <c:pt idx="11">
                  <c:v>1.4699261112051359E-2</c:v>
                </c:pt>
                <c:pt idx="12">
                  <c:v>8.4837390022096434E-2</c:v>
                </c:pt>
                <c:pt idx="13">
                  <c:v>4.9578424659001204E-2</c:v>
                </c:pt>
                <c:pt idx="14">
                  <c:v>2.9214154590159629E-2</c:v>
                </c:pt>
                <c:pt idx="15">
                  <c:v>4.8081444471696315E-2</c:v>
                </c:pt>
                <c:pt idx="16">
                  <c:v>4.8661609734200147E-2</c:v>
                </c:pt>
                <c:pt idx="17">
                  <c:v>2.7529007401377852E-2</c:v>
                </c:pt>
                <c:pt idx="18">
                  <c:v>9.2815828004297274E-2</c:v>
                </c:pt>
                <c:pt idx="19">
                  <c:v>2.4556778557257131E-2</c:v>
                </c:pt>
                <c:pt idx="20">
                  <c:v>4.2645291391904601E-2</c:v>
                </c:pt>
                <c:pt idx="21">
                  <c:v>1.3030206675227883E-2</c:v>
                </c:pt>
                <c:pt idx="22">
                  <c:v>1.023889836950013E-2</c:v>
                </c:pt>
                <c:pt idx="23">
                  <c:v>2.5958411991635889E-2</c:v>
                </c:pt>
                <c:pt idx="24">
                  <c:v>0.10955457266438673</c:v>
                </c:pt>
                <c:pt idx="25">
                  <c:v>1.9398550116941471E-2</c:v>
                </c:pt>
                <c:pt idx="26">
                  <c:v>1.8122930671904462E-2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3D-407D-A395-FB2FC23F7021}"/>
            </c:ext>
          </c:extLst>
        </c:ser>
        <c:ser>
          <c:idx val="1"/>
          <c:order val="1"/>
          <c:tx>
            <c:strRef>
              <c:f>Gráficos!$M$34:$M$35</c:f>
              <c:strCache>
                <c:ptCount val="2"/>
                <c:pt idx="0">
                  <c:v>Ano</c:v>
                </c:pt>
                <c:pt idx="1">
                  <c:v>2019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Gráficos!$K$36:$K$62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Gráficos!$M$36:$M$62</c:f>
              <c:numCache>
                <c:formatCode>0.00%</c:formatCode>
                <c:ptCount val="27"/>
                <c:pt idx="0">
                  <c:v>1.1990694859853214E-2</c:v>
                </c:pt>
                <c:pt idx="1">
                  <c:v>2.509071436226492E-2</c:v>
                </c:pt>
                <c:pt idx="2">
                  <c:v>1.0988078132260048E-2</c:v>
                </c:pt>
                <c:pt idx="3">
                  <c:v>2.1067690816022177E-2</c:v>
                </c:pt>
                <c:pt idx="4">
                  <c:v>7.9715668490974043E-2</c:v>
                </c:pt>
                <c:pt idx="5">
                  <c:v>5.140766060406942E-2</c:v>
                </c:pt>
                <c:pt idx="6">
                  <c:v>8.3603681180983401E-3</c:v>
                </c:pt>
                <c:pt idx="7">
                  <c:v>2.47247848953282E-2</c:v>
                </c:pt>
                <c:pt idx="8">
                  <c:v>2.8303287879794671E-2</c:v>
                </c:pt>
                <c:pt idx="9">
                  <c:v>5.0123133570141837E-2</c:v>
                </c:pt>
                <c:pt idx="10">
                  <c:v>1.7061219684979225E-2</c:v>
                </c:pt>
                <c:pt idx="11">
                  <c:v>1.3575878442515024E-2</c:v>
                </c:pt>
                <c:pt idx="12">
                  <c:v>8.3839091516294165E-2</c:v>
                </c:pt>
                <c:pt idx="13">
                  <c:v>5.0558994554109372E-2</c:v>
                </c:pt>
                <c:pt idx="14">
                  <c:v>2.8364513910819251E-2</c:v>
                </c:pt>
                <c:pt idx="15">
                  <c:v>4.5937721175062722E-2</c:v>
                </c:pt>
                <c:pt idx="16">
                  <c:v>4.7361175655409406E-2</c:v>
                </c:pt>
                <c:pt idx="17">
                  <c:v>2.6736179903238823E-2</c:v>
                </c:pt>
                <c:pt idx="18">
                  <c:v>9.039245529380488E-2</c:v>
                </c:pt>
                <c:pt idx="19">
                  <c:v>2.3811842100095328E-2</c:v>
                </c:pt>
                <c:pt idx="20">
                  <c:v>4.0962656325917661E-2</c:v>
                </c:pt>
                <c:pt idx="21">
                  <c:v>1.2791692673285676E-2</c:v>
                </c:pt>
                <c:pt idx="22">
                  <c:v>9.6885769677342269E-3</c:v>
                </c:pt>
                <c:pt idx="23">
                  <c:v>2.5300900007731966E-2</c:v>
                </c:pt>
                <c:pt idx="24">
                  <c:v>0.10296768951796682</c:v>
                </c:pt>
                <c:pt idx="25">
                  <c:v>1.8845879863558224E-2</c:v>
                </c:pt>
                <c:pt idx="26">
                  <c:v>1.7898524765091621E-2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3D-407D-A395-FB2FC23F7021}"/>
            </c:ext>
          </c:extLst>
        </c:ser>
        <c:ser>
          <c:idx val="2"/>
          <c:order val="2"/>
          <c:tx>
            <c:strRef>
              <c:f>Gráficos!$N$34:$N$35</c:f>
              <c:strCache>
                <c:ptCount val="2"/>
                <c:pt idx="0">
                  <c:v>Ano</c:v>
                </c:pt>
                <c:pt idx="1">
                  <c:v>2020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Gráficos!$K$36:$K$62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Gráficos!$N$36:$N$62</c:f>
              <c:numCache>
                <c:formatCode>0.00%</c:formatCode>
                <c:ptCount val="27"/>
                <c:pt idx="0">
                  <c:v>9.1622954768439228E-3</c:v>
                </c:pt>
                <c:pt idx="1">
                  <c:v>1.9746542502728344E-2</c:v>
                </c:pt>
                <c:pt idx="2">
                  <c:v>9.203152592460016E-3</c:v>
                </c:pt>
                <c:pt idx="3">
                  <c:v>1.7782180301011342E-2</c:v>
                </c:pt>
                <c:pt idx="4">
                  <c:v>6.4836960302094307E-2</c:v>
                </c:pt>
                <c:pt idx="5">
                  <c:v>4.1554917138197651E-2</c:v>
                </c:pt>
                <c:pt idx="6">
                  <c:v>1.0534253030648349E-2</c:v>
                </c:pt>
                <c:pt idx="7">
                  <c:v>1.8345330409297988E-2</c:v>
                </c:pt>
                <c:pt idx="8">
                  <c:v>2.6345292052474666E-2</c:v>
                </c:pt>
                <c:pt idx="9">
                  <c:v>3.865434285178404E-2</c:v>
                </c:pt>
                <c:pt idx="10">
                  <c:v>1.8819850760010567E-2</c:v>
                </c:pt>
                <c:pt idx="11">
                  <c:v>1.3202165938540225E-2</c:v>
                </c:pt>
                <c:pt idx="12">
                  <c:v>7.9626794584540889E-2</c:v>
                </c:pt>
                <c:pt idx="13">
                  <c:v>4.1585281773742502E-2</c:v>
                </c:pt>
                <c:pt idx="14">
                  <c:v>2.3128596465582525E-2</c:v>
                </c:pt>
                <c:pt idx="15">
                  <c:v>4.2879574964481221E-2</c:v>
                </c:pt>
                <c:pt idx="16">
                  <c:v>3.9214874218216629E-2</c:v>
                </c:pt>
                <c:pt idx="17">
                  <c:v>2.1238283192712655E-2</c:v>
                </c:pt>
                <c:pt idx="18">
                  <c:v>7.1056513094766086E-2</c:v>
                </c:pt>
                <c:pt idx="19">
                  <c:v>1.9729070685085837E-2</c:v>
                </c:pt>
                <c:pt idx="20">
                  <c:v>4.0851586741933767E-2</c:v>
                </c:pt>
                <c:pt idx="21">
                  <c:v>1.0684193555141424E-2</c:v>
                </c:pt>
                <c:pt idx="22">
                  <c:v>7.401606462906535E-3</c:v>
                </c:pt>
                <c:pt idx="23">
                  <c:v>2.4433180748757194E-2</c:v>
                </c:pt>
                <c:pt idx="24">
                  <c:v>0.10886927115927285</c:v>
                </c:pt>
                <c:pt idx="25">
                  <c:v>1.509891677579577E-2</c:v>
                </c:pt>
                <c:pt idx="26">
                  <c:v>1.4507629121542968E-2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43D-407D-A395-FB2FC23F7021}"/>
            </c:ext>
          </c:extLst>
        </c:ser>
        <c:ser>
          <c:idx val="3"/>
          <c:order val="3"/>
          <c:tx>
            <c:strRef>
              <c:f>Gráficos!$O$34:$O$35</c:f>
              <c:strCache>
                <c:ptCount val="2"/>
                <c:pt idx="0">
                  <c:v>Ano</c:v>
                </c:pt>
                <c:pt idx="1">
                  <c:v>2021 (jan-abr)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Gráficos!$K$36:$K$62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Gráficos!$O$36:$O$62</c:f>
              <c:numCache>
                <c:formatCode>0.00%</c:formatCode>
                <c:ptCount val="27"/>
                <c:pt idx="0">
                  <c:v>1.1841931609903999E-2</c:v>
                </c:pt>
                <c:pt idx="1">
                  <c:v>2.3866151190837927E-2</c:v>
                </c:pt>
                <c:pt idx="2">
                  <c:v>1.1377778785863083E-2</c:v>
                </c:pt>
                <c:pt idx="3">
                  <c:v>2.0747890692387697E-2</c:v>
                </c:pt>
                <c:pt idx="4">
                  <c:v>7.702302290403383E-2</c:v>
                </c:pt>
                <c:pt idx="5">
                  <c:v>4.9879028398432342E-2</c:v>
                </c:pt>
                <c:pt idx="6">
                  <c:v>5.26157722981885E-2</c:v>
                </c:pt>
                <c:pt idx="7">
                  <c:v>2.0846799941047017E-2</c:v>
                </c:pt>
                <c:pt idx="8">
                  <c:v>2.8763406263244848E-2</c:v>
                </c:pt>
                <c:pt idx="9">
                  <c:v>4.8362704235165178E-2</c:v>
                </c:pt>
                <c:pt idx="10">
                  <c:v>1.7519681170813751E-2</c:v>
                </c:pt>
                <c:pt idx="11">
                  <c:v>1.2852866931586597E-2</c:v>
                </c:pt>
                <c:pt idx="12">
                  <c:v>8.5092029847155581E-2</c:v>
                </c:pt>
                <c:pt idx="13">
                  <c:v>5.1058749854392967E-2</c:v>
                </c:pt>
                <c:pt idx="14">
                  <c:v>2.7087538272586385E-2</c:v>
                </c:pt>
                <c:pt idx="15">
                  <c:v>4.5445058398649159E-2</c:v>
                </c:pt>
                <c:pt idx="16">
                  <c:v>4.5899362003332674E-2</c:v>
                </c:pt>
                <c:pt idx="17">
                  <c:v>2.5316563697296714E-2</c:v>
                </c:pt>
                <c:pt idx="18">
                  <c:v>7.3304957063674861E-2</c:v>
                </c:pt>
                <c:pt idx="19">
                  <c:v>2.304133205753725E-2</c:v>
                </c:pt>
                <c:pt idx="20">
                  <c:v>4.1179709263405827E-2</c:v>
                </c:pt>
                <c:pt idx="21">
                  <c:v>1.2617175318225107E-2</c:v>
                </c:pt>
                <c:pt idx="22">
                  <c:v>9.1596766572289486E-3</c:v>
                </c:pt>
                <c:pt idx="23">
                  <c:v>2.5453491707378543E-2</c:v>
                </c:pt>
                <c:pt idx="24">
                  <c:v>0.10434287798625747</c:v>
                </c:pt>
                <c:pt idx="25">
                  <c:v>1.8092669943361218E-2</c:v>
                </c:pt>
                <c:pt idx="26">
                  <c:v>1.7339169797262716E-2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43D-407D-A395-FB2FC23F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990556"/>
        <c:axId val="768646092"/>
      </c:barChart>
      <c:catAx>
        <c:axId val="17719905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68646092"/>
        <c:crosses val="autoZero"/>
        <c:auto val="1"/>
        <c:lblAlgn val="ctr"/>
        <c:lblOffset val="100"/>
        <c:noMultiLvlLbl val="1"/>
      </c:catAx>
      <c:valAx>
        <c:axId val="768646092"/>
        <c:scaling>
          <c:orientation val="minMax"/>
          <c:max val="0.1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7199055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percentual arrecadação de tributos federais por UF</a:t>
            </a:r>
          </a:p>
        </c:rich>
      </c:tx>
      <c:layout>
        <c:manualLayout>
          <c:xMode val="edge"/>
          <c:yMode val="edge"/>
          <c:x val="3.0916666666666669E-2"/>
          <c:y val="4.4609164420485174E-2"/>
        </c:manualLayout>
      </c:layout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Gráficos!$L$67</c:f>
              <c:strCache>
                <c:ptCount val="1"/>
                <c:pt idx="0">
                  <c:v>Var% 2018-2019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Gráficos!$K$68:$K$94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Gráficos!$L$68:$L$94</c:f>
              <c:numCache>
                <c:formatCode>0.00%</c:formatCode>
                <c:ptCount val="27"/>
                <c:pt idx="0">
                  <c:v>0.20260710254536418</c:v>
                </c:pt>
                <c:pt idx="1">
                  <c:v>0.18213920927745963</c:v>
                </c:pt>
                <c:pt idx="2">
                  <c:v>0.170777546351915</c:v>
                </c:pt>
                <c:pt idx="3">
                  <c:v>0.15713542738825703</c:v>
                </c:pt>
                <c:pt idx="4">
                  <c:v>0.10364731601695087</c:v>
                </c:pt>
                <c:pt idx="5">
                  <c:v>6.0765189495232352E-2</c:v>
                </c:pt>
                <c:pt idx="6">
                  <c:v>3.9510091026628835E-3</c:v>
                </c:pt>
                <c:pt idx="7">
                  <c:v>0.11528443386356257</c:v>
                </c:pt>
                <c:pt idx="8">
                  <c:v>0.10401035547525495</c:v>
                </c:pt>
                <c:pt idx="9">
                  <c:v>0.30280337783681421</c:v>
                </c:pt>
                <c:pt idx="10">
                  <c:v>0.22672883256462861</c:v>
                </c:pt>
                <c:pt idx="11">
                  <c:v>0.18596449762946743</c:v>
                </c:pt>
                <c:pt idx="12">
                  <c:v>0.16598565846901203</c:v>
                </c:pt>
                <c:pt idx="13">
                  <c:v>0.22406885437286417</c:v>
                </c:pt>
                <c:pt idx="14">
                  <c:v>0.21319271106711168</c:v>
                </c:pt>
                <c:pt idx="15">
                  <c:v>7.0296308571030419E-2</c:v>
                </c:pt>
                <c:pt idx="16">
                  <c:v>8.9175215240216321E-2</c:v>
                </c:pt>
                <c:pt idx="17">
                  <c:v>0.23399055044187</c:v>
                </c:pt>
                <c:pt idx="18">
                  <c:v>-2.1571594272063455E-2</c:v>
                </c:pt>
                <c:pt idx="19">
                  <c:v>0.18145099372062523</c:v>
                </c:pt>
                <c:pt idx="20">
                  <c:v>1.9379668950820772E-3</c:v>
                </c:pt>
                <c:pt idx="21">
                  <c:v>5.9295345697518931E-2</c:v>
                </c:pt>
                <c:pt idx="22">
                  <c:v>0.24279289754531885</c:v>
                </c:pt>
                <c:pt idx="23">
                  <c:v>9.274677780851448E-2</c:v>
                </c:pt>
                <c:pt idx="24">
                  <c:v>-3.6118722061902253E-2</c:v>
                </c:pt>
                <c:pt idx="25">
                  <c:v>0.22765956229184181</c:v>
                </c:pt>
                <c:pt idx="26">
                  <c:v>0.24816693919503319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1D5-A0B9-7DCBB4283189}"/>
            </c:ext>
          </c:extLst>
        </c:ser>
        <c:ser>
          <c:idx val="1"/>
          <c:order val="1"/>
          <c:tx>
            <c:strRef>
              <c:f>Gráficos!$M$67</c:f>
              <c:strCache>
                <c:ptCount val="1"/>
                <c:pt idx="0">
                  <c:v>Var% 2018-2020</c:v>
                </c:pt>
              </c:strCache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Gráficos!$K$68:$K$94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Gráficos!$M$68:$M$94</c:f>
              <c:numCache>
                <c:formatCode>0.00%</c:formatCode>
                <c:ptCount val="27"/>
                <c:pt idx="0">
                  <c:v>-7.736016304263249E-2</c:v>
                </c:pt>
                <c:pt idx="1">
                  <c:v>2.9771356876766575E-3</c:v>
                </c:pt>
                <c:pt idx="2">
                  <c:v>-3.5354771800751861E-3</c:v>
                </c:pt>
                <c:pt idx="3">
                  <c:v>0.13733213415740519</c:v>
                </c:pt>
                <c:pt idx="4">
                  <c:v>-7.1220827536931042E-2</c:v>
                </c:pt>
                <c:pt idx="5">
                  <c:v>5.0369890889838675E-3</c:v>
                </c:pt>
                <c:pt idx="6">
                  <c:v>-4.1313046376457496E-2</c:v>
                </c:pt>
                <c:pt idx="7">
                  <c:v>1.6531347333250013E-2</c:v>
                </c:pt>
                <c:pt idx="8">
                  <c:v>3.6627435294283028E-2</c:v>
                </c:pt>
                <c:pt idx="9">
                  <c:v>4.0190147013456912E-2</c:v>
                </c:pt>
                <c:pt idx="10">
                  <c:v>0.11788121365987347</c:v>
                </c:pt>
                <c:pt idx="11">
                  <c:v>3.9929147281697164E-2</c:v>
                </c:pt>
                <c:pt idx="12">
                  <c:v>7.0845304518380559E-2</c:v>
                </c:pt>
                <c:pt idx="13">
                  <c:v>1.6394327847921941E-2</c:v>
                </c:pt>
                <c:pt idx="14">
                  <c:v>2.0255660299190348E-2</c:v>
                </c:pt>
                <c:pt idx="15">
                  <c:v>1.8099270067539308E-2</c:v>
                </c:pt>
                <c:pt idx="16">
                  <c:v>-6.0256696528066311E-2</c:v>
                </c:pt>
                <c:pt idx="17">
                  <c:v>1.0389071715393161E-3</c:v>
                </c:pt>
                <c:pt idx="18">
                  <c:v>-0.18266754227027548</c:v>
                </c:pt>
                <c:pt idx="19">
                  <c:v>3.9953443100252617E-2</c:v>
                </c:pt>
                <c:pt idx="20">
                  <c:v>-8.6303040823639821E-2</c:v>
                </c:pt>
                <c:pt idx="21">
                  <c:v>-1.8830507741966152E-2</c:v>
                </c:pt>
                <c:pt idx="22">
                  <c:v>1.0424184995401431E-2</c:v>
                </c:pt>
                <c:pt idx="23">
                  <c:v>0.10166780012852694</c:v>
                </c:pt>
                <c:pt idx="24">
                  <c:v>-6.9917428518102009E-2</c:v>
                </c:pt>
                <c:pt idx="25">
                  <c:v>-1.2748567690232027E-2</c:v>
                </c:pt>
                <c:pt idx="26">
                  <c:v>8.9240957706552937E-2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1-41D5-A0B9-7DCBB428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77039"/>
        <c:axId val="1271288007"/>
      </c:areaChart>
      <c:catAx>
        <c:axId val="2724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71288007"/>
        <c:crosses val="autoZero"/>
        <c:auto val="1"/>
        <c:lblAlgn val="ctr"/>
        <c:lblOffset val="100"/>
        <c:noMultiLvlLbl val="1"/>
      </c:catAx>
      <c:valAx>
        <c:axId val="127128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724770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percentual das transferências da União por UF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Gráficos!$L$100</c:f>
              <c:strCache>
                <c:ptCount val="1"/>
                <c:pt idx="0">
                  <c:v>Var% 2018-2019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Gráficos!$K$101:$K$127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Gráficos!$L$101:$L$127</c:f>
              <c:numCache>
                <c:formatCode>0.00%</c:formatCode>
                <c:ptCount val="27"/>
                <c:pt idx="0">
                  <c:v>4.7447359529785071E-2</c:v>
                </c:pt>
                <c:pt idx="1">
                  <c:v>4.3697658531849815E-2</c:v>
                </c:pt>
                <c:pt idx="2">
                  <c:v>5.2954220344722192E-2</c:v>
                </c:pt>
                <c:pt idx="3">
                  <c:v>3.4221019522466589E-2</c:v>
                </c:pt>
                <c:pt idx="4">
                  <c:v>2.6476758526151167E-2</c:v>
                </c:pt>
                <c:pt idx="5">
                  <c:v>3.4925278879950783E-2</c:v>
                </c:pt>
                <c:pt idx="6">
                  <c:v>-0.23976915718505909</c:v>
                </c:pt>
                <c:pt idx="7">
                  <c:v>0.11631986112099146</c:v>
                </c:pt>
                <c:pt idx="8">
                  <c:v>6.6370580271100321E-2</c:v>
                </c:pt>
                <c:pt idx="9">
                  <c:v>6.2169319451692351E-2</c:v>
                </c:pt>
                <c:pt idx="10">
                  <c:v>1.8130172398100219E-2</c:v>
                </c:pt>
                <c:pt idx="11">
                  <c:v>-2.4449963285934739E-2</c:v>
                </c:pt>
                <c:pt idx="12">
                  <c:v>4.3845871669711656E-2</c:v>
                </c:pt>
                <c:pt idx="13">
                  <c:v>7.7166452499236815E-2</c:v>
                </c:pt>
                <c:pt idx="14">
                  <c:v>2.5555423893620643E-2</c:v>
                </c:pt>
                <c:pt idx="15">
                  <c:v>9.1809749127644835E-3</c:v>
                </c:pt>
                <c:pt idx="16">
                  <c:v>2.8047346794265016E-2</c:v>
                </c:pt>
                <c:pt idx="17">
                  <c:v>2.5854849509245437E-2</c:v>
                </c:pt>
                <c:pt idx="18">
                  <c:v>2.8696478914109758E-2</c:v>
                </c:pt>
                <c:pt idx="19">
                  <c:v>2.4232880255028677E-2</c:v>
                </c:pt>
                <c:pt idx="20">
                  <c:v>1.4598320465173398E-2</c:v>
                </c:pt>
                <c:pt idx="21">
                  <c:v>3.694047349205154E-2</c:v>
                </c:pt>
                <c:pt idx="22">
                  <c:v>-4.975223894168046E-4</c:v>
                </c:pt>
                <c:pt idx="23">
                  <c:v>2.9520414770885184E-2</c:v>
                </c:pt>
                <c:pt idx="24">
                  <c:v>-7.2324524452095362E-3</c:v>
                </c:pt>
                <c:pt idx="25">
                  <c:v>2.6181688369435685E-2</c:v>
                </c:pt>
                <c:pt idx="26">
                  <c:v>4.3196019852966616E-2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CB3-83EB-57007C5775C5}"/>
            </c:ext>
          </c:extLst>
        </c:ser>
        <c:ser>
          <c:idx val="1"/>
          <c:order val="1"/>
          <c:tx>
            <c:strRef>
              <c:f>Gráficos!$M$100</c:f>
              <c:strCache>
                <c:ptCount val="1"/>
                <c:pt idx="0">
                  <c:v>Var% 2018-2020</c:v>
                </c:pt>
              </c:strCache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Gráficos!$K$101:$K$127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Gráficos!$M$101:$M$127</c:f>
              <c:numCache>
                <c:formatCode>0.00%</c:formatCode>
                <c:ptCount val="27"/>
                <c:pt idx="0">
                  <c:v>5.1657643884896354E-2</c:v>
                </c:pt>
                <c:pt idx="1">
                  <c:v>7.9282117841766864E-2</c:v>
                </c:pt>
                <c:pt idx="2">
                  <c:v>0.15879498761365096</c:v>
                </c:pt>
                <c:pt idx="3">
                  <c:v>0.14700065991602451</c:v>
                </c:pt>
                <c:pt idx="4">
                  <c:v>9.7009297672242978E-2</c:v>
                </c:pt>
                <c:pt idx="5">
                  <c:v>9.9223005441887224E-2</c:v>
                </c:pt>
                <c:pt idx="6">
                  <c:v>0.25865314358685598</c:v>
                </c:pt>
                <c:pt idx="7">
                  <c:v>8.8338273037109838E-2</c:v>
                </c:pt>
                <c:pt idx="8">
                  <c:v>0.30423700410332666</c:v>
                </c:pt>
                <c:pt idx="9">
                  <c:v>7.6306758431838206E-2</c:v>
                </c:pt>
                <c:pt idx="10">
                  <c:v>0.47567813502154555</c:v>
                </c:pt>
                <c:pt idx="11">
                  <c:v>0.24654806925070516</c:v>
                </c:pt>
                <c:pt idx="12">
                  <c:v>0.30266061273622147</c:v>
                </c:pt>
                <c:pt idx="13">
                  <c:v>0.16414284520890488</c:v>
                </c:pt>
                <c:pt idx="14">
                  <c:v>9.8791531700088031E-2</c:v>
                </c:pt>
                <c:pt idx="15">
                  <c:v>0.23774822834439679</c:v>
                </c:pt>
                <c:pt idx="16">
                  <c:v>0.11846835966649549</c:v>
                </c:pt>
                <c:pt idx="17">
                  <c:v>7.0750295044669675E-2</c:v>
                </c:pt>
                <c:pt idx="18">
                  <c:v>6.2529988769025602E-2</c:v>
                </c:pt>
                <c:pt idx="19">
                  <c:v>0.1150506179358759</c:v>
                </c:pt>
                <c:pt idx="20">
                  <c:v>0.32952709220679166</c:v>
                </c:pt>
                <c:pt idx="21">
                  <c:v>0.13801972796917195</c:v>
                </c:pt>
                <c:pt idx="22">
                  <c:v>3.3029886624524885E-3</c:v>
                </c:pt>
                <c:pt idx="23">
                  <c:v>0.30635506878032026</c:v>
                </c:pt>
                <c:pt idx="24">
                  <c:v>0.37922193084769296</c:v>
                </c:pt>
                <c:pt idx="25">
                  <c:v>8.0278836519599217E-2</c:v>
                </c:pt>
                <c:pt idx="26">
                  <c:v>0.11103403554564095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CB3-83EB-57007C57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09840"/>
        <c:axId val="1741565702"/>
      </c:areaChart>
      <c:catAx>
        <c:axId val="202900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41565702"/>
        <c:crosses val="autoZero"/>
        <c:auto val="1"/>
        <c:lblAlgn val="ctr"/>
        <c:lblOffset val="100"/>
        <c:noMultiLvlLbl val="1"/>
      </c:catAx>
      <c:valAx>
        <c:axId val="1741565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90098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</xdr:row>
      <xdr:rowOff>95250</xdr:rowOff>
    </xdr:from>
    <xdr:ext cx="7324725" cy="4610100"/>
    <xdr:graphicFrame macro="">
      <xdr:nvGraphicFramePr>
        <xdr:cNvPr id="2145121495" name="Chart 1" title="Gráfico">
          <a:extLst>
            <a:ext uri="{FF2B5EF4-FFF2-40B4-BE49-F238E27FC236}">
              <a16:creationId xmlns:a16="http://schemas.microsoft.com/office/drawing/2014/main" id="{00000000-0008-0000-0000-0000D7F4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409575</xdr:colOff>
      <xdr:row>34</xdr:row>
      <xdr:rowOff>47625</xdr:rowOff>
    </xdr:from>
    <xdr:ext cx="7277100" cy="5133975"/>
    <xdr:graphicFrame macro="">
      <xdr:nvGraphicFramePr>
        <xdr:cNvPr id="939636457" name="Chart 2" title="Gráfico">
          <a:extLst>
            <a:ext uri="{FF2B5EF4-FFF2-40B4-BE49-F238E27FC236}">
              <a16:creationId xmlns:a16="http://schemas.microsoft.com/office/drawing/2014/main" id="{00000000-0008-0000-0000-0000E9B6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504825</xdr:colOff>
      <xdr:row>66</xdr:row>
      <xdr:rowOff>123825</xdr:rowOff>
    </xdr:from>
    <xdr:ext cx="6972300" cy="4314825"/>
    <xdr:graphicFrame macro="">
      <xdr:nvGraphicFramePr>
        <xdr:cNvPr id="1226499242" name="Chart 3" title="Gráfico">
          <a:extLst>
            <a:ext uri="{FF2B5EF4-FFF2-40B4-BE49-F238E27FC236}">
              <a16:creationId xmlns:a16="http://schemas.microsoft.com/office/drawing/2014/main" id="{00000000-0008-0000-0000-0000AAE4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504825</xdr:colOff>
      <xdr:row>99</xdr:row>
      <xdr:rowOff>123825</xdr:rowOff>
    </xdr:from>
    <xdr:ext cx="6972300" cy="4486275"/>
    <xdr:graphicFrame macro="">
      <xdr:nvGraphicFramePr>
        <xdr:cNvPr id="1916638676" name="Chart 4" title="Gráfico">
          <a:extLst>
            <a:ext uri="{FF2B5EF4-FFF2-40B4-BE49-F238E27FC236}">
              <a16:creationId xmlns:a16="http://schemas.microsoft.com/office/drawing/2014/main" id="{00000000-0008-0000-0000-0000D495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2762250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2762250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2762250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66675</xdr:rowOff>
    </xdr:from>
    <xdr:ext cx="2762250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gov.br/receitafederal/pt-br/acesso-a-informacao/dados-abertos/receitadata/arrecadacao/arrecadacao-por-estado" TargetMode="External"/><Relationship Id="rId1" Type="http://schemas.openxmlformats.org/officeDocument/2006/relationships/hyperlink" Target="http://www.portaltransparencia.gov.br/transferencia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gov.br/receitafederal/pt-br/acesso-a-informacao/dados-abertos/receitadata/arrecadacao/arrecadacao-por-estado" TargetMode="External"/><Relationship Id="rId1" Type="http://schemas.openxmlformats.org/officeDocument/2006/relationships/hyperlink" Target="http://www.portaltransparencia.gov.br/transferencia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gov.br/receitafederal/pt-br/acesso-a-informacao/dados-abertos/receitadata/arrecadacao/arrecadacao-por-estado" TargetMode="External"/><Relationship Id="rId1" Type="http://schemas.openxmlformats.org/officeDocument/2006/relationships/hyperlink" Target="http://www.portaltransparencia.gov.br/transferencia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altransparencia.gov.br/transferencia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altransparencia.gov.br/transferenci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J1:O128"/>
  <sheetViews>
    <sheetView workbookViewId="0"/>
  </sheetViews>
  <sheetFormatPr defaultColWidth="12.625" defaultRowHeight="15" customHeight="1"/>
  <cols>
    <col min="12" max="13" width="13.125" customWidth="1"/>
  </cols>
  <sheetData>
    <row r="1" spans="10:15">
      <c r="J1" s="67" t="s">
        <v>0</v>
      </c>
      <c r="K1" s="68"/>
      <c r="L1" s="68"/>
      <c r="M1" s="68"/>
      <c r="N1" s="68"/>
      <c r="O1" s="68"/>
    </row>
    <row r="2" spans="10:15">
      <c r="J2" s="2" t="s">
        <v>1</v>
      </c>
      <c r="K2" s="2" t="s">
        <v>2</v>
      </c>
      <c r="L2" s="3">
        <v>2018</v>
      </c>
      <c r="M2" s="3">
        <v>2019</v>
      </c>
      <c r="N2" s="3">
        <v>2020</v>
      </c>
      <c r="O2" s="4" t="s">
        <v>3</v>
      </c>
    </row>
    <row r="3" spans="10:15">
      <c r="J3" s="2"/>
      <c r="K3" s="2"/>
      <c r="L3" s="3" t="s">
        <v>4</v>
      </c>
      <c r="M3" s="3" t="s">
        <v>4</v>
      </c>
      <c r="N3" s="3" t="s">
        <v>4</v>
      </c>
      <c r="O3" s="3" t="s">
        <v>4</v>
      </c>
    </row>
    <row r="4" spans="10:15">
      <c r="J4" s="5" t="s">
        <v>5</v>
      </c>
      <c r="K4" s="6" t="s">
        <v>6</v>
      </c>
      <c r="L4" s="7">
        <f>'Principal - Dados Brutos'!C10/'Principal - Dados Brutos'!$C$37</f>
        <v>1.1476913580708281E-3</v>
      </c>
      <c r="M4" s="7">
        <f>('Principal - Dados Brutos'!F10/'Principal - Dados Brutos'!$F$37)</f>
        <v>1.351266699436911E-3</v>
      </c>
      <c r="N4" s="7">
        <f>('Principal - Dados Brutos'!I10/'Principal - Dados Brutos'!$I$37)</f>
        <v>1.123554042479996E-3</v>
      </c>
      <c r="O4" s="7">
        <f>('Principal - Dados Brutos'!L10/'Principal - Dados Brutos'!$L$37)</f>
        <v>8.4889031003758657E-4</v>
      </c>
    </row>
    <row r="5" spans="10:15">
      <c r="J5" s="5" t="s">
        <v>7</v>
      </c>
      <c r="K5" s="6" t="s">
        <v>8</v>
      </c>
      <c r="L5" s="7">
        <f>'Principal - Dados Brutos'!C11/'Principal - Dados Brutos'!$C$37</f>
        <v>3.4246536833027114E-3</v>
      </c>
      <c r="M5" s="7">
        <f>('Principal - Dados Brutos'!F11/'Principal - Dados Brutos'!$F$37)</f>
        <v>3.9634873891546832E-3</v>
      </c>
      <c r="N5" s="7">
        <f>('Principal - Dados Brutos'!I11/'Principal - Dados Brutos'!$I$37)</f>
        <v>3.6445536345230036E-3</v>
      </c>
      <c r="O5" s="7">
        <f>('Principal - Dados Brutos'!L11/'Principal - Dados Brutos'!$L$37)</f>
        <v>3.1550150985753716E-3</v>
      </c>
    </row>
    <row r="6" spans="10:15">
      <c r="J6" s="5" t="s">
        <v>9</v>
      </c>
      <c r="K6" s="6" t="s">
        <v>10</v>
      </c>
      <c r="L6" s="7">
        <f>'Principal - Dados Brutos'!C12/'Principal - Dados Brutos'!$C$37</f>
        <v>8.9872171498111544E-4</v>
      </c>
      <c r="M6" s="7">
        <f>('Principal - Dados Brutos'!F12/'Principal - Dados Brutos'!$F$37)</f>
        <v>1.0301294856603737E-3</v>
      </c>
      <c r="N6" s="7">
        <f>('Principal - Dados Brutos'!I12/'Principal - Dados Brutos'!$I$37)</f>
        <v>9.5021904200206348E-4</v>
      </c>
      <c r="O6" s="7">
        <f>('Principal - Dados Brutos'!L12/'Principal - Dados Brutos'!$L$37)</f>
        <v>7.523053690458092E-4</v>
      </c>
    </row>
    <row r="7" spans="10:15">
      <c r="J7" s="5" t="s">
        <v>11</v>
      </c>
      <c r="K7" s="6" t="s">
        <v>12</v>
      </c>
      <c r="L7" s="7">
        <f>'Principal - Dados Brutos'!C13/'Principal - Dados Brutos'!$C$37</f>
        <v>9.9845663093704566E-3</v>
      </c>
      <c r="M7" s="7">
        <f>('Principal - Dados Brutos'!F13/'Principal - Dados Brutos'!$F$37)</f>
        <v>1.1311119590704488E-2</v>
      </c>
      <c r="N7" s="7">
        <f>('Principal - Dados Brutos'!I13/'Principal - Dados Brutos'!$I$37)</f>
        <v>1.2049060035726806E-2</v>
      </c>
      <c r="O7" s="7">
        <f>('Principal - Dados Brutos'!L13/'Principal - Dados Brutos'!$L$37)</f>
        <v>1.0742883124601064E-2</v>
      </c>
    </row>
    <row r="8" spans="10:15">
      <c r="J8" s="5" t="s">
        <v>13</v>
      </c>
      <c r="K8" s="6" t="s">
        <v>14</v>
      </c>
      <c r="L8" s="7">
        <f>'Principal - Dados Brutos'!C14/'Principal - Dados Brutos'!$C$37</f>
        <v>2.2779394529182272E-2</v>
      </c>
      <c r="M8" s="7">
        <f>('Principal - Dados Brutos'!F14/'Principal - Dados Brutos'!$F$37)</f>
        <v>2.4613007619519792E-2</v>
      </c>
      <c r="N8" s="7">
        <f>('Principal - Dados Brutos'!I14/'Principal - Dados Brutos'!$I$37)</f>
        <v>2.2448705226944202E-2</v>
      </c>
      <c r="O8" s="7">
        <f>('Principal - Dados Brutos'!L14/'Principal - Dados Brutos'!$L$37)</f>
        <v>2.0645583962733763E-2</v>
      </c>
    </row>
    <row r="9" spans="10:15">
      <c r="J9" s="5" t="s">
        <v>15</v>
      </c>
      <c r="K9" s="6" t="s">
        <v>16</v>
      </c>
      <c r="L9" s="7">
        <f>'Principal - Dados Brutos'!C15/'Principal - Dados Brutos'!$C$37</f>
        <v>1.5569990549351634E-2</v>
      </c>
      <c r="M9" s="7">
        <f>('Principal - Dados Brutos'!F15/'Principal - Dados Brutos'!$F$37)</f>
        <v>1.6169619730851167E-2</v>
      </c>
      <c r="N9" s="7">
        <f>('Principal - Dados Brutos'!I15/'Principal - Dados Brutos'!$I$37)</f>
        <v>1.6603782951250902E-2</v>
      </c>
      <c r="O9" s="7">
        <f>('Principal - Dados Brutos'!L15/'Principal - Dados Brutos'!$L$37)</f>
        <v>1.6736279838281059E-2</v>
      </c>
    </row>
    <row r="10" spans="10:15">
      <c r="J10" s="5" t="s">
        <v>17</v>
      </c>
      <c r="K10" s="6" t="s">
        <v>18</v>
      </c>
      <c r="L10" s="7">
        <f>'Principal - Dados Brutos'!C16/'Principal - Dados Brutos'!$C$37</f>
        <v>7.8707085421623343E-2</v>
      </c>
      <c r="M10" s="7">
        <f>('Principal - Dados Brutos'!F16/'Principal - Dados Brutos'!$F$37)</f>
        <v>7.7360371968877434E-2</v>
      </c>
      <c r="N10" s="7">
        <f>('Principal - Dados Brutos'!I16/'Principal - Dados Brutos'!$I$37)</f>
        <v>8.0062159603252012E-2</v>
      </c>
      <c r="O10" s="7">
        <f>('Principal - Dados Brutos'!L16/'Principal - Dados Brutos'!$L$37)</f>
        <v>7.1020708705105337E-2</v>
      </c>
    </row>
    <row r="11" spans="10:15">
      <c r="J11" s="5" t="s">
        <v>19</v>
      </c>
      <c r="K11" s="6" t="s">
        <v>20</v>
      </c>
      <c r="L11" s="7">
        <f>'Principal - Dados Brutos'!C17/'Principal - Dados Brutos'!$C$37</f>
        <v>1.4943408189040483E-2</v>
      </c>
      <c r="M11" s="7">
        <f>('Principal - Dados Brutos'!F17/'Principal - Dados Brutos'!$F$37)</f>
        <v>1.631651853502325E-2</v>
      </c>
      <c r="N11" s="7">
        <f>('Principal - Dados Brutos'!I17/'Principal - Dados Brutos'!$I$37)</f>
        <v>1.611784920492047E-2</v>
      </c>
      <c r="O11" s="7">
        <f>('Principal - Dados Brutos'!L17/'Principal - Dados Brutos'!$L$37)</f>
        <v>1.5328344685742304E-2</v>
      </c>
    </row>
    <row r="12" spans="10:15">
      <c r="J12" s="5" t="s">
        <v>21</v>
      </c>
      <c r="K12" s="6" t="s">
        <v>22</v>
      </c>
      <c r="L12" s="7">
        <f>'Principal - Dados Brutos'!C18/'Principal - Dados Brutos'!$C$37</f>
        <v>1.3338467205639288E-2</v>
      </c>
      <c r="M12" s="7">
        <f>('Principal - Dados Brutos'!F18/'Principal - Dados Brutos'!$F$37)</f>
        <v>1.4416879569715834E-2</v>
      </c>
      <c r="N12" s="7">
        <f>('Principal - Dados Brutos'!I18/'Principal - Dados Brutos'!$I$37)</f>
        <v>1.4671187817963866E-2</v>
      </c>
      <c r="O12" s="7">
        <f>('Principal - Dados Brutos'!L18/'Principal - Dados Brutos'!$L$37)</f>
        <v>1.4445424900126439E-2</v>
      </c>
    </row>
    <row r="13" spans="10:15">
      <c r="J13" s="5" t="s">
        <v>23</v>
      </c>
      <c r="K13" s="6" t="s">
        <v>24</v>
      </c>
      <c r="L13" s="7">
        <f>'Principal - Dados Brutos'!C19/'Principal - Dados Brutos'!$C$37</f>
        <v>6.5381224285033747E-3</v>
      </c>
      <c r="M13" s="7">
        <f>('Principal - Dados Brutos'!F19/'Principal - Dados Brutos'!$F$37)</f>
        <v>8.3391948745616222E-3</v>
      </c>
      <c r="N13" s="7">
        <f>('Principal - Dados Brutos'!I19/'Principal - Dados Brutos'!$I$37)</f>
        <v>7.2160982423225741E-3</v>
      </c>
      <c r="O13" s="7">
        <f>('Principal - Dados Brutos'!L19/'Principal - Dados Brutos'!$L$37)</f>
        <v>5.3655194110571553E-3</v>
      </c>
    </row>
    <row r="14" spans="10:15">
      <c r="J14" s="5" t="s">
        <v>25</v>
      </c>
      <c r="K14" s="6" t="s">
        <v>26</v>
      </c>
      <c r="L14" s="7">
        <f>'Principal - Dados Brutos'!C20/'Principal - Dados Brutos'!$C$37</f>
        <v>8.2948891718942954E-3</v>
      </c>
      <c r="M14" s="7">
        <f>('Principal - Dados Brutos'!F20/'Principal - Dados Brutos'!$F$37)</f>
        <v>9.9621105980555093E-3</v>
      </c>
      <c r="N14" s="7">
        <f>('Principal - Dados Brutos'!I20/'Principal - Dados Brutos'!$I$37)</f>
        <v>9.8388173527314896E-3</v>
      </c>
      <c r="O14" s="7">
        <f>('Principal - Dados Brutos'!L20/'Principal - Dados Brutos'!$L$37)</f>
        <v>9.2426104865989261E-3</v>
      </c>
    </row>
    <row r="15" spans="10:15">
      <c r="J15" s="5" t="s">
        <v>27</v>
      </c>
      <c r="K15" s="6" t="s">
        <v>28</v>
      </c>
      <c r="L15" s="7">
        <f>'Principal - Dados Brutos'!C21/'Principal - Dados Brutos'!$C$37</f>
        <v>6.11409726294301E-3</v>
      </c>
      <c r="M15" s="7">
        <f>('Principal - Dados Brutos'!F21/'Principal - Dados Brutos'!$F$37)</f>
        <v>7.0989845313912973E-3</v>
      </c>
      <c r="N15" s="7">
        <f>('Principal - Dados Brutos'!I21/'Principal - Dados Brutos'!$I$37)</f>
        <v>6.7464102463114222E-3</v>
      </c>
      <c r="O15" s="7">
        <f>('Principal - Dados Brutos'!L21/'Principal - Dados Brutos'!$L$37)</f>
        <v>5.8835041814690068E-3</v>
      </c>
    </row>
    <row r="16" spans="10:15">
      <c r="J16" s="5" t="s">
        <v>29</v>
      </c>
      <c r="K16" s="6" t="s">
        <v>30</v>
      </c>
      <c r="L16" s="7">
        <f>'Principal - Dados Brutos'!C22/'Principal - Dados Brutos'!$C$37</f>
        <v>5.7843571216802933E-2</v>
      </c>
      <c r="M16" s="7">
        <f>('Principal - Dados Brutos'!F22/'Principal - Dados Brutos'!$F$37)</f>
        <v>6.6029879545718054E-2</v>
      </c>
      <c r="N16" s="7">
        <f>('Principal - Dados Brutos'!I22/'Principal - Dados Brutos'!$I$37)</f>
        <v>6.5723167772216401E-2</v>
      </c>
      <c r="O16" s="7">
        <f>('Principal - Dados Brutos'!L22/'Principal - Dados Brutos'!$L$37)</f>
        <v>6.9142188445098715E-2</v>
      </c>
    </row>
    <row r="17" spans="10:15">
      <c r="J17" s="5" t="s">
        <v>31</v>
      </c>
      <c r="K17" s="6" t="s">
        <v>32</v>
      </c>
      <c r="L17" s="7">
        <f>'Principal - Dados Brutos'!C23/'Principal - Dados Brutos'!$C$37</f>
        <v>9.5571500732030083E-3</v>
      </c>
      <c r="M17" s="7">
        <f>('Principal - Dados Brutos'!F23/'Principal - Dados Brutos'!$F$37)</f>
        <v>1.1453189636901345E-2</v>
      </c>
      <c r="N17" s="7">
        <f>('Principal - Dados Brutos'!I23/'Principal - Dados Brutos'!$I$37)</f>
        <v>1.0306881698483745E-2</v>
      </c>
      <c r="O17" s="7">
        <f>('Principal - Dados Brutos'!L23/'Principal - Dados Brutos'!$L$37)</f>
        <v>8.9369937295631433E-3</v>
      </c>
    </row>
    <row r="18" spans="10:15">
      <c r="J18" s="5" t="s">
        <v>33</v>
      </c>
      <c r="K18" s="6" t="s">
        <v>34</v>
      </c>
      <c r="L18" s="7">
        <f>'Principal - Dados Brutos'!C24/'Principal - Dados Brutos'!$C$37</f>
        <v>5.2891785214675769E-3</v>
      </c>
      <c r="M18" s="7">
        <f>('Principal - Dados Brutos'!F24/'Principal - Dados Brutos'!$F$37)</f>
        <v>6.2821776917198445E-3</v>
      </c>
      <c r="N18" s="7">
        <f>('Principal - Dados Brutos'!I24/'Principal - Dados Brutos'!$I$37)</f>
        <v>5.7257699035612834E-3</v>
      </c>
      <c r="O18" s="7">
        <f>('Principal - Dados Brutos'!L24/'Principal - Dados Brutos'!$L$37)</f>
        <v>4.6326307393778823E-3</v>
      </c>
    </row>
    <row r="19" spans="10:15">
      <c r="J19" s="5" t="s">
        <v>35</v>
      </c>
      <c r="K19" s="6" t="s">
        <v>36</v>
      </c>
      <c r="L19" s="7">
        <f>'Principal - Dados Brutos'!C25/'Principal - Dados Brutos'!$C$37</f>
        <v>4.748052892754509E-2</v>
      </c>
      <c r="M19" s="7">
        <f>('Principal - Dados Brutos'!F25/'Principal - Dados Brutos'!$F$37)</f>
        <v>4.9752140939302469E-2</v>
      </c>
      <c r="N19" s="7">
        <f>('Principal - Dados Brutos'!I25/'Principal - Dados Brutos'!$I$37)</f>
        <v>5.1291137097800851E-2</v>
      </c>
      <c r="O19" s="7">
        <f>('Principal - Dados Brutos'!L25/'Principal - Dados Brutos'!$L$37)</f>
        <v>4.7861672474495E-2</v>
      </c>
    </row>
    <row r="20" spans="10:15">
      <c r="J20" s="5" t="s">
        <v>37</v>
      </c>
      <c r="K20" s="6" t="s">
        <v>38</v>
      </c>
      <c r="L20" s="7">
        <f>'Principal - Dados Brutos'!C26/'Principal - Dados Brutos'!$C$37</f>
        <v>1.8820441436953741E-2</v>
      </c>
      <c r="M20" s="7">
        <f>('Principal - Dados Brutos'!F26/'Principal - Dados Brutos'!$F$37)</f>
        <v>2.0068723714383448E-2</v>
      </c>
      <c r="N20" s="7">
        <f>('Principal - Dados Brutos'!I26/'Principal - Dados Brutos'!$I$37)</f>
        <v>1.8766172246215879E-2</v>
      </c>
      <c r="O20" s="7">
        <f>('Principal - Dados Brutos'!L26/'Principal - Dados Brutos'!$L$37)</f>
        <v>1.7312743004178264E-2</v>
      </c>
    </row>
    <row r="21" spans="10:15">
      <c r="J21" s="5" t="s">
        <v>39</v>
      </c>
      <c r="K21" s="6" t="s">
        <v>40</v>
      </c>
      <c r="L21" s="7">
        <f>'Principal - Dados Brutos'!C27/'Principal - Dados Brutos'!$C$37</f>
        <v>3.5623623632968361E-3</v>
      </c>
      <c r="M21" s="7">
        <f>('Principal - Dados Brutos'!F27/'Principal - Dados Brutos'!$F$37)</f>
        <v>4.3037013464467993E-3</v>
      </c>
      <c r="N21" s="7">
        <f>('Principal - Dados Brutos'!I27/'Principal - Dados Brutos'!$I$37)</f>
        <v>3.7837784908967271E-3</v>
      </c>
      <c r="O21" s="7">
        <f>('Principal - Dados Brutos'!L27/'Principal - Dados Brutos'!$L$37)</f>
        <v>3.065987369620304E-3</v>
      </c>
    </row>
    <row r="22" spans="10:15">
      <c r="J22" s="5" t="s">
        <v>41</v>
      </c>
      <c r="K22" s="6" t="s">
        <v>42</v>
      </c>
      <c r="L22" s="7">
        <f>'Principal - Dados Brutos'!C28/'Principal - Dados Brutos'!$C$37</f>
        <v>0.18151851174477146</v>
      </c>
      <c r="M22" s="7">
        <f>('Principal - Dados Brutos'!F28/'Principal - Dados Brutos'!$F$37)</f>
        <v>0.17387701384291512</v>
      </c>
      <c r="N22" s="7">
        <f>('Principal - Dados Brutos'!I28/'Principal - Dados Brutos'!$I$37)</f>
        <v>0.15741869975556325</v>
      </c>
      <c r="O22" s="7">
        <f>('Principal - Dados Brutos'!L28/'Principal - Dados Brutos'!$L$37)</f>
        <v>0.17626227166569355</v>
      </c>
    </row>
    <row r="23" spans="10:15">
      <c r="J23" s="5" t="s">
        <v>43</v>
      </c>
      <c r="K23" s="6" t="s">
        <v>44</v>
      </c>
      <c r="L23" s="7">
        <f>'Principal - Dados Brutos'!C29/'Principal - Dados Brutos'!$C$37</f>
        <v>4.7706431681492495E-3</v>
      </c>
      <c r="M23" s="7">
        <f>('Principal - Dados Brutos'!F29/'Principal - Dados Brutos'!$F$37)</f>
        <v>5.5180399934137833E-3</v>
      </c>
      <c r="N23" s="7">
        <f>('Principal - Dados Brutos'!I29/'Principal - Dados Brutos'!$I$37)</f>
        <v>5.2641406403955201E-3</v>
      </c>
      <c r="O23" s="7">
        <f>('Principal - Dados Brutos'!L29/'Principal - Dados Brutos'!$L$37)</f>
        <v>4.6077593285735576E-3</v>
      </c>
    </row>
    <row r="24" spans="10:15">
      <c r="J24" s="5" t="s">
        <v>45</v>
      </c>
      <c r="K24" s="6" t="s">
        <v>46</v>
      </c>
      <c r="L24" s="7">
        <f>'Principal - Dados Brutos'!C30/'Principal - Dados Brutos'!$C$37</f>
        <v>5.0367119658021695E-2</v>
      </c>
      <c r="M24" s="7">
        <f>('Principal - Dados Brutos'!F30/'Principal - Dados Brutos'!$F$37)</f>
        <v>4.9406051604882345E-2</v>
      </c>
      <c r="N24" s="7">
        <f>('Principal - Dados Brutos'!I30/'Principal - Dados Brutos'!$I$37)</f>
        <v>4.8829912722163839E-2</v>
      </c>
      <c r="O24" s="7">
        <f>('Principal - Dados Brutos'!L30/'Principal - Dados Brutos'!$L$37)</f>
        <v>4.5832362438138589E-2</v>
      </c>
    </row>
    <row r="25" spans="10:15">
      <c r="J25" s="5" t="s">
        <v>47</v>
      </c>
      <c r="K25" s="6" t="s">
        <v>48</v>
      </c>
      <c r="L25" s="7">
        <f>'Principal - Dados Brutos'!C31/'Principal - Dados Brutos'!$C$37</f>
        <v>2.6384981224837237E-3</v>
      </c>
      <c r="M25" s="7">
        <f>('Principal - Dados Brutos'!F31/'Principal - Dados Brutos'!$F$37)</f>
        <v>2.7363147519158569E-3</v>
      </c>
      <c r="N25" s="7">
        <f>('Principal - Dados Brutos'!I31/'Principal - Dados Brutos'!$I$37)</f>
        <v>2.7468660295273365E-3</v>
      </c>
      <c r="O25" s="7">
        <f>('Principal - Dados Brutos'!L31/'Principal - Dados Brutos'!$L$37)</f>
        <v>3.0697348960990849E-3</v>
      </c>
    </row>
    <row r="26" spans="10:15">
      <c r="J26" s="5" t="s">
        <v>49</v>
      </c>
      <c r="K26" s="6" t="s">
        <v>50</v>
      </c>
      <c r="L26" s="7">
        <f>'Principal - Dados Brutos'!C32/'Principal - Dados Brutos'!$C$37</f>
        <v>9.6275289553465759E-4</v>
      </c>
      <c r="M26" s="7">
        <f>('Principal - Dados Brutos'!F32/'Principal - Dados Brutos'!$F$37)</f>
        <v>1.171401549941827E-3</v>
      </c>
      <c r="N26" s="7">
        <f>('Principal - Dados Brutos'!I32/'Principal - Dados Brutos'!$I$37)</f>
        <v>1.0321794755622524E-3</v>
      </c>
      <c r="O26" s="7">
        <f>('Principal - Dados Brutos'!L32/'Principal - Dados Brutos'!$L$37)</f>
        <v>7.5308616860542393E-4</v>
      </c>
    </row>
    <row r="27" spans="10:15">
      <c r="J27" s="5" t="s">
        <v>51</v>
      </c>
      <c r="K27" s="6" t="s">
        <v>52</v>
      </c>
      <c r="L27" s="7">
        <f>'Principal - Dados Brutos'!C33/'Principal - Dados Brutos'!$C$37</f>
        <v>4.0336208698720073E-2</v>
      </c>
      <c r="M27" s="7">
        <f>('Principal - Dados Brutos'!F33/'Principal - Dados Brutos'!$F$37)</f>
        <v>4.3152584153038541E-2</v>
      </c>
      <c r="N27" s="7">
        <f>('Principal - Dados Brutos'!I33/'Principal - Dados Brutos'!$I$37)</f>
        <v>4.7150074596988015E-2</v>
      </c>
      <c r="O27" s="7">
        <f>('Principal - Dados Brutos'!L33/'Principal - Dados Brutos'!$L$37)</f>
        <v>5.1394867217904858E-2</v>
      </c>
    </row>
    <row r="28" spans="10:15">
      <c r="J28" s="5" t="s">
        <v>53</v>
      </c>
      <c r="K28" s="6" t="s">
        <v>54</v>
      </c>
      <c r="L28" s="7">
        <f>'Principal - Dados Brutos'!C34/'Principal - Dados Brutos'!$C$37</f>
        <v>0.38960761223513007</v>
      </c>
      <c r="M28" s="7">
        <f>('Principal - Dados Brutos'!F34/'Principal - Dados Brutos'!$F$37)</f>
        <v>0.36765728572492445</v>
      </c>
      <c r="N28" s="7">
        <f>('Principal - Dados Brutos'!I34/'Principal - Dados Brutos'!$I$37)</f>
        <v>0.38449048153227883</v>
      </c>
      <c r="O28" s="7">
        <f>('Principal - Dados Brutos'!L34/'Principal - Dados Brutos'!$L$37)</f>
        <v>0.38818308834740428</v>
      </c>
    </row>
    <row r="29" spans="10:15">
      <c r="J29" s="5" t="s">
        <v>55</v>
      </c>
      <c r="K29" s="6" t="s">
        <v>56</v>
      </c>
      <c r="L29" s="7">
        <f>'Principal - Dados Brutos'!C35/'Principal - Dados Brutos'!$C$37</f>
        <v>3.3566533620131658E-3</v>
      </c>
      <c r="M29" s="7">
        <f>('Principal - Dados Brutos'!F35/'Principal - Dados Brutos'!$F$37)</f>
        <v>4.0343785266466498E-3</v>
      </c>
      <c r="N29" s="7">
        <f>('Principal - Dados Brutos'!I35/'Principal - Dados Brutos'!$I$37)</f>
        <v>3.5161785464384926E-3</v>
      </c>
      <c r="O29" s="7">
        <f>('Principal - Dados Brutos'!L35/'Principal - Dados Brutos'!$L$37)</f>
        <v>2.9311552786430821E-3</v>
      </c>
    </row>
    <row r="30" spans="10:15">
      <c r="J30" s="5" t="s">
        <v>57</v>
      </c>
      <c r="K30" s="6" t="s">
        <v>58</v>
      </c>
      <c r="L30" s="7">
        <f>'Principal - Dados Brutos'!C36/'Principal - Dados Brutos'!$C$37</f>
        <v>2.1476797499450652E-3</v>
      </c>
      <c r="M30" s="7">
        <f>('Principal - Dados Brutos'!F36/'Principal - Dados Brutos'!$F$37)</f>
        <v>2.6244263861982453E-3</v>
      </c>
      <c r="N30" s="7">
        <f>('Principal - Dados Brutos'!I36/'Principal - Dados Brutos'!$I$37)</f>
        <v>2.4821620908028353E-3</v>
      </c>
      <c r="O30" s="7">
        <f>('Principal - Dados Brutos'!L36/'Principal - Dados Brutos'!$L$37)</f>
        <v>1.8463888232635557E-3</v>
      </c>
    </row>
    <row r="33" spans="10:15">
      <c r="J33" s="67" t="s">
        <v>59</v>
      </c>
      <c r="K33" s="68"/>
      <c r="L33" s="68"/>
      <c r="M33" s="68"/>
      <c r="N33" s="68"/>
    </row>
    <row r="34" spans="10:15">
      <c r="J34" s="2" t="s">
        <v>1</v>
      </c>
      <c r="K34" s="2" t="s">
        <v>2</v>
      </c>
      <c r="L34" s="69" t="s">
        <v>60</v>
      </c>
      <c r="M34" s="68"/>
      <c r="N34" s="68"/>
      <c r="O34" s="68"/>
    </row>
    <row r="35" spans="10:15">
      <c r="J35" s="2"/>
      <c r="K35" s="2"/>
      <c r="L35" s="3">
        <v>2018</v>
      </c>
      <c r="M35" s="3">
        <v>2019</v>
      </c>
      <c r="N35" s="3">
        <v>2020</v>
      </c>
      <c r="O35" s="4" t="s">
        <v>3</v>
      </c>
    </row>
    <row r="36" spans="10:15">
      <c r="J36" s="5" t="s">
        <v>5</v>
      </c>
      <c r="K36" s="6" t="s">
        <v>6</v>
      </c>
      <c r="L36" s="7">
        <f>'Principal - Dados Brutos'!D10/'Principal - Dados Brutos'!$D$37</f>
        <v>1.2091752754603851E-2</v>
      </c>
      <c r="M36" s="7">
        <f>('Principal - Dados Brutos'!G10/'Principal - Dados Brutos'!$G$37)</f>
        <v>1.1990694859853214E-2</v>
      </c>
      <c r="N36" s="7">
        <f>('Principal - Dados Brutos'!J10/'Principal - Dados Brutos'!$J$37)</f>
        <v>9.1622954768439228E-3</v>
      </c>
      <c r="O36" s="7">
        <f>('Principal - Dados Brutos'!M10/'Principal - Dados Brutos'!$M$37)</f>
        <v>1.1841931609903999E-2</v>
      </c>
    </row>
    <row r="37" spans="10:15">
      <c r="J37" s="5" t="s">
        <v>7</v>
      </c>
      <c r="K37" s="6" t="s">
        <v>8</v>
      </c>
      <c r="L37" s="7">
        <f>'Principal - Dados Brutos'!D11/'Principal - Dados Brutos'!$D$37</f>
        <v>2.5393082913983612E-2</v>
      </c>
      <c r="M37" s="7">
        <f>('Principal - Dados Brutos'!G11/'Principal - Dados Brutos'!$G$37)</f>
        <v>2.509071436226492E-2</v>
      </c>
      <c r="N37" s="7">
        <f>('Principal - Dados Brutos'!J11/'Principal - Dados Brutos'!$J$37)</f>
        <v>1.9746542502728344E-2</v>
      </c>
      <c r="O37" s="7">
        <f>('Principal - Dados Brutos'!M11/'Principal - Dados Brutos'!$M$37)</f>
        <v>2.3866151190837927E-2</v>
      </c>
    </row>
    <row r="38" spans="10:15">
      <c r="J38" s="5" t="s">
        <v>9</v>
      </c>
      <c r="K38" s="6" t="s">
        <v>10</v>
      </c>
      <c r="L38" s="7">
        <f>'Principal - Dados Brutos'!D12/'Principal - Dados Brutos'!$D$37</f>
        <v>1.1022734903656455E-2</v>
      </c>
      <c r="M38" s="7">
        <f>('Principal - Dados Brutos'!G12/'Principal - Dados Brutos'!$G$37)</f>
        <v>1.0988078132260048E-2</v>
      </c>
      <c r="N38" s="7">
        <f>('Principal - Dados Brutos'!J12/'Principal - Dados Brutos'!$J$37)</f>
        <v>9.203152592460016E-3</v>
      </c>
      <c r="O38" s="7">
        <f>('Principal - Dados Brutos'!M12/'Principal - Dados Brutos'!$M$37)</f>
        <v>1.1377778785863083E-2</v>
      </c>
    </row>
    <row r="39" spans="10:15">
      <c r="J39" s="5" t="s">
        <v>11</v>
      </c>
      <c r="K39" s="6" t="s">
        <v>12</v>
      </c>
      <c r="L39" s="7">
        <f>'Principal - Dados Brutos'!D13/'Principal - Dados Brutos'!$D$37</f>
        <v>2.1516948952663741E-2</v>
      </c>
      <c r="M39" s="7">
        <f>('Principal - Dados Brutos'!G13/'Principal - Dados Brutos'!$G$37)</f>
        <v>2.1067690816022177E-2</v>
      </c>
      <c r="N39" s="7">
        <f>('Principal - Dados Brutos'!J13/'Principal - Dados Brutos'!$J$37)</f>
        <v>1.7782180301011342E-2</v>
      </c>
      <c r="O39" s="7">
        <f>('Principal - Dados Brutos'!M13/'Principal - Dados Brutos'!$M$37)</f>
        <v>2.0747890692387697E-2</v>
      </c>
    </row>
    <row r="40" spans="10:15">
      <c r="J40" s="5" t="s">
        <v>13</v>
      </c>
      <c r="K40" s="6" t="s">
        <v>14</v>
      </c>
      <c r="L40" s="7">
        <f>'Principal - Dados Brutos'!D14/'Principal - Dados Brutos'!$D$37</f>
        <v>8.2029806182912154E-2</v>
      </c>
      <c r="M40" s="7">
        <f>('Principal - Dados Brutos'!G14/'Principal - Dados Brutos'!$G$37)</f>
        <v>7.9715668490974043E-2</v>
      </c>
      <c r="N40" s="7">
        <f>('Principal - Dados Brutos'!J14/'Principal - Dados Brutos'!$J$37)</f>
        <v>6.4836960302094307E-2</v>
      </c>
      <c r="O40" s="7">
        <f>('Principal - Dados Brutos'!M14/'Principal - Dados Brutos'!$M$37)</f>
        <v>7.702302290403383E-2</v>
      </c>
    </row>
    <row r="41" spans="10:15">
      <c r="J41" s="5" t="s">
        <v>15</v>
      </c>
      <c r="K41" s="6" t="s">
        <v>16</v>
      </c>
      <c r="L41" s="7">
        <f>'Principal - Dados Brutos'!D15/'Principal - Dados Brutos'!$D$37</f>
        <v>5.246817512603618E-2</v>
      </c>
      <c r="M41" s="7">
        <f>('Principal - Dados Brutos'!G15/'Principal - Dados Brutos'!$G$37)</f>
        <v>5.140766060406942E-2</v>
      </c>
      <c r="N41" s="7">
        <f>('Principal - Dados Brutos'!J15/'Principal - Dados Brutos'!$J$37)</f>
        <v>4.1554917138197651E-2</v>
      </c>
      <c r="O41" s="7">
        <f>('Principal - Dados Brutos'!M15/'Principal - Dados Brutos'!$M$37)</f>
        <v>4.9879028398432342E-2</v>
      </c>
    </row>
    <row r="42" spans="10:15">
      <c r="J42" s="5" t="s">
        <v>17</v>
      </c>
      <c r="K42" s="6" t="s">
        <v>18</v>
      </c>
      <c r="L42" s="7">
        <f>'Principal - Dados Brutos'!D16/'Principal - Dados Brutos'!$D$37</f>
        <v>1.1616011380760802E-2</v>
      </c>
      <c r="M42" s="7">
        <f>('Principal - Dados Brutos'!G16/'Principal - Dados Brutos'!$G$37)</f>
        <v>8.3603681180983401E-3</v>
      </c>
      <c r="N42" s="7">
        <f>('Principal - Dados Brutos'!J16/'Principal - Dados Brutos'!$J$37)</f>
        <v>1.0534253030648349E-2</v>
      </c>
      <c r="O42" s="7">
        <f>('Principal - Dados Brutos'!M16/'Principal - Dados Brutos'!$M$37)</f>
        <v>5.26157722981885E-2</v>
      </c>
    </row>
    <row r="43" spans="10:15">
      <c r="J43" s="5" t="s">
        <v>19</v>
      </c>
      <c r="K43" s="6" t="s">
        <v>20</v>
      </c>
      <c r="L43" s="7">
        <f>'Principal - Dados Brutos'!D17/'Principal - Dados Brutos'!$D$37</f>
        <v>2.339488872495947E-2</v>
      </c>
      <c r="M43" s="7">
        <f>('Principal - Dados Brutos'!G17/'Principal - Dados Brutos'!$G$37)</f>
        <v>2.47247848953282E-2</v>
      </c>
      <c r="N43" s="7">
        <f>('Principal - Dados Brutos'!J17/'Principal - Dados Brutos'!$J$37)</f>
        <v>1.8345330409297988E-2</v>
      </c>
      <c r="O43" s="7">
        <f>('Principal - Dados Brutos'!M17/'Principal - Dados Brutos'!$M$37)</f>
        <v>2.0846799941047017E-2</v>
      </c>
    </row>
    <row r="44" spans="10:15">
      <c r="J44" s="5" t="s">
        <v>21</v>
      </c>
      <c r="K44" s="6" t="s">
        <v>22</v>
      </c>
      <c r="L44" s="7">
        <f>'Principal - Dados Brutos'!D18/'Principal - Dados Brutos'!$D$37</f>
        <v>2.8035341282696236E-2</v>
      </c>
      <c r="M44" s="7">
        <f>('Principal - Dados Brutos'!G18/'Principal - Dados Brutos'!$G$37)</f>
        <v>2.8303287879794671E-2</v>
      </c>
      <c r="N44" s="7">
        <f>('Principal - Dados Brutos'!J18/'Principal - Dados Brutos'!$J$37)</f>
        <v>2.6345292052474666E-2</v>
      </c>
      <c r="O44" s="7">
        <f>('Principal - Dados Brutos'!M18/'Principal - Dados Brutos'!$M$37)</f>
        <v>2.8763406263244848E-2</v>
      </c>
    </row>
    <row r="45" spans="10:15">
      <c r="J45" s="5" t="s">
        <v>23</v>
      </c>
      <c r="K45" s="6" t="s">
        <v>24</v>
      </c>
      <c r="L45" s="7">
        <f>'Principal - Dados Brutos'!D19/'Principal - Dados Brutos'!$D$37</f>
        <v>4.984499708354756E-2</v>
      </c>
      <c r="M45" s="7">
        <f>('Principal - Dados Brutos'!G19/'Principal - Dados Brutos'!$G$37)</f>
        <v>5.0123133570141837E-2</v>
      </c>
      <c r="N45" s="7">
        <f>('Principal - Dados Brutos'!J19/'Principal - Dados Brutos'!$J$37)</f>
        <v>3.865434285178404E-2</v>
      </c>
      <c r="O45" s="7">
        <f>('Principal - Dados Brutos'!M19/'Principal - Dados Brutos'!$M$37)</f>
        <v>4.8362704235165178E-2</v>
      </c>
    </row>
    <row r="46" spans="10:15">
      <c r="J46" s="5" t="s">
        <v>25</v>
      </c>
      <c r="K46" s="6" t="s">
        <v>26</v>
      </c>
      <c r="L46" s="7">
        <f>'Principal - Dados Brutos'!D20/'Principal - Dados Brutos'!$D$37</f>
        <v>1.7700432597819778E-2</v>
      </c>
      <c r="M46" s="7">
        <f>('Principal - Dados Brutos'!G20/'Principal - Dados Brutos'!$G$37)</f>
        <v>1.7061219684979225E-2</v>
      </c>
      <c r="N46" s="7">
        <f>('Principal - Dados Brutos'!J20/'Principal - Dados Brutos'!$J$37)</f>
        <v>1.8819850760010567E-2</v>
      </c>
      <c r="O46" s="7">
        <f>('Principal - Dados Brutos'!M20/'Principal - Dados Brutos'!$M$37)</f>
        <v>1.7519681170813751E-2</v>
      </c>
    </row>
    <row r="47" spans="10:15">
      <c r="J47" s="5" t="s">
        <v>27</v>
      </c>
      <c r="K47" s="6" t="s">
        <v>28</v>
      </c>
      <c r="L47" s="7">
        <f>'Principal - Dados Brutos'!D21/'Principal - Dados Brutos'!$D$37</f>
        <v>1.4699261112051359E-2</v>
      </c>
      <c r="M47" s="7">
        <f>('Principal - Dados Brutos'!G21/'Principal - Dados Brutos'!$G$37)</f>
        <v>1.3575878442515024E-2</v>
      </c>
      <c r="N47" s="7">
        <f>('Principal - Dados Brutos'!J21/'Principal - Dados Brutos'!$J$37)</f>
        <v>1.3202165938540225E-2</v>
      </c>
      <c r="O47" s="7">
        <f>('Principal - Dados Brutos'!M21/'Principal - Dados Brutos'!$M$37)</f>
        <v>1.2852866931586597E-2</v>
      </c>
    </row>
    <row r="48" spans="10:15">
      <c r="J48" s="5" t="s">
        <v>29</v>
      </c>
      <c r="K48" s="6" t="s">
        <v>30</v>
      </c>
      <c r="L48" s="7">
        <f>'Principal - Dados Brutos'!D22/'Principal - Dados Brutos'!$D$37</f>
        <v>8.4837390022096434E-2</v>
      </c>
      <c r="M48" s="7">
        <f>('Principal - Dados Brutos'!G22/'Principal - Dados Brutos'!$G$37)</f>
        <v>8.3839091516294165E-2</v>
      </c>
      <c r="N48" s="7">
        <f>('Principal - Dados Brutos'!J22/'Principal - Dados Brutos'!$J$37)</f>
        <v>7.9626794584540889E-2</v>
      </c>
      <c r="O48" s="7">
        <f>('Principal - Dados Brutos'!M22/'Principal - Dados Brutos'!$M$37)</f>
        <v>8.5092029847155581E-2</v>
      </c>
    </row>
    <row r="49" spans="10:15">
      <c r="J49" s="5" t="s">
        <v>31</v>
      </c>
      <c r="K49" s="6" t="s">
        <v>32</v>
      </c>
      <c r="L49" s="7">
        <f>'Principal - Dados Brutos'!D23/'Principal - Dados Brutos'!$D$37</f>
        <v>4.9578424659001204E-2</v>
      </c>
      <c r="M49" s="7">
        <f>('Principal - Dados Brutos'!G23/'Principal - Dados Brutos'!$G$37)</f>
        <v>5.0558994554109372E-2</v>
      </c>
      <c r="N49" s="7">
        <f>('Principal - Dados Brutos'!J23/'Principal - Dados Brutos'!$J$37)</f>
        <v>4.1585281773742502E-2</v>
      </c>
      <c r="O49" s="7">
        <f>('Principal - Dados Brutos'!M23/'Principal - Dados Brutos'!$M$37)</f>
        <v>5.1058749854392967E-2</v>
      </c>
    </row>
    <row r="50" spans="10:15">
      <c r="J50" s="5" t="s">
        <v>33</v>
      </c>
      <c r="K50" s="6" t="s">
        <v>34</v>
      </c>
      <c r="L50" s="7">
        <f>'Principal - Dados Brutos'!D24/'Principal - Dados Brutos'!$D$37</f>
        <v>2.9214154590159629E-2</v>
      </c>
      <c r="M50" s="7">
        <f>('Principal - Dados Brutos'!G24/'Principal - Dados Brutos'!$G$37)</f>
        <v>2.8364513910819251E-2</v>
      </c>
      <c r="N50" s="7">
        <f>('Principal - Dados Brutos'!J24/'Principal - Dados Brutos'!$J$37)</f>
        <v>2.3128596465582525E-2</v>
      </c>
      <c r="O50" s="7">
        <f>('Principal - Dados Brutos'!M24/'Principal - Dados Brutos'!$M$37)</f>
        <v>2.7087538272586385E-2</v>
      </c>
    </row>
    <row r="51" spans="10:15">
      <c r="J51" s="5" t="s">
        <v>35</v>
      </c>
      <c r="K51" s="6" t="s">
        <v>36</v>
      </c>
      <c r="L51" s="7">
        <f>'Principal - Dados Brutos'!D25/'Principal - Dados Brutos'!$D$37</f>
        <v>4.8081444471696315E-2</v>
      </c>
      <c r="M51" s="7">
        <f>('Principal - Dados Brutos'!G25/'Principal - Dados Brutos'!$G$37)</f>
        <v>4.5937721175062722E-2</v>
      </c>
      <c r="N51" s="7">
        <f>('Principal - Dados Brutos'!J25/'Principal - Dados Brutos'!$J$37)</f>
        <v>4.2879574964481221E-2</v>
      </c>
      <c r="O51" s="7">
        <f>('Principal - Dados Brutos'!M25/'Principal - Dados Brutos'!$M$37)</f>
        <v>4.5445058398649159E-2</v>
      </c>
    </row>
    <row r="52" spans="10:15">
      <c r="J52" s="5" t="s">
        <v>37</v>
      </c>
      <c r="K52" s="6" t="s">
        <v>38</v>
      </c>
      <c r="L52" s="7">
        <f>'Principal - Dados Brutos'!D26/'Principal - Dados Brutos'!$D$37</f>
        <v>4.8661609734200147E-2</v>
      </c>
      <c r="M52" s="7">
        <f>('Principal - Dados Brutos'!G26/'Principal - Dados Brutos'!$G$37)</f>
        <v>4.7361175655409406E-2</v>
      </c>
      <c r="N52" s="7">
        <f>('Principal - Dados Brutos'!J26/'Principal - Dados Brutos'!$J$37)</f>
        <v>3.9214874218216629E-2</v>
      </c>
      <c r="O52" s="7">
        <f>('Principal - Dados Brutos'!M26/'Principal - Dados Brutos'!$M$37)</f>
        <v>4.5899362003332674E-2</v>
      </c>
    </row>
    <row r="53" spans="10:15">
      <c r="J53" s="5" t="s">
        <v>39</v>
      </c>
      <c r="K53" s="6" t="s">
        <v>40</v>
      </c>
      <c r="L53" s="7">
        <f>'Principal - Dados Brutos'!D27/'Principal - Dados Brutos'!$D$37</f>
        <v>2.7529007401377852E-2</v>
      </c>
      <c r="M53" s="7">
        <f>('Principal - Dados Brutos'!G27/'Principal - Dados Brutos'!$G$37)</f>
        <v>2.6736179903238823E-2</v>
      </c>
      <c r="N53" s="7">
        <f>('Principal - Dados Brutos'!J27/'Principal - Dados Brutos'!$J$37)</f>
        <v>2.1238283192712655E-2</v>
      </c>
      <c r="O53" s="7">
        <f>('Principal - Dados Brutos'!M27/'Principal - Dados Brutos'!$M$37)</f>
        <v>2.5316563697296714E-2</v>
      </c>
    </row>
    <row r="54" spans="10:15">
      <c r="J54" s="5" t="s">
        <v>41</v>
      </c>
      <c r="K54" s="6" t="s">
        <v>42</v>
      </c>
      <c r="L54" s="7">
        <f>'Principal - Dados Brutos'!D28/'Principal - Dados Brutos'!$D$37</f>
        <v>9.2815828004297274E-2</v>
      </c>
      <c r="M54" s="7">
        <f>('Principal - Dados Brutos'!G28/'Principal - Dados Brutos'!$G$37)</f>
        <v>9.039245529380488E-2</v>
      </c>
      <c r="N54" s="7">
        <f>('Principal - Dados Brutos'!J28/'Principal - Dados Brutos'!$J$37)</f>
        <v>7.1056513094766086E-2</v>
      </c>
      <c r="O54" s="7">
        <f>('Principal - Dados Brutos'!M28/'Principal - Dados Brutos'!$M$37)</f>
        <v>7.3304957063674861E-2</v>
      </c>
    </row>
    <row r="55" spans="10:15">
      <c r="J55" s="5" t="s">
        <v>43</v>
      </c>
      <c r="K55" s="6" t="s">
        <v>44</v>
      </c>
      <c r="L55" s="7">
        <f>'Principal - Dados Brutos'!D29/'Principal - Dados Brutos'!$D$37</f>
        <v>2.4556778557257131E-2</v>
      </c>
      <c r="M55" s="7">
        <f>('Principal - Dados Brutos'!G29/'Principal - Dados Brutos'!$G$37)</f>
        <v>2.3811842100095328E-2</v>
      </c>
      <c r="N55" s="7">
        <f>('Principal - Dados Brutos'!J29/'Principal - Dados Brutos'!$J$37)</f>
        <v>1.9729070685085837E-2</v>
      </c>
      <c r="O55" s="7">
        <f>('Principal - Dados Brutos'!M29/'Principal - Dados Brutos'!$M$37)</f>
        <v>2.304133205753725E-2</v>
      </c>
    </row>
    <row r="56" spans="10:15">
      <c r="J56" s="5" t="s">
        <v>45</v>
      </c>
      <c r="K56" s="6" t="s">
        <v>46</v>
      </c>
      <c r="L56" s="7">
        <f>'Principal - Dados Brutos'!D30/'Principal - Dados Brutos'!$D$37</f>
        <v>4.2645291391904601E-2</v>
      </c>
      <c r="M56" s="7">
        <f>('Principal - Dados Brutos'!G30/'Principal - Dados Brutos'!$G$37)</f>
        <v>4.0962656325917661E-2</v>
      </c>
      <c r="N56" s="7">
        <f>('Principal - Dados Brutos'!J30/'Principal - Dados Brutos'!$J$37)</f>
        <v>4.0851586741933767E-2</v>
      </c>
      <c r="O56" s="7">
        <f>('Principal - Dados Brutos'!M30/'Principal - Dados Brutos'!$M$37)</f>
        <v>4.1179709263405827E-2</v>
      </c>
    </row>
    <row r="57" spans="10:15">
      <c r="J57" s="5" t="s">
        <v>47</v>
      </c>
      <c r="K57" s="6" t="s">
        <v>48</v>
      </c>
      <c r="L57" s="7">
        <f>'Principal - Dados Brutos'!D31/'Principal - Dados Brutos'!$D$37</f>
        <v>1.3030206675227883E-2</v>
      </c>
      <c r="M57" s="7">
        <f>('Principal - Dados Brutos'!G31/'Principal - Dados Brutos'!$G$37)</f>
        <v>1.2791692673285676E-2</v>
      </c>
      <c r="N57" s="7">
        <f>('Principal - Dados Brutos'!J31/'Principal - Dados Brutos'!$J$37)</f>
        <v>1.0684193555141424E-2</v>
      </c>
      <c r="O57" s="7">
        <f>('Principal - Dados Brutos'!M31/'Principal - Dados Brutos'!$M$37)</f>
        <v>1.2617175318225107E-2</v>
      </c>
    </row>
    <row r="58" spans="10:15">
      <c r="J58" s="5" t="s">
        <v>49</v>
      </c>
      <c r="K58" s="6" t="s">
        <v>50</v>
      </c>
      <c r="L58" s="7">
        <f>'Principal - Dados Brutos'!D32/'Principal - Dados Brutos'!$D$37</f>
        <v>1.023889836950013E-2</v>
      </c>
      <c r="M58" s="7">
        <f>('Principal - Dados Brutos'!G32/'Principal - Dados Brutos'!$G$37)</f>
        <v>9.6885769677342269E-3</v>
      </c>
      <c r="N58" s="7">
        <f>('Principal - Dados Brutos'!J32/'Principal - Dados Brutos'!$J$37)</f>
        <v>7.401606462906535E-3</v>
      </c>
      <c r="O58" s="7">
        <f>('Principal - Dados Brutos'!M32/'Principal - Dados Brutos'!$M$37)</f>
        <v>9.1596766572289486E-3</v>
      </c>
    </row>
    <row r="59" spans="10:15">
      <c r="J59" s="5" t="s">
        <v>51</v>
      </c>
      <c r="K59" s="6" t="s">
        <v>52</v>
      </c>
      <c r="L59" s="7">
        <f>'Principal - Dados Brutos'!D33/'Principal - Dados Brutos'!$D$37</f>
        <v>2.5958411991635889E-2</v>
      </c>
      <c r="M59" s="7">
        <f>('Principal - Dados Brutos'!G33/'Principal - Dados Brutos'!$G$37)</f>
        <v>2.5300900007731966E-2</v>
      </c>
      <c r="N59" s="7">
        <f>('Principal - Dados Brutos'!J33/'Principal - Dados Brutos'!$J$37)</f>
        <v>2.4433180748757194E-2</v>
      </c>
      <c r="O59" s="7">
        <f>('Principal - Dados Brutos'!M33/'Principal - Dados Brutos'!$M$37)</f>
        <v>2.5453491707378543E-2</v>
      </c>
    </row>
    <row r="60" spans="10:15">
      <c r="J60" s="5" t="s">
        <v>53</v>
      </c>
      <c r="K60" s="6" t="s">
        <v>54</v>
      </c>
      <c r="L60" s="7">
        <f>'Principal - Dados Brutos'!D34/'Principal - Dados Brutos'!$D$37</f>
        <v>0.10955457266438673</v>
      </c>
      <c r="M60" s="7">
        <f>('Principal - Dados Brutos'!G34/'Principal - Dados Brutos'!$G$37)</f>
        <v>0.10296768951796682</v>
      </c>
      <c r="N60" s="7">
        <f>('Principal - Dados Brutos'!J34/'Principal - Dados Brutos'!$J$37)</f>
        <v>0.10886927115927285</v>
      </c>
      <c r="O60" s="7">
        <f>('Principal - Dados Brutos'!M34/'Principal - Dados Brutos'!$M$37)</f>
        <v>0.10434287798625747</v>
      </c>
    </row>
    <row r="61" spans="10:15">
      <c r="J61" s="5" t="s">
        <v>55</v>
      </c>
      <c r="K61" s="6" t="s">
        <v>56</v>
      </c>
      <c r="L61" s="7">
        <f>'Principal - Dados Brutos'!D35/'Principal - Dados Brutos'!$D$37</f>
        <v>1.9398550116941471E-2</v>
      </c>
      <c r="M61" s="7">
        <f>('Principal - Dados Brutos'!G35/'Principal - Dados Brutos'!$G$37)</f>
        <v>1.8845879863558224E-2</v>
      </c>
      <c r="N61" s="7">
        <f>('Principal - Dados Brutos'!J35/'Principal - Dados Brutos'!$J$37)</f>
        <v>1.509891677579577E-2</v>
      </c>
      <c r="O61" s="7">
        <f>('Principal - Dados Brutos'!M35/'Principal - Dados Brutos'!$M$37)</f>
        <v>1.8092669943361218E-2</v>
      </c>
    </row>
    <row r="62" spans="10:15">
      <c r="J62" s="5" t="s">
        <v>57</v>
      </c>
      <c r="K62" s="6" t="s">
        <v>58</v>
      </c>
      <c r="L62" s="7">
        <f>'Principal - Dados Brutos'!D36/'Principal - Dados Brutos'!$D$37</f>
        <v>1.8122930671904462E-2</v>
      </c>
      <c r="M62" s="7">
        <f>('Principal - Dados Brutos'!G36/'Principal - Dados Brutos'!$G$37)</f>
        <v>1.7898524765091621E-2</v>
      </c>
      <c r="N62" s="7">
        <f>('Principal - Dados Brutos'!J36/'Principal - Dados Brutos'!$J$37)</f>
        <v>1.4507629121542968E-2</v>
      </c>
      <c r="O62" s="7">
        <f>('Principal - Dados Brutos'!M36/'Principal - Dados Brutos'!$M$37)</f>
        <v>1.7339169797262716E-2</v>
      </c>
    </row>
    <row r="66" spans="10:14">
      <c r="J66" s="67" t="s">
        <v>61</v>
      </c>
      <c r="K66" s="68"/>
      <c r="L66" s="68"/>
      <c r="M66" s="68"/>
      <c r="N66" s="68"/>
    </row>
    <row r="67" spans="10:14">
      <c r="J67" s="2" t="s">
        <v>1</v>
      </c>
      <c r="K67" s="2" t="s">
        <v>2</v>
      </c>
      <c r="L67" s="3" t="s">
        <v>62</v>
      </c>
      <c r="M67" s="3" t="s">
        <v>63</v>
      </c>
    </row>
    <row r="68" spans="10:14">
      <c r="J68" s="5" t="s">
        <v>5</v>
      </c>
      <c r="K68" s="6" t="s">
        <v>6</v>
      </c>
      <c r="L68" s="8">
        <v>0.20260710254536418</v>
      </c>
      <c r="M68" s="8">
        <v>-7.736016304263249E-2</v>
      </c>
    </row>
    <row r="69" spans="10:14">
      <c r="J69" s="5" t="s">
        <v>7</v>
      </c>
      <c r="K69" s="6" t="s">
        <v>8</v>
      </c>
      <c r="L69" s="8">
        <v>0.18213920927745963</v>
      </c>
      <c r="M69" s="8">
        <v>2.9771356876766575E-3</v>
      </c>
    </row>
    <row r="70" spans="10:14">
      <c r="J70" s="5" t="s">
        <v>9</v>
      </c>
      <c r="K70" s="6" t="s">
        <v>10</v>
      </c>
      <c r="L70" s="8">
        <v>0.170777546351915</v>
      </c>
      <c r="M70" s="8">
        <v>-3.5354771800751861E-3</v>
      </c>
    </row>
    <row r="71" spans="10:14">
      <c r="J71" s="5" t="s">
        <v>11</v>
      </c>
      <c r="K71" s="6" t="s">
        <v>12</v>
      </c>
      <c r="L71" s="8">
        <v>0.15713542738825703</v>
      </c>
      <c r="M71" s="8">
        <v>0.13733213415740519</v>
      </c>
    </row>
    <row r="72" spans="10:14">
      <c r="J72" s="5" t="s">
        <v>13</v>
      </c>
      <c r="K72" s="6" t="s">
        <v>14</v>
      </c>
      <c r="L72" s="8">
        <v>0.10364731601695087</v>
      </c>
      <c r="M72" s="8">
        <v>-7.1220827536931042E-2</v>
      </c>
    </row>
    <row r="73" spans="10:14">
      <c r="J73" s="5" t="s">
        <v>15</v>
      </c>
      <c r="K73" s="6" t="s">
        <v>16</v>
      </c>
      <c r="L73" s="8">
        <v>6.0765189495232352E-2</v>
      </c>
      <c r="M73" s="8">
        <v>5.0369890889838675E-3</v>
      </c>
    </row>
    <row r="74" spans="10:14">
      <c r="J74" s="5" t="s">
        <v>17</v>
      </c>
      <c r="K74" s="6" t="s">
        <v>18</v>
      </c>
      <c r="L74" s="8">
        <v>3.9510091026628835E-3</v>
      </c>
      <c r="M74" s="8">
        <v>-4.1313046376457496E-2</v>
      </c>
    </row>
    <row r="75" spans="10:14">
      <c r="J75" s="5" t="s">
        <v>19</v>
      </c>
      <c r="K75" s="6" t="s">
        <v>20</v>
      </c>
      <c r="L75" s="8">
        <v>0.11528443386356257</v>
      </c>
      <c r="M75" s="8">
        <v>1.6531347333250013E-2</v>
      </c>
    </row>
    <row r="76" spans="10:14">
      <c r="J76" s="5" t="s">
        <v>21</v>
      </c>
      <c r="K76" s="6" t="s">
        <v>22</v>
      </c>
      <c r="L76" s="8">
        <v>0.10401035547525495</v>
      </c>
      <c r="M76" s="8">
        <v>3.6627435294283028E-2</v>
      </c>
    </row>
    <row r="77" spans="10:14">
      <c r="J77" s="5" t="s">
        <v>23</v>
      </c>
      <c r="K77" s="6" t="s">
        <v>24</v>
      </c>
      <c r="L77" s="8">
        <v>0.30280337783681421</v>
      </c>
      <c r="M77" s="8">
        <v>4.0190147013456912E-2</v>
      </c>
    </row>
    <row r="78" spans="10:14">
      <c r="J78" s="5" t="s">
        <v>25</v>
      </c>
      <c r="K78" s="6" t="s">
        <v>26</v>
      </c>
      <c r="L78" s="8">
        <v>0.22672883256462861</v>
      </c>
      <c r="M78" s="8">
        <v>0.11788121365987347</v>
      </c>
    </row>
    <row r="79" spans="10:14">
      <c r="J79" s="5" t="s">
        <v>27</v>
      </c>
      <c r="K79" s="6" t="s">
        <v>28</v>
      </c>
      <c r="L79" s="8">
        <v>0.18596449762946743</v>
      </c>
      <c r="M79" s="8">
        <v>3.9929147281697164E-2</v>
      </c>
    </row>
    <row r="80" spans="10:14">
      <c r="J80" s="5" t="s">
        <v>29</v>
      </c>
      <c r="K80" s="6" t="s">
        <v>30</v>
      </c>
      <c r="L80" s="8">
        <v>0.16598565846901203</v>
      </c>
      <c r="M80" s="8">
        <v>7.0845304518380559E-2</v>
      </c>
    </row>
    <row r="81" spans="10:13">
      <c r="J81" s="5" t="s">
        <v>31</v>
      </c>
      <c r="K81" s="6" t="s">
        <v>32</v>
      </c>
      <c r="L81" s="8">
        <v>0.22406885437286417</v>
      </c>
      <c r="M81" s="8">
        <v>1.6394327847921941E-2</v>
      </c>
    </row>
    <row r="82" spans="10:13">
      <c r="J82" s="5" t="s">
        <v>33</v>
      </c>
      <c r="K82" s="6" t="s">
        <v>34</v>
      </c>
      <c r="L82" s="8">
        <v>0.21319271106711168</v>
      </c>
      <c r="M82" s="8">
        <v>2.0255660299190348E-2</v>
      </c>
    </row>
    <row r="83" spans="10:13">
      <c r="J83" s="5" t="s">
        <v>35</v>
      </c>
      <c r="K83" s="6" t="s">
        <v>36</v>
      </c>
      <c r="L83" s="8">
        <v>7.0296308571030419E-2</v>
      </c>
      <c r="M83" s="8">
        <v>1.8099270067539308E-2</v>
      </c>
    </row>
    <row r="84" spans="10:13">
      <c r="J84" s="5" t="s">
        <v>37</v>
      </c>
      <c r="K84" s="6" t="s">
        <v>38</v>
      </c>
      <c r="L84" s="8">
        <v>8.9175215240216321E-2</v>
      </c>
      <c r="M84" s="8">
        <v>-6.0256696528066311E-2</v>
      </c>
    </row>
    <row r="85" spans="10:13">
      <c r="J85" s="5" t="s">
        <v>39</v>
      </c>
      <c r="K85" s="6" t="s">
        <v>40</v>
      </c>
      <c r="L85" s="8">
        <v>0.23399055044187</v>
      </c>
      <c r="M85" s="8">
        <v>1.0389071715393161E-3</v>
      </c>
    </row>
    <row r="86" spans="10:13">
      <c r="J86" s="5" t="s">
        <v>41</v>
      </c>
      <c r="K86" s="6" t="s">
        <v>42</v>
      </c>
      <c r="L86" s="8">
        <v>-2.1571594272063455E-2</v>
      </c>
      <c r="M86" s="8">
        <v>-0.18266754227027548</v>
      </c>
    </row>
    <row r="87" spans="10:13">
      <c r="J87" s="5" t="s">
        <v>43</v>
      </c>
      <c r="K87" s="6" t="s">
        <v>44</v>
      </c>
      <c r="L87" s="8">
        <v>0.18145099372062523</v>
      </c>
      <c r="M87" s="8">
        <v>3.9953443100252617E-2</v>
      </c>
    </row>
    <row r="88" spans="10:13">
      <c r="J88" s="5" t="s">
        <v>45</v>
      </c>
      <c r="K88" s="6" t="s">
        <v>46</v>
      </c>
      <c r="L88" s="8">
        <v>1.9379668950820772E-3</v>
      </c>
      <c r="M88" s="8">
        <v>-8.6303040823639821E-2</v>
      </c>
    </row>
    <row r="89" spans="10:13">
      <c r="J89" s="5" t="s">
        <v>47</v>
      </c>
      <c r="K89" s="6" t="s">
        <v>48</v>
      </c>
      <c r="L89" s="8">
        <v>5.9295345697518931E-2</v>
      </c>
      <c r="M89" s="8">
        <v>-1.8830507741966152E-2</v>
      </c>
    </row>
    <row r="90" spans="10:13">
      <c r="J90" s="5" t="s">
        <v>49</v>
      </c>
      <c r="K90" s="6" t="s">
        <v>50</v>
      </c>
      <c r="L90" s="8">
        <v>0.24279289754531885</v>
      </c>
      <c r="M90" s="8">
        <v>1.0424184995401431E-2</v>
      </c>
    </row>
    <row r="91" spans="10:13">
      <c r="J91" s="5" t="s">
        <v>51</v>
      </c>
      <c r="K91" s="6" t="s">
        <v>52</v>
      </c>
      <c r="L91" s="8">
        <v>9.274677780851448E-2</v>
      </c>
      <c r="M91" s="8">
        <v>0.10166780012852694</v>
      </c>
    </row>
    <row r="92" spans="10:13">
      <c r="J92" s="5" t="s">
        <v>53</v>
      </c>
      <c r="K92" s="6" t="s">
        <v>54</v>
      </c>
      <c r="L92" s="8">
        <v>-3.6118722061902253E-2</v>
      </c>
      <c r="M92" s="8">
        <v>-6.9917428518102009E-2</v>
      </c>
    </row>
    <row r="93" spans="10:13">
      <c r="J93" s="5" t="s">
        <v>55</v>
      </c>
      <c r="K93" s="6" t="s">
        <v>56</v>
      </c>
      <c r="L93" s="8">
        <v>0.22765956229184181</v>
      </c>
      <c r="M93" s="8">
        <v>-1.2748567690232027E-2</v>
      </c>
    </row>
    <row r="94" spans="10:13">
      <c r="J94" s="5" t="s">
        <v>57</v>
      </c>
      <c r="K94" s="6" t="s">
        <v>58</v>
      </c>
      <c r="L94" s="8">
        <v>0.24816693919503319</v>
      </c>
      <c r="M94" s="8">
        <v>8.9240957706552937E-2</v>
      </c>
    </row>
    <row r="95" spans="10:13">
      <c r="J95" s="3" t="s">
        <v>64</v>
      </c>
    </row>
    <row r="99" spans="10:14">
      <c r="J99" s="67" t="s">
        <v>65</v>
      </c>
      <c r="K99" s="68"/>
      <c r="L99" s="68"/>
      <c r="M99" s="68"/>
      <c r="N99" s="68"/>
    </row>
    <row r="100" spans="10:14">
      <c r="J100" s="2" t="s">
        <v>1</v>
      </c>
      <c r="K100" s="2" t="s">
        <v>2</v>
      </c>
      <c r="L100" s="3" t="s">
        <v>62</v>
      </c>
      <c r="M100" s="3" t="s">
        <v>63</v>
      </c>
    </row>
    <row r="101" spans="10:14">
      <c r="J101" s="5" t="s">
        <v>5</v>
      </c>
      <c r="K101" s="6" t="s">
        <v>6</v>
      </c>
      <c r="L101" s="8">
        <v>4.7447359529785071E-2</v>
      </c>
      <c r="M101" s="8">
        <v>5.1657643884896354E-2</v>
      </c>
    </row>
    <row r="102" spans="10:14">
      <c r="J102" s="5" t="s">
        <v>7</v>
      </c>
      <c r="K102" s="6" t="s">
        <v>8</v>
      </c>
      <c r="L102" s="8">
        <v>4.3697658531849815E-2</v>
      </c>
      <c r="M102" s="8">
        <v>7.9282117841766864E-2</v>
      </c>
    </row>
    <row r="103" spans="10:14">
      <c r="J103" s="5" t="s">
        <v>9</v>
      </c>
      <c r="K103" s="6" t="s">
        <v>10</v>
      </c>
      <c r="L103" s="8">
        <v>5.2954220344722192E-2</v>
      </c>
      <c r="M103" s="8">
        <v>0.15879498761365096</v>
      </c>
    </row>
    <row r="104" spans="10:14">
      <c r="J104" s="5" t="s">
        <v>11</v>
      </c>
      <c r="K104" s="6" t="s">
        <v>12</v>
      </c>
      <c r="L104" s="8">
        <v>3.4221019522466589E-2</v>
      </c>
      <c r="M104" s="8">
        <v>0.14700065991602451</v>
      </c>
    </row>
    <row r="105" spans="10:14">
      <c r="J105" s="5" t="s">
        <v>13</v>
      </c>
      <c r="K105" s="6" t="s">
        <v>14</v>
      </c>
      <c r="L105" s="8">
        <v>2.6476758526151167E-2</v>
      </c>
      <c r="M105" s="8">
        <v>9.7009297672242978E-2</v>
      </c>
    </row>
    <row r="106" spans="10:14">
      <c r="J106" s="5" t="s">
        <v>15</v>
      </c>
      <c r="K106" s="6" t="s">
        <v>16</v>
      </c>
      <c r="L106" s="8">
        <v>3.4925278879950783E-2</v>
      </c>
      <c r="M106" s="8">
        <v>9.9223005441887224E-2</v>
      </c>
    </row>
    <row r="107" spans="10:14">
      <c r="J107" s="5" t="s">
        <v>17</v>
      </c>
      <c r="K107" s="6" t="s">
        <v>18</v>
      </c>
      <c r="L107" s="8">
        <v>-0.23976915718505909</v>
      </c>
      <c r="M107" s="8">
        <v>0.25865314358685598</v>
      </c>
    </row>
    <row r="108" spans="10:14">
      <c r="J108" s="5" t="s">
        <v>19</v>
      </c>
      <c r="K108" s="6" t="s">
        <v>20</v>
      </c>
      <c r="L108" s="8">
        <v>0.11631986112099146</v>
      </c>
      <c r="M108" s="8">
        <v>8.8338273037109838E-2</v>
      </c>
    </row>
    <row r="109" spans="10:14">
      <c r="J109" s="5" t="s">
        <v>21</v>
      </c>
      <c r="K109" s="6" t="s">
        <v>22</v>
      </c>
      <c r="L109" s="8">
        <v>6.6370580271100321E-2</v>
      </c>
      <c r="M109" s="8">
        <v>0.30423700410332666</v>
      </c>
    </row>
    <row r="110" spans="10:14">
      <c r="J110" s="5" t="s">
        <v>23</v>
      </c>
      <c r="K110" s="6" t="s">
        <v>24</v>
      </c>
      <c r="L110" s="8">
        <v>6.2169319451692351E-2</v>
      </c>
      <c r="M110" s="8">
        <v>7.6306758431838206E-2</v>
      </c>
    </row>
    <row r="111" spans="10:14">
      <c r="J111" s="5" t="s">
        <v>25</v>
      </c>
      <c r="K111" s="6" t="s">
        <v>26</v>
      </c>
      <c r="L111" s="8">
        <v>1.8130172398100219E-2</v>
      </c>
      <c r="M111" s="8">
        <v>0.47567813502154555</v>
      </c>
    </row>
    <row r="112" spans="10:14">
      <c r="J112" s="5" t="s">
        <v>27</v>
      </c>
      <c r="K112" s="6" t="s">
        <v>28</v>
      </c>
      <c r="L112" s="8">
        <v>-2.4449963285934739E-2</v>
      </c>
      <c r="M112" s="8">
        <v>0.24654806925070516</v>
      </c>
    </row>
    <row r="113" spans="10:13">
      <c r="J113" s="5" t="s">
        <v>29</v>
      </c>
      <c r="K113" s="6" t="s">
        <v>30</v>
      </c>
      <c r="L113" s="8">
        <v>4.3845871669711656E-2</v>
      </c>
      <c r="M113" s="8">
        <v>0.30266061273622147</v>
      </c>
    </row>
    <row r="114" spans="10:13">
      <c r="J114" s="5" t="s">
        <v>31</v>
      </c>
      <c r="K114" s="6" t="s">
        <v>32</v>
      </c>
      <c r="L114" s="8">
        <v>7.7166452499236815E-2</v>
      </c>
      <c r="M114" s="8">
        <v>0.16414284520890488</v>
      </c>
    </row>
    <row r="115" spans="10:13">
      <c r="J115" s="5" t="s">
        <v>33</v>
      </c>
      <c r="K115" s="6" t="s">
        <v>34</v>
      </c>
      <c r="L115" s="8">
        <v>2.5555423893620643E-2</v>
      </c>
      <c r="M115" s="8">
        <v>9.8791531700088031E-2</v>
      </c>
    </row>
    <row r="116" spans="10:13">
      <c r="J116" s="5" t="s">
        <v>35</v>
      </c>
      <c r="K116" s="6" t="s">
        <v>36</v>
      </c>
      <c r="L116" s="8">
        <v>9.1809749127644835E-3</v>
      </c>
      <c r="M116" s="8">
        <v>0.23774822834439679</v>
      </c>
    </row>
    <row r="117" spans="10:13">
      <c r="J117" s="5" t="s">
        <v>37</v>
      </c>
      <c r="K117" s="6" t="s">
        <v>38</v>
      </c>
      <c r="L117" s="8">
        <v>2.8047346794265016E-2</v>
      </c>
      <c r="M117" s="8">
        <v>0.11846835966649549</v>
      </c>
    </row>
    <row r="118" spans="10:13">
      <c r="J118" s="5" t="s">
        <v>39</v>
      </c>
      <c r="K118" s="6" t="s">
        <v>40</v>
      </c>
      <c r="L118" s="8">
        <v>2.5854849509245437E-2</v>
      </c>
      <c r="M118" s="8">
        <v>7.0750295044669675E-2</v>
      </c>
    </row>
    <row r="119" spans="10:13">
      <c r="J119" s="5" t="s">
        <v>41</v>
      </c>
      <c r="K119" s="6" t="s">
        <v>42</v>
      </c>
      <c r="L119" s="8">
        <v>2.8696478914109758E-2</v>
      </c>
      <c r="M119" s="8">
        <v>6.2529988769025602E-2</v>
      </c>
    </row>
    <row r="120" spans="10:13">
      <c r="J120" s="5" t="s">
        <v>43</v>
      </c>
      <c r="K120" s="6" t="s">
        <v>44</v>
      </c>
      <c r="L120" s="8">
        <v>2.4232880255028677E-2</v>
      </c>
      <c r="M120" s="8">
        <v>0.1150506179358759</v>
      </c>
    </row>
    <row r="121" spans="10:13">
      <c r="J121" s="5" t="s">
        <v>45</v>
      </c>
      <c r="K121" s="6" t="s">
        <v>46</v>
      </c>
      <c r="L121" s="8">
        <v>1.4598320465173398E-2</v>
      </c>
      <c r="M121" s="8">
        <v>0.32952709220679166</v>
      </c>
    </row>
    <row r="122" spans="10:13">
      <c r="J122" s="5" t="s">
        <v>47</v>
      </c>
      <c r="K122" s="6" t="s">
        <v>48</v>
      </c>
      <c r="L122" s="8">
        <v>3.694047349205154E-2</v>
      </c>
      <c r="M122" s="8">
        <v>0.13801972796917195</v>
      </c>
    </row>
    <row r="123" spans="10:13">
      <c r="J123" s="5" t="s">
        <v>49</v>
      </c>
      <c r="K123" s="6" t="s">
        <v>50</v>
      </c>
      <c r="L123" s="8">
        <v>-4.975223894168046E-4</v>
      </c>
      <c r="M123" s="8">
        <v>3.3029886624524885E-3</v>
      </c>
    </row>
    <row r="124" spans="10:13">
      <c r="J124" s="5" t="s">
        <v>51</v>
      </c>
      <c r="K124" s="6" t="s">
        <v>52</v>
      </c>
      <c r="L124" s="8">
        <v>2.9520414770885184E-2</v>
      </c>
      <c r="M124" s="8">
        <v>0.30635506878032026</v>
      </c>
    </row>
    <row r="125" spans="10:13">
      <c r="J125" s="5" t="s">
        <v>53</v>
      </c>
      <c r="K125" s="6" t="s">
        <v>54</v>
      </c>
      <c r="L125" s="8">
        <v>-7.2324524452095362E-3</v>
      </c>
      <c r="M125" s="8">
        <v>0.37922193084769296</v>
      </c>
    </row>
    <row r="126" spans="10:13">
      <c r="J126" s="5" t="s">
        <v>55</v>
      </c>
      <c r="K126" s="6" t="s">
        <v>56</v>
      </c>
      <c r="L126" s="8">
        <v>2.6181688369435685E-2</v>
      </c>
      <c r="M126" s="8">
        <v>8.0278836519599217E-2</v>
      </c>
    </row>
    <row r="127" spans="10:13">
      <c r="J127" s="5" t="s">
        <v>57</v>
      </c>
      <c r="K127" s="6" t="s">
        <v>58</v>
      </c>
      <c r="L127" s="8">
        <v>4.3196019852966616E-2</v>
      </c>
      <c r="M127" s="8">
        <v>0.11103403554564095</v>
      </c>
    </row>
    <row r="128" spans="10:13">
      <c r="J128" s="3" t="s">
        <v>66</v>
      </c>
    </row>
  </sheetData>
  <mergeCells count="5">
    <mergeCell ref="J1:O1"/>
    <mergeCell ref="J33:N33"/>
    <mergeCell ref="L34:O34"/>
    <mergeCell ref="J66:N66"/>
    <mergeCell ref="J99:N99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B6"/>
  <sheetViews>
    <sheetView workbookViewId="0"/>
  </sheetViews>
  <sheetFormatPr defaultColWidth="12.625" defaultRowHeight="15" customHeight="1"/>
  <cols>
    <col min="1" max="1" width="42.125" customWidth="1"/>
    <col min="2" max="2" width="55.75" customWidth="1"/>
  </cols>
  <sheetData>
    <row r="2" spans="1:2" ht="15" customHeight="1">
      <c r="A2" s="90"/>
      <c r="B2" s="20" t="s">
        <v>224</v>
      </c>
    </row>
    <row r="3" spans="1:2" ht="15" customHeight="1">
      <c r="A3" s="91"/>
      <c r="B3" s="26" t="s">
        <v>225</v>
      </c>
    </row>
    <row r="4" spans="1:2" ht="15" customHeight="1">
      <c r="A4" s="91"/>
      <c r="B4" s="26" t="s">
        <v>149</v>
      </c>
    </row>
    <row r="5" spans="1:2" ht="15" customHeight="1">
      <c r="A5" s="91"/>
      <c r="B5" s="26" t="s">
        <v>150</v>
      </c>
    </row>
    <row r="6" spans="1:2" ht="15" customHeight="1">
      <c r="A6" s="92"/>
      <c r="B6" s="31" t="s">
        <v>226</v>
      </c>
    </row>
  </sheetData>
  <mergeCells count="1">
    <mergeCell ref="A2:A6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1000"/>
  <sheetViews>
    <sheetView workbookViewId="0"/>
  </sheetViews>
  <sheetFormatPr defaultColWidth="12.625" defaultRowHeight="15" customHeight="1"/>
  <cols>
    <col min="1" max="1" width="7.625" customWidth="1"/>
    <col min="2" max="6" width="18.125" customWidth="1"/>
    <col min="7" max="26" width="7.625" customWidth="1"/>
  </cols>
  <sheetData>
    <row r="2" spans="1:6">
      <c r="C2" s="5">
        <v>2021</v>
      </c>
    </row>
    <row r="3" spans="1:6">
      <c r="B3" s="93" t="s">
        <v>155</v>
      </c>
      <c r="C3" s="68"/>
      <c r="D3" s="68"/>
      <c r="E3" s="68"/>
    </row>
    <row r="4" spans="1:6" ht="15.75">
      <c r="A4" s="2" t="s">
        <v>2</v>
      </c>
      <c r="B4" s="2" t="s">
        <v>227</v>
      </c>
      <c r="C4" s="2" t="s">
        <v>228</v>
      </c>
      <c r="D4" s="2" t="s">
        <v>229</v>
      </c>
      <c r="E4" s="2" t="s">
        <v>230</v>
      </c>
      <c r="F4" s="2" t="s">
        <v>157</v>
      </c>
    </row>
    <row r="5" spans="1:6">
      <c r="A5" s="6" t="s">
        <v>6</v>
      </c>
      <c r="B5" s="36">
        <v>129387497.70999999</v>
      </c>
      <c r="C5" s="36">
        <v>126496397.55</v>
      </c>
      <c r="D5" s="36">
        <v>124581292.63</v>
      </c>
      <c r="E5" s="36">
        <v>131179479.5</v>
      </c>
      <c r="F5" s="36">
        <f t="shared" ref="F5:F32" si="0">SUM(B5,C5,D5,E5)</f>
        <v>511644667.38999999</v>
      </c>
    </row>
    <row r="6" spans="1:6">
      <c r="A6" s="6" t="s">
        <v>8</v>
      </c>
      <c r="B6" s="36">
        <v>526110567.39999998</v>
      </c>
      <c r="C6" s="36">
        <v>441363243.60000002</v>
      </c>
      <c r="D6" s="36">
        <v>447603936.67000002</v>
      </c>
      <c r="E6" s="36">
        <v>486518526.47000003</v>
      </c>
      <c r="F6" s="36">
        <f t="shared" si="0"/>
        <v>1901596274.1400001</v>
      </c>
    </row>
    <row r="7" spans="1:6">
      <c r="A7" s="6" t="s">
        <v>12</v>
      </c>
      <c r="B7" s="36">
        <v>1760434186.51</v>
      </c>
      <c r="C7" s="36">
        <v>1447606942.0899999</v>
      </c>
      <c r="D7" s="36">
        <v>1527725325.3</v>
      </c>
      <c r="E7" s="36">
        <v>1739203042.28</v>
      </c>
      <c r="F7" s="36">
        <f t="shared" si="0"/>
        <v>6474969496.1799994</v>
      </c>
    </row>
    <row r="8" spans="1:6">
      <c r="A8" s="6" t="s">
        <v>10</v>
      </c>
      <c r="B8" s="36">
        <v>130380665.29000001</v>
      </c>
      <c r="C8" s="36">
        <v>97204806.060000002</v>
      </c>
      <c r="D8" s="36">
        <v>108438877.27</v>
      </c>
      <c r="E8" s="36">
        <v>117406472.5</v>
      </c>
      <c r="F8" s="36">
        <f t="shared" si="0"/>
        <v>453430821.12</v>
      </c>
    </row>
    <row r="9" spans="1:6">
      <c r="A9" s="6" t="s">
        <v>14</v>
      </c>
      <c r="B9" s="36">
        <v>3418460458.1700001</v>
      </c>
      <c r="C9" s="36">
        <v>2747174275.98</v>
      </c>
      <c r="D9" s="36">
        <v>3036880815.8600001</v>
      </c>
      <c r="E9" s="36">
        <v>3241027290.3099999</v>
      </c>
      <c r="F9" s="36">
        <f t="shared" si="0"/>
        <v>12443542840.32</v>
      </c>
    </row>
    <row r="10" spans="1:6">
      <c r="A10" s="6" t="s">
        <v>16</v>
      </c>
      <c r="B10" s="36">
        <v>3239971277.75</v>
      </c>
      <c r="C10" s="36">
        <v>2488532701.8800001</v>
      </c>
      <c r="D10" s="36">
        <v>2114590056.28</v>
      </c>
      <c r="E10" s="36">
        <v>2244226116</v>
      </c>
      <c r="F10" s="36">
        <f t="shared" si="0"/>
        <v>10087320151.91</v>
      </c>
    </row>
    <row r="11" spans="1:6">
      <c r="A11" s="6" t="s">
        <v>18</v>
      </c>
      <c r="B11" s="36">
        <v>11735088761.309999</v>
      </c>
      <c r="C11" s="36">
        <v>9576869273.8899994</v>
      </c>
      <c r="D11" s="36">
        <v>10092724740.4</v>
      </c>
      <c r="E11" s="36">
        <v>11401044246.559999</v>
      </c>
      <c r="F11" s="36">
        <f t="shared" si="0"/>
        <v>42805727022.159996</v>
      </c>
    </row>
    <row r="12" spans="1:6">
      <c r="A12" s="6" t="s">
        <v>20</v>
      </c>
      <c r="B12" s="36">
        <v>2490238387.71</v>
      </c>
      <c r="C12" s="36">
        <v>2039040278.4400001</v>
      </c>
      <c r="D12" s="36">
        <v>2218069265.4499998</v>
      </c>
      <c r="E12" s="36">
        <v>2491379057.79</v>
      </c>
      <c r="F12" s="36">
        <f t="shared" si="0"/>
        <v>9238726989.3899994</v>
      </c>
    </row>
    <row r="13" spans="1:6">
      <c r="A13" s="6" t="s">
        <v>22</v>
      </c>
      <c r="B13" s="36">
        <v>2676714008.9400001</v>
      </c>
      <c r="C13" s="36">
        <v>2049244944.25</v>
      </c>
      <c r="D13" s="36">
        <v>1936581289.7</v>
      </c>
      <c r="E13" s="36">
        <v>2044031773.47</v>
      </c>
      <c r="F13" s="36">
        <f t="shared" si="0"/>
        <v>8706572016.3600006</v>
      </c>
    </row>
    <row r="14" spans="1:6">
      <c r="A14" s="6" t="s">
        <v>24</v>
      </c>
      <c r="B14" s="36">
        <v>1049323960.1900001</v>
      </c>
      <c r="C14" s="36">
        <v>743855002.87</v>
      </c>
      <c r="D14" s="36">
        <v>735259219.40999997</v>
      </c>
      <c r="E14" s="36">
        <v>705477156.15999997</v>
      </c>
      <c r="F14" s="36">
        <f t="shared" si="0"/>
        <v>3233915338.6299996</v>
      </c>
    </row>
    <row r="15" spans="1:6">
      <c r="A15" s="6" t="s">
        <v>30</v>
      </c>
      <c r="B15" s="36">
        <v>14022625531.52</v>
      </c>
      <c r="C15" s="36">
        <v>8121824507.1099997</v>
      </c>
      <c r="D15" s="36">
        <v>9548720222.3299999</v>
      </c>
      <c r="E15" s="36">
        <v>9980331711.3299999</v>
      </c>
      <c r="F15" s="36">
        <f t="shared" si="0"/>
        <v>41673501972.290001</v>
      </c>
    </row>
    <row r="16" spans="1:6">
      <c r="A16" s="6" t="s">
        <v>28</v>
      </c>
      <c r="B16" s="36">
        <v>981806300.13999999</v>
      </c>
      <c r="C16" s="36">
        <v>766198465.38999999</v>
      </c>
      <c r="D16" s="36">
        <v>805468703.84000003</v>
      </c>
      <c r="E16" s="36">
        <v>992642565.20000005</v>
      </c>
      <c r="F16" s="36">
        <f t="shared" si="0"/>
        <v>3546116034.5699997</v>
      </c>
    </row>
    <row r="17" spans="1:6">
      <c r="A17" s="6" t="s">
        <v>26</v>
      </c>
      <c r="B17" s="36">
        <v>1593147079.1400001</v>
      </c>
      <c r="C17" s="36">
        <v>1162065420.8900001</v>
      </c>
      <c r="D17" s="36">
        <v>1276652495.0899999</v>
      </c>
      <c r="E17" s="36">
        <v>1538857526.1700001</v>
      </c>
      <c r="F17" s="36">
        <f t="shared" si="0"/>
        <v>5570722521.29</v>
      </c>
    </row>
    <row r="18" spans="1:6">
      <c r="A18" s="6" t="s">
        <v>32</v>
      </c>
      <c r="B18" s="36">
        <v>1461666074.8399999</v>
      </c>
      <c r="C18" s="36">
        <v>1193852989.1600001</v>
      </c>
      <c r="D18" s="36">
        <v>1307300945.53</v>
      </c>
      <c r="E18" s="36">
        <v>1423700640.03</v>
      </c>
      <c r="F18" s="36">
        <f t="shared" si="0"/>
        <v>5386520649.5599995</v>
      </c>
    </row>
    <row r="19" spans="1:6">
      <c r="A19" s="6" t="s">
        <v>34</v>
      </c>
      <c r="B19" s="36">
        <v>766531085.70000005</v>
      </c>
      <c r="C19" s="36">
        <v>658655679.32000005</v>
      </c>
      <c r="D19" s="36">
        <v>651867572.69000006</v>
      </c>
      <c r="E19" s="36">
        <v>715133045.94000006</v>
      </c>
      <c r="F19" s="36">
        <f t="shared" si="0"/>
        <v>2792187383.6500001</v>
      </c>
    </row>
    <row r="20" spans="1:6">
      <c r="A20" s="6" t="s">
        <v>38</v>
      </c>
      <c r="B20" s="36">
        <v>2917061630.2600002</v>
      </c>
      <c r="C20" s="36">
        <v>2333899506.2399998</v>
      </c>
      <c r="D20" s="36">
        <v>2461180674.1100001</v>
      </c>
      <c r="E20" s="36">
        <v>2722625239.0799999</v>
      </c>
      <c r="F20" s="36">
        <f t="shared" si="0"/>
        <v>10434767049.690001</v>
      </c>
    </row>
    <row r="21" spans="1:6" ht="15.75" customHeight="1">
      <c r="A21" s="6" t="s">
        <v>40</v>
      </c>
      <c r="B21" s="36">
        <v>575812336.22000003</v>
      </c>
      <c r="C21" s="36">
        <v>415275144.98000002</v>
      </c>
      <c r="D21" s="36">
        <v>401564375.83999997</v>
      </c>
      <c r="E21" s="36">
        <v>455285467.01999998</v>
      </c>
      <c r="F21" s="36">
        <f t="shared" si="0"/>
        <v>1847937324.0599999</v>
      </c>
    </row>
    <row r="22" spans="1:6" ht="15.75" customHeight="1">
      <c r="A22" s="6" t="s">
        <v>36</v>
      </c>
      <c r="B22" s="36">
        <v>8551411691.9099998</v>
      </c>
      <c r="C22" s="36">
        <v>5970033386.7399998</v>
      </c>
      <c r="D22" s="36">
        <v>6784460176.3800001</v>
      </c>
      <c r="E22" s="36">
        <v>7541366535.4300003</v>
      </c>
      <c r="F22" s="36">
        <f t="shared" si="0"/>
        <v>28847271790.459999</v>
      </c>
    </row>
    <row r="23" spans="1:6" ht="15.75" customHeight="1">
      <c r="A23" s="6" t="s">
        <v>42</v>
      </c>
      <c r="B23" s="36">
        <v>30853852146.220001</v>
      </c>
      <c r="C23" s="36">
        <v>21699828451.880001</v>
      </c>
      <c r="D23" s="36">
        <v>22051435070.27</v>
      </c>
      <c r="E23" s="36">
        <v>31631992110.380001</v>
      </c>
      <c r="F23" s="36">
        <f t="shared" si="0"/>
        <v>106237107778.75002</v>
      </c>
    </row>
    <row r="24" spans="1:6" ht="15.75" customHeight="1">
      <c r="A24" s="6" t="s">
        <v>44</v>
      </c>
      <c r="B24" s="36">
        <v>845087327.28999996</v>
      </c>
      <c r="C24" s="36">
        <v>618312117.88999999</v>
      </c>
      <c r="D24" s="36">
        <v>623835395.67999995</v>
      </c>
      <c r="E24" s="36">
        <v>689962002.13</v>
      </c>
      <c r="F24" s="36">
        <f t="shared" si="0"/>
        <v>2777196842.9899998</v>
      </c>
    </row>
    <row r="25" spans="1:6" ht="15.75" customHeight="1">
      <c r="A25" s="6" t="s">
        <v>48</v>
      </c>
      <c r="B25" s="36">
        <v>405699982.73000002</v>
      </c>
      <c r="C25" s="36">
        <v>690957949.54999995</v>
      </c>
      <c r="D25" s="36">
        <v>371846747.94999999</v>
      </c>
      <c r="E25" s="36">
        <v>381691359.61000001</v>
      </c>
      <c r="F25" s="36">
        <f t="shared" si="0"/>
        <v>1850196039.8400002</v>
      </c>
    </row>
    <row r="26" spans="1:6" ht="15.75" customHeight="1">
      <c r="A26" s="6" t="s">
        <v>50</v>
      </c>
      <c r="B26" s="36">
        <v>117935831.06</v>
      </c>
      <c r="C26" s="36">
        <v>103061415.73</v>
      </c>
      <c r="D26" s="36">
        <v>108514199.28</v>
      </c>
      <c r="E26" s="36">
        <v>124389979.94</v>
      </c>
      <c r="F26" s="36">
        <f t="shared" si="0"/>
        <v>453901426.01000005</v>
      </c>
    </row>
    <row r="27" spans="1:6" ht="15.75" customHeight="1">
      <c r="A27" s="6" t="s">
        <v>46</v>
      </c>
      <c r="B27" s="36">
        <v>8260350135.1899996</v>
      </c>
      <c r="C27" s="36">
        <v>5791215067.0299997</v>
      </c>
      <c r="D27" s="36">
        <v>6260643121.5799999</v>
      </c>
      <c r="E27" s="36">
        <v>7311954136.3900003</v>
      </c>
      <c r="F27" s="36">
        <f t="shared" si="0"/>
        <v>27624162460.189999</v>
      </c>
    </row>
    <row r="28" spans="1:6" ht="15.75" customHeight="1">
      <c r="A28" s="6" t="s">
        <v>52</v>
      </c>
      <c r="B28" s="36">
        <v>8437832069.5</v>
      </c>
      <c r="C28" s="36">
        <v>6955364772.0699997</v>
      </c>
      <c r="D28" s="36">
        <v>7900260452.3500004</v>
      </c>
      <c r="E28" s="36">
        <v>7683347874.3400002</v>
      </c>
      <c r="F28" s="36">
        <f t="shared" si="0"/>
        <v>30976805168.259998</v>
      </c>
    </row>
    <row r="29" spans="1:6" ht="15.75" customHeight="1">
      <c r="A29" s="6" t="s">
        <v>56</v>
      </c>
      <c r="B29" s="36">
        <v>475613027.83999997</v>
      </c>
      <c r="C29" s="36">
        <v>420953855.77999997</v>
      </c>
      <c r="D29" s="36">
        <v>418351871.38</v>
      </c>
      <c r="E29" s="36">
        <v>451752332.98000002</v>
      </c>
      <c r="F29" s="36">
        <f t="shared" si="0"/>
        <v>1766671087.98</v>
      </c>
    </row>
    <row r="30" spans="1:6" ht="15.75" customHeight="1">
      <c r="A30" s="6" t="s">
        <v>54</v>
      </c>
      <c r="B30" s="36">
        <v>72493572869.059998</v>
      </c>
      <c r="C30" s="36">
        <v>48816477218.599998</v>
      </c>
      <c r="D30" s="36">
        <v>54365983648.050003</v>
      </c>
      <c r="E30" s="36">
        <v>58290363071.360001</v>
      </c>
      <c r="F30" s="36">
        <f t="shared" si="0"/>
        <v>233966396807.07001</v>
      </c>
    </row>
    <row r="31" spans="1:6" ht="15.75" customHeight="1">
      <c r="A31" s="6" t="s">
        <v>58</v>
      </c>
      <c r="B31" s="36">
        <v>305128185.31</v>
      </c>
      <c r="C31" s="36">
        <v>271794116.83999997</v>
      </c>
      <c r="D31" s="36">
        <v>251014854.88</v>
      </c>
      <c r="E31" s="36">
        <v>284921576.51999998</v>
      </c>
      <c r="F31" s="36">
        <f t="shared" si="0"/>
        <v>1112858733.55</v>
      </c>
    </row>
    <row r="32" spans="1:6" ht="15.75" customHeight="1">
      <c r="A32" s="6" t="s">
        <v>157</v>
      </c>
      <c r="B32" s="36">
        <v>180221243074.91</v>
      </c>
      <c r="C32" s="36">
        <v>127747157931.83</v>
      </c>
      <c r="D32" s="36">
        <v>137931555346.17001</v>
      </c>
      <c r="E32" s="36">
        <v>156821810334.88</v>
      </c>
      <c r="F32" s="36">
        <f t="shared" si="0"/>
        <v>602721766687.79004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E4" xr:uid="{00000000-0009-0000-0000-00000A000000}">
    <sortState xmlns:xlrd2="http://schemas.microsoft.com/office/spreadsheetml/2017/richdata2" ref="A4:E4">
      <sortCondition ref="A4"/>
    </sortState>
  </autoFilter>
  <mergeCells count="1">
    <mergeCell ref="B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7"/>
  <sheetViews>
    <sheetView tabSelected="1" workbookViewId="0">
      <selection activeCell="C6" sqref="C6"/>
    </sheetView>
  </sheetViews>
  <sheetFormatPr defaultColWidth="12.625" defaultRowHeight="15" customHeight="1"/>
  <cols>
    <col min="1" max="1" width="23.25" customWidth="1"/>
  </cols>
  <sheetData>
    <row r="1" spans="1:2" ht="15" customHeight="1">
      <c r="A1" s="9" t="s">
        <v>67</v>
      </c>
      <c r="B1" s="9" t="s">
        <v>68</v>
      </c>
    </row>
    <row r="2" spans="1:2" ht="15" customHeight="1">
      <c r="A2" s="10" t="s">
        <v>69</v>
      </c>
      <c r="B2" s="11">
        <v>0.83320000000000005</v>
      </c>
    </row>
    <row r="3" spans="1:2" ht="15" customHeight="1">
      <c r="A3" s="10" t="s">
        <v>70</v>
      </c>
      <c r="B3" s="11">
        <v>0.78990000000000005</v>
      </c>
    </row>
    <row r="4" spans="1:2" ht="15" customHeight="1">
      <c r="A4" s="10" t="s">
        <v>71</v>
      </c>
      <c r="B4" s="11">
        <v>0.7218</v>
      </c>
    </row>
    <row r="5" spans="1:2" ht="15" customHeight="1">
      <c r="A5" s="10" t="s">
        <v>72</v>
      </c>
      <c r="B5" s="11">
        <v>0.69530000000000003</v>
      </c>
    </row>
    <row r="6" spans="1:2" ht="15" customHeight="1">
      <c r="A6" s="10" t="s">
        <v>73</v>
      </c>
      <c r="B6" s="11">
        <v>0.68759999999999999</v>
      </c>
    </row>
    <row r="7" spans="1:2" ht="15" customHeight="1">
      <c r="A7" s="10" t="s">
        <v>74</v>
      </c>
      <c r="B7" s="11">
        <v>0.64649999999999996</v>
      </c>
    </row>
    <row r="8" spans="1:2" ht="15" customHeight="1">
      <c r="A8" s="10" t="s">
        <v>75</v>
      </c>
      <c r="B8" s="11">
        <v>0.622</v>
      </c>
    </row>
    <row r="9" spans="1:2" ht="15" customHeight="1">
      <c r="A9" s="10" t="s">
        <v>76</v>
      </c>
      <c r="B9" s="11">
        <v>0.61950000000000005</v>
      </c>
    </row>
    <row r="10" spans="1:2" ht="15" customHeight="1">
      <c r="A10" s="10" t="s">
        <v>77</v>
      </c>
      <c r="B10" s="11">
        <v>0.59730000000000005</v>
      </c>
    </row>
    <row r="11" spans="1:2" ht="15" customHeight="1">
      <c r="A11" s="10" t="s">
        <v>78</v>
      </c>
      <c r="B11" s="11">
        <v>0.59489999999999998</v>
      </c>
    </row>
    <row r="12" spans="1:2" ht="15" customHeight="1">
      <c r="A12" s="10" t="s">
        <v>79</v>
      </c>
      <c r="B12" s="11">
        <v>0.59370000000000001</v>
      </c>
    </row>
    <row r="13" spans="1:2" ht="15" customHeight="1">
      <c r="A13" s="10" t="s">
        <v>80</v>
      </c>
      <c r="B13" s="11">
        <v>0.58589999999999998</v>
      </c>
    </row>
    <row r="14" spans="1:2" ht="15" customHeight="1">
      <c r="A14" s="10" t="s">
        <v>81</v>
      </c>
      <c r="B14" s="11">
        <v>0.57050000000000001</v>
      </c>
    </row>
    <row r="15" spans="1:2" ht="15" customHeight="1">
      <c r="A15" s="10" t="s">
        <v>82</v>
      </c>
      <c r="B15" s="11">
        <v>0.55269999999999997</v>
      </c>
    </row>
    <row r="16" spans="1:2" ht="15" customHeight="1">
      <c r="A16" s="10" t="s">
        <v>83</v>
      </c>
      <c r="B16" s="11">
        <v>0.51800000000000002</v>
      </c>
    </row>
    <row r="17" spans="1:2" ht="15" customHeight="1">
      <c r="A17" s="10" t="s">
        <v>84</v>
      </c>
      <c r="B17" s="11">
        <v>0.50439999999999996</v>
      </c>
    </row>
    <row r="18" spans="1:2" ht="15" customHeight="1">
      <c r="A18" s="10" t="s">
        <v>85</v>
      </c>
      <c r="B18" s="11">
        <v>0.4995</v>
      </c>
    </row>
    <row r="19" spans="1:2" ht="15" customHeight="1">
      <c r="A19" s="10" t="s">
        <v>86</v>
      </c>
      <c r="B19" s="11">
        <v>0.496</v>
      </c>
    </row>
    <row r="20" spans="1:2" ht="15" customHeight="1">
      <c r="A20" s="10" t="s">
        <v>87</v>
      </c>
      <c r="B20" s="11">
        <v>0.49590000000000001</v>
      </c>
    </row>
    <row r="21" spans="1:2" ht="14.25">
      <c r="A21" s="10" t="s">
        <v>88</v>
      </c>
      <c r="B21" s="11">
        <v>0.49080000000000001</v>
      </c>
    </row>
    <row r="22" spans="1:2" ht="14.25">
      <c r="A22" s="10" t="s">
        <v>89</v>
      </c>
      <c r="B22" s="11">
        <v>0.4849</v>
      </c>
    </row>
    <row r="23" spans="1:2" ht="14.25">
      <c r="A23" s="10" t="s">
        <v>90</v>
      </c>
      <c r="B23" s="11">
        <v>0.48299999999999998</v>
      </c>
    </row>
    <row r="24" spans="1:2" ht="14.25">
      <c r="A24" s="10" t="s">
        <v>91</v>
      </c>
      <c r="B24" s="11">
        <v>0.48299999999999998</v>
      </c>
    </row>
    <row r="25" spans="1:2" ht="14.25">
      <c r="A25" s="10" t="s">
        <v>92</v>
      </c>
      <c r="B25" s="11">
        <v>0.48280000000000001</v>
      </c>
    </row>
    <row r="26" spans="1:2" ht="14.25">
      <c r="A26" s="10" t="s">
        <v>93</v>
      </c>
      <c r="B26" s="11">
        <v>0.48230000000000001</v>
      </c>
    </row>
    <row r="27" spans="1:2" ht="14.25">
      <c r="A27" s="10" t="s">
        <v>94</v>
      </c>
      <c r="B27" s="11">
        <v>0.48220000000000002</v>
      </c>
    </row>
    <row r="28" spans="1:2" ht="14.25">
      <c r="A28" s="10" t="s">
        <v>95</v>
      </c>
      <c r="B28" s="11">
        <v>0.48110000000000003</v>
      </c>
    </row>
    <row r="29" spans="1:2" ht="14.25">
      <c r="A29" s="10" t="s">
        <v>96</v>
      </c>
      <c r="B29" s="11">
        <v>0.4788</v>
      </c>
    </row>
    <row r="30" spans="1:2" ht="14.25">
      <c r="A30" s="10" t="s">
        <v>97</v>
      </c>
      <c r="B30" s="11">
        <v>0.4647</v>
      </c>
    </row>
    <row r="31" spans="1:2" ht="14.25">
      <c r="A31" s="10" t="s">
        <v>98</v>
      </c>
      <c r="B31" s="11">
        <v>0.46210000000000001</v>
      </c>
    </row>
    <row r="32" spans="1:2" ht="14.25">
      <c r="A32" s="10" t="s">
        <v>99</v>
      </c>
      <c r="B32" s="11">
        <v>0.4612</v>
      </c>
    </row>
    <row r="33" spans="1:2" ht="14.25">
      <c r="A33" s="10" t="s">
        <v>100</v>
      </c>
      <c r="B33" s="11">
        <v>0.45939999999999998</v>
      </c>
    </row>
    <row r="34" spans="1:2" ht="14.25">
      <c r="A34" s="10" t="s">
        <v>101</v>
      </c>
      <c r="B34" s="11">
        <v>0.45929999999999999</v>
      </c>
    </row>
    <row r="35" spans="1:2" ht="14.25">
      <c r="A35" s="10" t="s">
        <v>102</v>
      </c>
      <c r="B35" s="11">
        <v>0.4577</v>
      </c>
    </row>
    <row r="36" spans="1:2" ht="14.25">
      <c r="A36" s="10" t="s">
        <v>103</v>
      </c>
      <c r="B36" s="11">
        <v>0.4531</v>
      </c>
    </row>
    <row r="37" spans="1:2" ht="14.25">
      <c r="A37" s="10" t="s">
        <v>104</v>
      </c>
      <c r="B37" s="11">
        <v>0.45250000000000001</v>
      </c>
    </row>
    <row r="38" spans="1:2" ht="14.25">
      <c r="A38" s="10" t="s">
        <v>105</v>
      </c>
      <c r="B38" s="11">
        <v>0.44940000000000002</v>
      </c>
    </row>
    <row r="39" spans="1:2" ht="14.25">
      <c r="A39" s="10" t="s">
        <v>106</v>
      </c>
      <c r="B39" s="11">
        <v>0.44940000000000002</v>
      </c>
    </row>
    <row r="40" spans="1:2" ht="14.25">
      <c r="A40" s="10" t="s">
        <v>107</v>
      </c>
      <c r="B40" s="11">
        <v>0.44750000000000001</v>
      </c>
    </row>
    <row r="41" spans="1:2" ht="14.25">
      <c r="A41" s="10" t="s">
        <v>108</v>
      </c>
      <c r="B41" s="11">
        <v>0.44629999999999997</v>
      </c>
    </row>
    <row r="42" spans="1:2" ht="14.25">
      <c r="A42" s="10" t="s">
        <v>109</v>
      </c>
      <c r="B42" s="11">
        <v>0.44519999999999998</v>
      </c>
    </row>
    <row r="43" spans="1:2" ht="14.25">
      <c r="A43" s="10" t="s">
        <v>110</v>
      </c>
      <c r="B43" s="11">
        <v>0.44369999999999998</v>
      </c>
    </row>
    <row r="44" spans="1:2" ht="14.25">
      <c r="A44" s="10" t="s">
        <v>111</v>
      </c>
      <c r="B44" s="11">
        <v>0.442</v>
      </c>
    </row>
    <row r="45" spans="1:2" ht="14.25">
      <c r="A45" s="10" t="s">
        <v>112</v>
      </c>
      <c r="B45" s="11">
        <v>0.43540000000000001</v>
      </c>
    </row>
    <row r="46" spans="1:2" ht="14.25">
      <c r="A46" s="10" t="s">
        <v>113</v>
      </c>
      <c r="B46" s="11">
        <v>0.43030000000000002</v>
      </c>
    </row>
    <row r="47" spans="1:2" ht="14.25">
      <c r="A47" s="10" t="s">
        <v>114</v>
      </c>
      <c r="B47" s="11">
        <v>0.4269</v>
      </c>
    </row>
    <row r="48" spans="1:2" ht="14.25">
      <c r="A48" s="10" t="s">
        <v>115</v>
      </c>
      <c r="B48" s="11">
        <v>0.42570000000000002</v>
      </c>
    </row>
    <row r="49" spans="1:2" ht="14.25">
      <c r="A49" s="10" t="s">
        <v>116</v>
      </c>
      <c r="B49" s="11">
        <v>0.42559999999999998</v>
      </c>
    </row>
    <row r="50" spans="1:2" ht="14.25">
      <c r="A50" s="10" t="s">
        <v>117</v>
      </c>
      <c r="B50" s="11">
        <v>0.42130000000000001</v>
      </c>
    </row>
    <row r="51" spans="1:2" ht="14.25">
      <c r="A51" s="94" t="s">
        <v>118</v>
      </c>
      <c r="B51" s="11">
        <v>0.41520000000000001</v>
      </c>
    </row>
    <row r="52" spans="1:2" ht="14.25">
      <c r="A52" s="10" t="s">
        <v>119</v>
      </c>
      <c r="B52" s="11">
        <v>0.41520000000000001</v>
      </c>
    </row>
    <row r="53" spans="1:2" ht="14.25">
      <c r="A53" s="10" t="s">
        <v>120</v>
      </c>
      <c r="B53" s="11">
        <v>0.41260000000000002</v>
      </c>
    </row>
    <row r="54" spans="1:2" ht="14.25">
      <c r="A54" s="10" t="s">
        <v>121</v>
      </c>
      <c r="B54" s="11">
        <v>0.41220000000000001</v>
      </c>
    </row>
    <row r="55" spans="1:2" ht="14.25">
      <c r="A55" s="10" t="s">
        <v>122</v>
      </c>
      <c r="B55" s="11">
        <v>0.41199999999999998</v>
      </c>
    </row>
    <row r="56" spans="1:2" ht="14.25">
      <c r="A56" s="10" t="s">
        <v>123</v>
      </c>
      <c r="B56" s="11">
        <v>0.40960000000000002</v>
      </c>
    </row>
    <row r="57" spans="1:2" ht="14.25">
      <c r="A57" s="10" t="s">
        <v>124</v>
      </c>
      <c r="B57" s="11">
        <v>0.40620000000000001</v>
      </c>
    </row>
  </sheetData>
  <conditionalFormatting sqref="B2:B57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1"/>
  <sheetViews>
    <sheetView workbookViewId="0">
      <selection activeCell="F9" sqref="F9"/>
    </sheetView>
  </sheetViews>
  <sheetFormatPr defaultColWidth="12.625" defaultRowHeight="15" customHeight="1"/>
  <sheetData>
    <row r="1" spans="1:2">
      <c r="A1" s="12" t="s">
        <v>125</v>
      </c>
      <c r="B1" s="13"/>
    </row>
    <row r="2" spans="1:2">
      <c r="A2" s="12" t="s">
        <v>126</v>
      </c>
      <c r="B2" s="12" t="s">
        <v>127</v>
      </c>
    </row>
    <row r="3" spans="1:2">
      <c r="A3" s="3" t="s">
        <v>128</v>
      </c>
      <c r="B3" s="3">
        <v>1501</v>
      </c>
    </row>
    <row r="4" spans="1:2">
      <c r="A4" s="3" t="s">
        <v>129</v>
      </c>
      <c r="B4" s="3">
        <v>312</v>
      </c>
    </row>
    <row r="5" spans="1:2">
      <c r="A5" s="3" t="s">
        <v>130</v>
      </c>
      <c r="B5" s="3">
        <v>254</v>
      </c>
    </row>
    <row r="6" spans="1:2">
      <c r="A6" s="3" t="s">
        <v>131</v>
      </c>
      <c r="B6" s="3">
        <v>241</v>
      </c>
    </row>
    <row r="7" spans="1:2">
      <c r="A7" s="3" t="s">
        <v>132</v>
      </c>
      <c r="B7" s="3">
        <v>238</v>
      </c>
    </row>
    <row r="8" spans="1:2">
      <c r="A8" s="3" t="s">
        <v>133</v>
      </c>
      <c r="B8" s="3">
        <v>218</v>
      </c>
    </row>
    <row r="9" spans="1:2">
      <c r="A9" s="3" t="s">
        <v>134</v>
      </c>
      <c r="B9" s="3">
        <v>210</v>
      </c>
    </row>
    <row r="10" spans="1:2">
      <c r="A10" s="3" t="s">
        <v>135</v>
      </c>
      <c r="B10" s="3">
        <v>191</v>
      </c>
    </row>
    <row r="11" spans="1:2">
      <c r="A11" s="3" t="s">
        <v>136</v>
      </c>
      <c r="B11" s="3">
        <v>175</v>
      </c>
    </row>
    <row r="12" spans="1:2" ht="15" customHeight="1">
      <c r="A12" s="14" t="s">
        <v>137</v>
      </c>
      <c r="B12" s="14">
        <v>174</v>
      </c>
    </row>
    <row r="13" spans="1:2">
      <c r="A13" s="3" t="s">
        <v>138</v>
      </c>
      <c r="B13" s="3">
        <v>170</v>
      </c>
    </row>
    <row r="14" spans="1:2">
      <c r="A14" s="3" t="s">
        <v>139</v>
      </c>
      <c r="B14" s="3">
        <v>159</v>
      </c>
    </row>
    <row r="15" spans="1:2">
      <c r="A15" s="3" t="s">
        <v>140</v>
      </c>
      <c r="B15" s="3">
        <v>139</v>
      </c>
    </row>
    <row r="16" spans="1:2">
      <c r="A16" s="3" t="s">
        <v>141</v>
      </c>
      <c r="B16" s="3">
        <v>138</v>
      </c>
    </row>
    <row r="17" spans="1:2" ht="15" customHeight="1">
      <c r="A17" s="14" t="s">
        <v>142</v>
      </c>
      <c r="B17" s="14">
        <v>131</v>
      </c>
    </row>
    <row r="18" spans="1:2">
      <c r="A18" s="3" t="s">
        <v>143</v>
      </c>
      <c r="B18" s="3">
        <v>129</v>
      </c>
    </row>
    <row r="19" spans="1:2">
      <c r="A19" s="3" t="s">
        <v>144</v>
      </c>
      <c r="B19" s="3">
        <v>114</v>
      </c>
    </row>
    <row r="20" spans="1:2">
      <c r="A20" s="3" t="s">
        <v>145</v>
      </c>
      <c r="B20" s="3">
        <v>105</v>
      </c>
    </row>
    <row r="21" spans="1:2">
      <c r="A21" s="14" t="s">
        <v>146</v>
      </c>
      <c r="B21" s="3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4"/>
  <sheetViews>
    <sheetView workbookViewId="0"/>
  </sheetViews>
  <sheetFormatPr defaultColWidth="12.625" defaultRowHeight="15" customHeight="1"/>
  <cols>
    <col min="1" max="1" width="20" customWidth="1"/>
    <col min="2" max="2" width="17" customWidth="1"/>
    <col min="3" max="3" width="21" customWidth="1"/>
    <col min="4" max="4" width="19.75" customWidth="1"/>
    <col min="5" max="5" width="21.125" customWidth="1"/>
    <col min="6" max="6" width="19.625" customWidth="1"/>
    <col min="7" max="7" width="19.75" customWidth="1"/>
    <col min="8" max="8" width="21.125" customWidth="1"/>
    <col min="9" max="9" width="19.625" customWidth="1"/>
    <col min="10" max="11" width="18.125" customWidth="1"/>
    <col min="12" max="12" width="20" customWidth="1"/>
    <col min="13" max="13" width="18.125" customWidth="1"/>
    <col min="14" max="14" width="19.375" customWidth="1"/>
    <col min="15" max="30" width="7.625" customWidth="1"/>
  </cols>
  <sheetData>
    <row r="1" spans="1:30" ht="14.25">
      <c r="B1" s="6"/>
      <c r="C1" s="15"/>
      <c r="D1" s="15"/>
      <c r="E1" s="15"/>
      <c r="F1" s="15"/>
      <c r="G1" s="15"/>
      <c r="H1" s="6"/>
      <c r="I1" s="15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>
      <c r="A2" s="17"/>
      <c r="B2" s="18"/>
      <c r="C2" s="19" t="s">
        <v>147</v>
      </c>
      <c r="D2" s="20"/>
      <c r="F2" s="15"/>
      <c r="G2" s="21"/>
      <c r="H2" s="22"/>
      <c r="I2" s="15"/>
      <c r="J2" s="23"/>
      <c r="K2" s="19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>
      <c r="A3" s="24"/>
      <c r="B3" s="25"/>
      <c r="C3" s="21" t="s">
        <v>148</v>
      </c>
      <c r="D3" s="26"/>
      <c r="F3" s="15"/>
      <c r="G3" s="21"/>
      <c r="H3" s="22"/>
      <c r="I3" s="15"/>
      <c r="J3" s="23"/>
      <c r="K3" s="21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>
      <c r="A4" s="24"/>
      <c r="B4" s="25"/>
      <c r="C4" s="21" t="s">
        <v>149</v>
      </c>
      <c r="D4" s="26"/>
      <c r="F4" s="15"/>
      <c r="G4" s="21"/>
      <c r="H4" s="22"/>
      <c r="I4" s="15"/>
      <c r="J4" s="23"/>
      <c r="K4" s="21"/>
      <c r="L4" s="27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>
      <c r="A5" s="24"/>
      <c r="B5" s="25"/>
      <c r="C5" s="21" t="s">
        <v>150</v>
      </c>
      <c r="D5" s="26"/>
      <c r="F5" s="15"/>
      <c r="G5" s="21"/>
      <c r="H5" s="22"/>
      <c r="I5" s="15"/>
      <c r="J5" s="23"/>
      <c r="K5" s="21"/>
      <c r="M5" s="16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>
      <c r="A6" s="28"/>
      <c r="B6" s="29"/>
      <c r="C6" s="30" t="s">
        <v>151</v>
      </c>
      <c r="D6" s="31"/>
      <c r="F6" s="15"/>
      <c r="G6" s="21"/>
      <c r="H6" s="22"/>
      <c r="I6" s="15"/>
      <c r="J6" s="23"/>
      <c r="K6" s="3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>
      <c r="B7" s="32"/>
      <c r="H7" s="22"/>
      <c r="J7" s="7"/>
    </row>
    <row r="8" spans="1:30">
      <c r="B8" s="32"/>
      <c r="C8" s="32">
        <v>2018</v>
      </c>
      <c r="D8" s="32">
        <v>2019</v>
      </c>
      <c r="E8" s="32">
        <v>2020</v>
      </c>
      <c r="F8" s="32" t="s">
        <v>152</v>
      </c>
      <c r="G8" s="33" t="s">
        <v>153</v>
      </c>
      <c r="H8" s="33" t="s">
        <v>154</v>
      </c>
      <c r="I8" s="32"/>
      <c r="J8" s="34"/>
    </row>
    <row r="9" spans="1:30" ht="15.75">
      <c r="A9" s="2" t="s">
        <v>1</v>
      </c>
      <c r="B9" s="2" t="s">
        <v>2</v>
      </c>
      <c r="C9" s="2" t="s">
        <v>155</v>
      </c>
      <c r="D9" s="2" t="s">
        <v>155</v>
      </c>
      <c r="E9" s="2" t="s">
        <v>155</v>
      </c>
      <c r="F9" s="2" t="s">
        <v>155</v>
      </c>
      <c r="G9" s="1" t="s">
        <v>156</v>
      </c>
      <c r="H9" s="1" t="s">
        <v>156</v>
      </c>
      <c r="I9" s="1"/>
      <c r="J9" s="35"/>
    </row>
    <row r="10" spans="1:30">
      <c r="A10" s="5" t="s">
        <v>5</v>
      </c>
      <c r="B10" s="6" t="s">
        <v>6</v>
      </c>
      <c r="C10" s="36">
        <f>('IPCA nº-índice'!$B$45/'IPCA nº-índice'!$B$16)*'Principal - Dados Brutos'!C10</f>
        <v>1869115021.4981062</v>
      </c>
      <c r="D10" s="37">
        <f>('IPCA nº-índice'!$B$45/'IPCA nº-índice'!$B$28)*'Principal - Dados Brutos'!F10</f>
        <v>2247811000.3278537</v>
      </c>
      <c r="E10" s="37">
        <f>('IPCA nº-índice'!$B$45/'IPCA nº-índice'!$B$40)*'Principal - Dados Brutos'!I10</f>
        <v>1724519978.6895792</v>
      </c>
      <c r="F10" s="37">
        <f>('IPCA nº-índice'!$B$45/'IPCA nº-índice'!$B$41)*'Principal - Dados Brutos'!L10</f>
        <v>523764574.73591304</v>
      </c>
      <c r="G10" s="8">
        <f t="shared" ref="G10:G36" si="0">D10/C10-1</f>
        <v>0.20260710254536418</v>
      </c>
      <c r="H10" s="8">
        <f t="shared" ref="H10:H36" si="1">E10/C10-1</f>
        <v>-7.736016304263249E-2</v>
      </c>
      <c r="I10" s="7"/>
      <c r="J10" s="38"/>
    </row>
    <row r="11" spans="1:30">
      <c r="A11" s="5" t="s">
        <v>7</v>
      </c>
      <c r="B11" s="6" t="s">
        <v>8</v>
      </c>
      <c r="C11" s="36">
        <f>('IPCA nº-índice'!$B$45/'IPCA nº-índice'!$B$16)*'Principal - Dados Brutos'!C11</f>
        <v>5577345858.6022425</v>
      </c>
      <c r="D11" s="37">
        <f>('IPCA nº-índice'!$B$45/'IPCA nº-índice'!$B$28)*'Principal - Dados Brutos'!F11</f>
        <v>6593199223.1549692</v>
      </c>
      <c r="E11" s="37">
        <f>('IPCA nº-índice'!$B$45/'IPCA nº-índice'!$B$40)*'Principal - Dados Brutos'!I11</f>
        <v>5593950374.0004034</v>
      </c>
      <c r="F11" s="37">
        <f>('IPCA nº-índice'!$B$45/'IPCA nº-índice'!$B$41)*'Principal - Dados Brutos'!L11</f>
        <v>1946641541.140394</v>
      </c>
      <c r="G11" s="8">
        <f t="shared" si="0"/>
        <v>0.18213920927745963</v>
      </c>
      <c r="H11" s="8">
        <f t="shared" si="1"/>
        <v>2.9771356876766575E-3</v>
      </c>
      <c r="I11" s="7"/>
      <c r="J11" s="38"/>
    </row>
    <row r="12" spans="1:30">
      <c r="A12" s="5" t="s">
        <v>9</v>
      </c>
      <c r="B12" s="6" t="s">
        <v>10</v>
      </c>
      <c r="C12" s="36">
        <f>('IPCA nº-índice'!$B$45/'IPCA nº-índice'!$B$16)*'Principal - Dados Brutos'!C12</f>
        <v>1463646341.6796722</v>
      </c>
      <c r="D12" s="37">
        <f>('IPCA nº-índice'!$B$45/'IPCA nº-índice'!$B$28)*'Principal - Dados Brutos'!F12</f>
        <v>1713604272.6386833</v>
      </c>
      <c r="E12" s="37">
        <f>('IPCA nº-índice'!$B$45/'IPCA nº-índice'!$B$40)*'Principal - Dados Brutos'!I12</f>
        <v>1458471653.4389632</v>
      </c>
      <c r="F12" s="37">
        <f>('IPCA nº-índice'!$B$45/'IPCA nº-índice'!$B$41)*'Principal - Dados Brutos'!L12</f>
        <v>464171751.08569181</v>
      </c>
      <c r="G12" s="8">
        <f t="shared" si="0"/>
        <v>0.170777546351915</v>
      </c>
      <c r="H12" s="8">
        <f t="shared" si="1"/>
        <v>-3.5354771800751861E-3</v>
      </c>
      <c r="I12" s="7"/>
      <c r="J12" s="38"/>
    </row>
    <row r="13" spans="1:30">
      <c r="A13" s="5" t="s">
        <v>11</v>
      </c>
      <c r="B13" s="6" t="s">
        <v>12</v>
      </c>
      <c r="C13" s="36">
        <f>('IPCA nº-índice'!$B$45/'IPCA nº-índice'!$B$16)*'Principal - Dados Brutos'!C13</f>
        <v>16260733115.005741</v>
      </c>
      <c r="D13" s="37">
        <f>('IPCA nº-índice'!$B$45/'IPCA nº-índice'!$B$28)*'Principal - Dados Brutos'!F13</f>
        <v>18815870362.678551</v>
      </c>
      <c r="E13" s="37">
        <f>('IPCA nº-índice'!$B$45/'IPCA nº-índice'!$B$40)*'Principal - Dados Brutos'!I13</f>
        <v>18493854296.653469</v>
      </c>
      <c r="F13" s="37">
        <f>('IPCA nº-índice'!$B$45/'IPCA nº-índice'!$B$41)*'Principal - Dados Brutos'!L13</f>
        <v>6628349440.041501</v>
      </c>
      <c r="G13" s="8">
        <f t="shared" si="0"/>
        <v>0.15713542738825703</v>
      </c>
      <c r="H13" s="8">
        <f t="shared" si="1"/>
        <v>0.13733213415740519</v>
      </c>
      <c r="I13" s="7"/>
      <c r="J13" s="38"/>
    </row>
    <row r="14" spans="1:30">
      <c r="A14" s="5" t="s">
        <v>13</v>
      </c>
      <c r="B14" s="6" t="s">
        <v>14</v>
      </c>
      <c r="C14" s="36">
        <f>('IPCA nº-índice'!$B$45/'IPCA nº-índice'!$B$16)*'Principal - Dados Brutos'!C14</f>
        <v>37098221743.775444</v>
      </c>
      <c r="D14" s="37">
        <f>('IPCA nº-índice'!$B$45/'IPCA nº-índice'!$B$28)*'Principal - Dados Brutos'!F14</f>
        <v>40943352856.519455</v>
      </c>
      <c r="E14" s="37">
        <f>('IPCA nº-índice'!$B$45/'IPCA nº-índice'!$B$40)*'Principal - Dados Brutos'!I14</f>
        <v>34456055691.035187</v>
      </c>
      <c r="F14" s="37">
        <f>('IPCA nº-índice'!$B$45/'IPCA nº-índice'!$B$41)*'Principal - Dados Brutos'!L14</f>
        <v>12738307148.231022</v>
      </c>
      <c r="G14" s="8">
        <f t="shared" si="0"/>
        <v>0.10364731601695087</v>
      </c>
      <c r="H14" s="8">
        <f t="shared" si="1"/>
        <v>-7.1220827536931042E-2</v>
      </c>
      <c r="I14" s="7"/>
      <c r="J14" s="38"/>
    </row>
    <row r="15" spans="1:30">
      <c r="A15" s="5" t="s">
        <v>15</v>
      </c>
      <c r="B15" s="6" t="s">
        <v>16</v>
      </c>
      <c r="C15" s="36">
        <f>('IPCA nº-índice'!$B$45/'IPCA nº-índice'!$B$16)*'Principal - Dados Brutos'!C15</f>
        <v>25357081427.619057</v>
      </c>
      <c r="D15" s="37">
        <f>('IPCA nº-índice'!$B$45/'IPCA nº-índice'!$B$28)*'Principal - Dados Brutos'!F15</f>
        <v>26897909285.614365</v>
      </c>
      <c r="E15" s="37">
        <f>('IPCA nº-índice'!$B$45/'IPCA nº-índice'!$B$40)*'Principal - Dados Brutos'!I15</f>
        <v>25484804770.09845</v>
      </c>
      <c r="F15" s="37">
        <f>('IPCA nº-índice'!$B$45/'IPCA nº-índice'!$B$41)*'Principal - Dados Brutos'!L15</f>
        <v>10326269941.484413</v>
      </c>
      <c r="G15" s="8">
        <f t="shared" si="0"/>
        <v>6.0765189495232352E-2</v>
      </c>
      <c r="H15" s="8">
        <f t="shared" si="1"/>
        <v>5.0369890889838675E-3</v>
      </c>
      <c r="I15" s="7"/>
      <c r="J15" s="38"/>
    </row>
    <row r="16" spans="1:30">
      <c r="A16" s="5" t="s">
        <v>17</v>
      </c>
      <c r="B16" s="6" t="s">
        <v>18</v>
      </c>
      <c r="C16" s="36">
        <f>('IPCA nº-índice'!$B$45/'IPCA nº-índice'!$B$16)*'Principal - Dados Brutos'!C16</f>
        <v>128181322117.10176</v>
      </c>
      <c r="D16" s="37">
        <f>('IPCA nº-índice'!$B$45/'IPCA nº-índice'!$B$28)*'Principal - Dados Brutos'!F16</f>
        <v>128687767687.5778</v>
      </c>
      <c r="E16" s="37">
        <f>('IPCA nº-índice'!$B$45/'IPCA nº-índice'!$B$40)*'Principal - Dados Brutos'!I16</f>
        <v>122885761211.88229</v>
      </c>
      <c r="F16" s="37">
        <f>('IPCA nº-índice'!$B$45/'IPCA nº-índice'!$B$41)*'Principal - Dados Brutos'!L16</f>
        <v>43819714811.829597</v>
      </c>
      <c r="G16" s="8">
        <f t="shared" si="0"/>
        <v>3.9510091026628835E-3</v>
      </c>
      <c r="H16" s="8">
        <f t="shared" si="1"/>
        <v>-4.1313046376457496E-2</v>
      </c>
      <c r="I16" s="7"/>
      <c r="J16" s="38"/>
    </row>
    <row r="17" spans="1:10">
      <c r="A17" s="5" t="s">
        <v>19</v>
      </c>
      <c r="B17" s="6" t="s">
        <v>20</v>
      </c>
      <c r="C17" s="36">
        <f>('IPCA nº-índice'!$B$45/'IPCA nº-índice'!$B$16)*'Principal - Dados Brutos'!C17</f>
        <v>24336637652.707375</v>
      </c>
      <c r="D17" s="37">
        <f>('IPCA nº-índice'!$B$45/'IPCA nº-índice'!$B$28)*'Principal - Dados Brutos'!F17</f>
        <v>27142273146.642403</v>
      </c>
      <c r="E17" s="37">
        <f>('IPCA nº-índice'!$B$45/'IPCA nº-índice'!$B$40)*'Principal - Dados Brutos'!I17</f>
        <v>24738955062.667732</v>
      </c>
      <c r="F17" s="37">
        <f>('IPCA nº-índice'!$B$45/'IPCA nº-índice'!$B$41)*'Principal - Dados Brutos'!L17</f>
        <v>9457575190.5777245</v>
      </c>
      <c r="G17" s="8">
        <f t="shared" si="0"/>
        <v>0.11528443386356257</v>
      </c>
      <c r="H17" s="8">
        <f t="shared" si="1"/>
        <v>1.6531347333250013E-2</v>
      </c>
      <c r="I17" s="7"/>
      <c r="J17" s="38"/>
    </row>
    <row r="18" spans="1:10">
      <c r="A18" s="5" t="s">
        <v>21</v>
      </c>
      <c r="B18" s="6" t="s">
        <v>22</v>
      </c>
      <c r="C18" s="36">
        <f>('IPCA nº-índice'!$B$45/'IPCA nº-índice'!$B$16)*'Principal - Dados Brutos'!C18</f>
        <v>21722851917.02356</v>
      </c>
      <c r="D18" s="37">
        <f>('IPCA nº-índice'!$B$45/'IPCA nº-índice'!$B$28)*'Principal - Dados Brutos'!F18</f>
        <v>23982253466.849503</v>
      </c>
      <c r="E18" s="37">
        <f>('IPCA nº-índice'!$B$45/'IPCA nº-índice'!$B$40)*'Principal - Dados Brutos'!I18</f>
        <v>22518504270.021633</v>
      </c>
      <c r="F18" s="37">
        <f>('IPCA nº-índice'!$B$45/'IPCA nº-índice'!$B$41)*'Principal - Dados Brutos'!L18</f>
        <v>8912814459.3372631</v>
      </c>
      <c r="G18" s="8">
        <f t="shared" si="0"/>
        <v>0.10401035547525495</v>
      </c>
      <c r="H18" s="8">
        <f t="shared" si="1"/>
        <v>3.6627435294283028E-2</v>
      </c>
      <c r="I18" s="7"/>
      <c r="J18" s="38"/>
    </row>
    <row r="19" spans="1:10">
      <c r="A19" s="5" t="s">
        <v>23</v>
      </c>
      <c r="B19" s="6" t="s">
        <v>24</v>
      </c>
      <c r="C19" s="36">
        <f>('IPCA nº-índice'!$B$45/'IPCA nº-índice'!$B$16)*'Principal - Dados Brutos'!C19</f>
        <v>10647900027.800997</v>
      </c>
      <c r="D19" s="37">
        <f>('IPCA nº-índice'!$B$45/'IPCA nº-índice'!$B$28)*'Principal - Dados Brutos'!F19</f>
        <v>13872120123.087847</v>
      </c>
      <c r="E19" s="37">
        <f>('IPCA nº-índice'!$B$45/'IPCA nº-índice'!$B$40)*'Principal - Dados Brutos'!I19</f>
        <v>11075840695.30291</v>
      </c>
      <c r="F19" s="37">
        <f>('IPCA nº-índice'!$B$45/'IPCA nº-índice'!$B$41)*'Principal - Dados Brutos'!L19</f>
        <v>3310520757.911828</v>
      </c>
      <c r="G19" s="8">
        <f t="shared" si="0"/>
        <v>0.30280337783681421</v>
      </c>
      <c r="H19" s="8">
        <f t="shared" si="1"/>
        <v>4.0190147013456912E-2</v>
      </c>
      <c r="I19" s="7"/>
      <c r="J19" s="38"/>
    </row>
    <row r="20" spans="1:10" ht="14.25" customHeight="1">
      <c r="A20" s="5" t="s">
        <v>25</v>
      </c>
      <c r="B20" s="6" t="s">
        <v>26</v>
      </c>
      <c r="C20" s="36">
        <f>('IPCA nº-índice'!$B$45/'IPCA nº-índice'!$B$16)*'Principal - Dados Brutos'!C20</f>
        <v>13508947195.446947</v>
      </c>
      <c r="D20" s="37">
        <f>('IPCA nº-índice'!$B$45/'IPCA nº-índice'!$B$28)*'Principal - Dados Brutos'!F20</f>
        <v>16571815022.247847</v>
      </c>
      <c r="E20" s="37">
        <f>('IPCA nº-índice'!$B$45/'IPCA nº-índice'!$B$40)*'Principal - Dados Brutos'!I20</f>
        <v>15101398286.113379</v>
      </c>
      <c r="F20" s="37">
        <f>('IPCA nº-índice'!$B$45/'IPCA nº-índice'!$B$41)*'Principal - Dados Brutos'!L20</f>
        <v>5702682541.8101816</v>
      </c>
      <c r="G20" s="8">
        <f t="shared" si="0"/>
        <v>0.22672883256462861</v>
      </c>
      <c r="H20" s="8">
        <f t="shared" si="1"/>
        <v>0.11788121365987347</v>
      </c>
      <c r="I20" s="7"/>
      <c r="J20" s="38"/>
    </row>
    <row r="21" spans="1:10" ht="15" customHeight="1">
      <c r="A21" s="5" t="s">
        <v>27</v>
      </c>
      <c r="B21" s="6" t="s">
        <v>28</v>
      </c>
      <c r="C21" s="36">
        <f>('IPCA nº-índice'!$B$45/'IPCA nº-índice'!$B$16)*'Principal - Dados Brutos'!C21</f>
        <v>9957338230.9653816</v>
      </c>
      <c r="D21" s="37">
        <f>('IPCA nº-índice'!$B$45/'IPCA nº-índice'!$B$28)*'Principal - Dados Brutos'!F21</f>
        <v>11809049632.813549</v>
      </c>
      <c r="E21" s="37">
        <f>('IPCA nº-índice'!$B$45/'IPCA nº-índice'!$B$40)*'Principal - Dados Brutos'!I21</f>
        <v>10354926255.723272</v>
      </c>
      <c r="F21" s="37">
        <f>('IPCA nº-índice'!$B$45/'IPCA nº-índice'!$B$41)*'Principal - Dados Brutos'!L21</f>
        <v>3630116905.71381</v>
      </c>
      <c r="G21" s="8">
        <f t="shared" si="0"/>
        <v>0.18596449762946743</v>
      </c>
      <c r="H21" s="8">
        <f t="shared" si="1"/>
        <v>3.9929147281697164E-2</v>
      </c>
      <c r="I21" s="7"/>
      <c r="J21" s="38"/>
    </row>
    <row r="22" spans="1:10">
      <c r="A22" s="5" t="s">
        <v>29</v>
      </c>
      <c r="B22" s="6" t="s">
        <v>30</v>
      </c>
      <c r="C22" s="36">
        <f>('IPCA nº-índice'!$B$45/'IPCA nº-índice'!$B$16)*'Principal - Dados Brutos'!C22</f>
        <v>94203277822.14563</v>
      </c>
      <c r="D22" s="37">
        <f>('IPCA nº-índice'!$B$45/'IPCA nº-índice'!$B$28)*'Principal - Dados Brutos'!F22</f>
        <v>109839670921.39375</v>
      </c>
      <c r="E22" s="37">
        <f>('IPCA nº-índice'!$B$45/'IPCA nº-índice'!$B$40)*'Principal - Dados Brutos'!I22</f>
        <v>100877137726.08514</v>
      </c>
      <c r="F22" s="37">
        <f>('IPCA nº-índice'!$B$45/'IPCA nº-índice'!$B$41)*'Principal - Dados Brutos'!L22</f>
        <v>42660669463.471695</v>
      </c>
      <c r="G22" s="8">
        <f t="shared" si="0"/>
        <v>0.16598565846901203</v>
      </c>
      <c r="H22" s="8">
        <f t="shared" si="1"/>
        <v>7.0845304518380559E-2</v>
      </c>
      <c r="I22" s="7"/>
      <c r="J22" s="38"/>
    </row>
    <row r="23" spans="1:10">
      <c r="A23" s="5" t="s">
        <v>31</v>
      </c>
      <c r="B23" s="6" t="s">
        <v>32</v>
      </c>
      <c r="C23" s="36">
        <f>('IPCA nº-índice'!$B$45/'IPCA nº-índice'!$B$16)*'Principal - Dados Brutos'!C23</f>
        <v>15564648665.266897</v>
      </c>
      <c r="D23" s="37">
        <f>('IPCA nº-índice'!$B$45/'IPCA nº-índice'!$B$28)*'Principal - Dados Brutos'!F23</f>
        <v>19052201660.409382</v>
      </c>
      <c r="E23" s="37">
        <f>('IPCA nº-índice'!$B$45/'IPCA nº-índice'!$B$40)*'Principal - Dados Brutos'!I23</f>
        <v>15819820618.323004</v>
      </c>
      <c r="F23" s="37">
        <f>('IPCA nº-índice'!$B$45/'IPCA nº-índice'!$B$41)*'Principal - Dados Brutos'!L23</f>
        <v>5514117271.4940109</v>
      </c>
      <c r="G23" s="8">
        <f t="shared" si="0"/>
        <v>0.22406885437286417</v>
      </c>
      <c r="H23" s="8">
        <f t="shared" si="1"/>
        <v>1.6394327847921941E-2</v>
      </c>
      <c r="I23" s="7"/>
      <c r="J23" s="38"/>
    </row>
    <row r="24" spans="1:10">
      <c r="A24" s="5" t="s">
        <v>33</v>
      </c>
      <c r="B24" s="6" t="s">
        <v>34</v>
      </c>
      <c r="C24" s="36">
        <f>('IPCA nº-índice'!$B$45/'IPCA nº-índice'!$B$16)*'Principal - Dados Brutos'!C24</f>
        <v>8613886439.3628082</v>
      </c>
      <c r="D24" s="37">
        <f>('IPCA nº-índice'!$B$45/'IPCA nº-índice'!$B$28)*'Principal - Dados Brutos'!F24</f>
        <v>10450304242.194796</v>
      </c>
      <c r="E24" s="37">
        <f>('IPCA nº-índice'!$B$45/'IPCA nº-índice'!$B$40)*'Principal - Dados Brutos'!I24</f>
        <v>8788366396.9343433</v>
      </c>
      <c r="F24" s="37">
        <f>('IPCA nº-índice'!$B$45/'IPCA nº-índice'!$B$41)*'Principal - Dados Brutos'!L24</f>
        <v>2858329092.0252585</v>
      </c>
      <c r="G24" s="8">
        <f t="shared" si="0"/>
        <v>0.21319271106711168</v>
      </c>
      <c r="H24" s="8">
        <f t="shared" si="1"/>
        <v>2.0255660299190348E-2</v>
      </c>
      <c r="I24" s="7"/>
      <c r="J24" s="38"/>
    </row>
    <row r="25" spans="1:10">
      <c r="A25" s="5" t="s">
        <v>35</v>
      </c>
      <c r="B25" s="6" t="s">
        <v>36</v>
      </c>
      <c r="C25" s="36">
        <f>('IPCA nº-índice'!$B$45/'IPCA nº-índice'!$B$16)*'Principal - Dados Brutos'!C25</f>
        <v>77326163713.84494</v>
      </c>
      <c r="D25" s="37">
        <f>('IPCA nº-índice'!$B$45/'IPCA nº-índice'!$B$28)*'Principal - Dados Brutos'!F25</f>
        <v>82761907578.887405</v>
      </c>
      <c r="E25" s="37">
        <f>('IPCA nº-índice'!$B$45/'IPCA nº-índice'!$B$40)*'Principal - Dados Brutos'!I25</f>
        <v>78725710834.188583</v>
      </c>
      <c r="F25" s="37">
        <f>('IPCA nº-índice'!$B$45/'IPCA nº-índice'!$B$41)*'Principal - Dados Brutos'!L25</f>
        <v>29530609824.77639</v>
      </c>
      <c r="G25" s="8">
        <f t="shared" si="0"/>
        <v>7.0296308571030419E-2</v>
      </c>
      <c r="H25" s="8">
        <f t="shared" si="1"/>
        <v>1.8099270067539308E-2</v>
      </c>
      <c r="I25" s="7"/>
      <c r="J25" s="38"/>
    </row>
    <row r="26" spans="1:10" ht="15.75" customHeight="1">
      <c r="A26" s="5" t="s">
        <v>37</v>
      </c>
      <c r="B26" s="6" t="s">
        <v>38</v>
      </c>
      <c r="C26" s="36">
        <f>('IPCA nº-índice'!$B$45/'IPCA nº-índice'!$B$16)*'Principal - Dados Brutos'!C26</f>
        <v>30650722908.784599</v>
      </c>
      <c r="D26" s="37">
        <f>('IPCA nº-índice'!$B$45/'IPCA nº-índice'!$B$28)*'Principal - Dados Brutos'!F26</f>
        <v>33384007721.443695</v>
      </c>
      <c r="E26" s="37">
        <f>('IPCA nº-índice'!$B$45/'IPCA nº-índice'!$B$40)*'Principal - Dados Brutos'!I26</f>
        <v>28803811600.104115</v>
      </c>
      <c r="F26" s="37">
        <f>('IPCA nº-índice'!$B$45/'IPCA nº-índice'!$B$41)*'Principal - Dados Brutos'!L26</f>
        <v>10681947207.871986</v>
      </c>
      <c r="G26" s="8">
        <f t="shared" si="0"/>
        <v>8.9175215240216321E-2</v>
      </c>
      <c r="H26" s="8">
        <f t="shared" si="1"/>
        <v>-6.0256696528066311E-2</v>
      </c>
      <c r="I26" s="7"/>
      <c r="J26" s="38"/>
    </row>
    <row r="27" spans="1:10" ht="15.75" customHeight="1">
      <c r="A27" s="5" t="s">
        <v>39</v>
      </c>
      <c r="B27" s="6" t="s">
        <v>40</v>
      </c>
      <c r="C27" s="36">
        <f>('IPCA nº-índice'!$B$45/'IPCA nº-índice'!$B$16)*'Principal - Dados Brutos'!C27</f>
        <v>5801616400.1181688</v>
      </c>
      <c r="D27" s="37">
        <f>('IPCA nº-índice'!$B$45/'IPCA nº-índice'!$B$28)*'Principal - Dados Brutos'!F27</f>
        <v>7159139815.034399</v>
      </c>
      <c r="E27" s="37">
        <f>('IPCA nº-índice'!$B$45/'IPCA nº-índice'!$B$40)*'Principal - Dados Brutos'!I27</f>
        <v>5807643741.0027723</v>
      </c>
      <c r="F27" s="37">
        <f>('IPCA nº-índice'!$B$45/'IPCA nº-índice'!$B$41)*'Principal - Dados Brutos'!L27</f>
        <v>1891711510.6706264</v>
      </c>
      <c r="G27" s="8">
        <f t="shared" si="0"/>
        <v>0.23399055044187</v>
      </c>
      <c r="H27" s="8">
        <f t="shared" si="1"/>
        <v>1.0389071715393161E-3</v>
      </c>
      <c r="I27" s="7"/>
      <c r="J27" s="38"/>
    </row>
    <row r="28" spans="1:10" ht="15.75" customHeight="1">
      <c r="A28" s="5" t="s">
        <v>41</v>
      </c>
      <c r="B28" s="6" t="s">
        <v>42</v>
      </c>
      <c r="C28" s="36">
        <f>('IPCA nº-índice'!$B$45/'IPCA nº-índice'!$B$16)*'Principal - Dados Brutos'!C28</f>
        <v>295618656179.85651</v>
      </c>
      <c r="D28" s="37">
        <f>('IPCA nº-índice'!$B$45/'IPCA nº-índice'!$B$28)*'Principal - Dados Brutos'!F28</f>
        <v>289241690469.492</v>
      </c>
      <c r="E28" s="37">
        <f>('IPCA nº-índice'!$B$45/'IPCA nº-índice'!$B$40)*'Principal - Dados Brutos'!I28</f>
        <v>241618722806.24054</v>
      </c>
      <c r="F28" s="37">
        <f>('IPCA nº-índice'!$B$45/'IPCA nº-índice'!$B$41)*'Principal - Dados Brutos'!L28</f>
        <v>108753666603.73386</v>
      </c>
      <c r="G28" s="8">
        <f t="shared" si="0"/>
        <v>-2.1571594272063455E-2</v>
      </c>
      <c r="H28" s="8">
        <f t="shared" si="1"/>
        <v>-0.18266754227027548</v>
      </c>
      <c r="I28" s="7"/>
      <c r="J28" s="38"/>
    </row>
    <row r="29" spans="1:10" ht="15.75" customHeight="1">
      <c r="A29" s="5" t="s">
        <v>43</v>
      </c>
      <c r="B29" s="6" t="s">
        <v>44</v>
      </c>
      <c r="C29" s="36">
        <f>('IPCA nº-índice'!$B$45/'IPCA nº-índice'!$B$16)*'Principal - Dados Brutos'!C29</f>
        <v>7769406596.1981268</v>
      </c>
      <c r="D29" s="37">
        <f>('IPCA nº-índice'!$B$45/'IPCA nº-índice'!$B$28)*'Principal - Dados Brutos'!F29</f>
        <v>9179173143.6978569</v>
      </c>
      <c r="E29" s="37">
        <f>('IPCA nº-índice'!$B$45/'IPCA nº-índice'!$B$40)*'Principal - Dados Brutos'!I29</f>
        <v>8079821140.5620556</v>
      </c>
      <c r="F29" s="37">
        <f>('IPCA nº-índice'!$B$45/'IPCA nº-índice'!$B$41)*'Principal - Dados Brutos'!L29</f>
        <v>2842983453.4321728</v>
      </c>
      <c r="G29" s="8">
        <f t="shared" si="0"/>
        <v>0.18145099372062523</v>
      </c>
      <c r="H29" s="8">
        <f t="shared" si="1"/>
        <v>3.9953443100252617E-2</v>
      </c>
      <c r="I29" s="7"/>
      <c r="J29" s="38"/>
    </row>
    <row r="30" spans="1:10" ht="15.75" customHeight="1">
      <c r="A30" s="5" t="s">
        <v>45</v>
      </c>
      <c r="B30" s="6" t="s">
        <v>46</v>
      </c>
      <c r="C30" s="36">
        <f>('IPCA nº-índice'!$B$45/'IPCA nº-índice'!$B$16)*'Principal - Dados Brutos'!C30</f>
        <v>82027227338.058487</v>
      </c>
      <c r="D30" s="37">
        <f>('IPCA nº-índice'!$B$45/'IPCA nº-índice'!$B$28)*'Principal - Dados Brutos'!F30</f>
        <v>82186193389.13501</v>
      </c>
      <c r="E30" s="37">
        <f>('IPCA nº-índice'!$B$45/'IPCA nº-índice'!$B$40)*'Principal - Dados Brutos'!I30</f>
        <v>74948028188.452042</v>
      </c>
      <c r="F30" s="37">
        <f>('IPCA nº-índice'!$B$45/'IPCA nº-índice'!$B$41)*'Principal - Dados Brutos'!L30</f>
        <v>28278527317.022858</v>
      </c>
      <c r="G30" s="8">
        <f t="shared" si="0"/>
        <v>1.9379668950820772E-3</v>
      </c>
      <c r="H30" s="8">
        <f t="shared" si="1"/>
        <v>-8.6303040823639821E-2</v>
      </c>
      <c r="I30" s="7"/>
      <c r="J30" s="38"/>
    </row>
    <row r="31" spans="1:10" ht="15.75" customHeight="1">
      <c r="A31" s="5" t="s">
        <v>47</v>
      </c>
      <c r="B31" s="6" t="s">
        <v>48</v>
      </c>
      <c r="C31" s="36">
        <f>('IPCA nº-índice'!$B$45/'IPCA nº-índice'!$B$16)*'Principal - Dados Brutos'!C31</f>
        <v>4297023272.1962585</v>
      </c>
      <c r="D31" s="37">
        <f>('IPCA nº-índice'!$B$45/'IPCA nº-índice'!$B$28)*'Principal - Dados Brutos'!F31</f>
        <v>4551816752.5914192</v>
      </c>
      <c r="E31" s="37">
        <f>('IPCA nº-índice'!$B$45/'IPCA nº-índice'!$B$40)*'Principal - Dados Brutos'!I31</f>
        <v>4216108142.2017584</v>
      </c>
      <c r="F31" s="37">
        <f>('IPCA nº-índice'!$B$45/'IPCA nº-índice'!$B$41)*'Principal - Dados Brutos'!L31</f>
        <v>1894023731.2122691</v>
      </c>
      <c r="G31" s="8">
        <f t="shared" si="0"/>
        <v>5.9295345697518931E-2</v>
      </c>
      <c r="H31" s="8">
        <f t="shared" si="1"/>
        <v>-1.8830507741966152E-2</v>
      </c>
      <c r="I31" s="7"/>
      <c r="J31" s="38"/>
    </row>
    <row r="32" spans="1:10" ht="15.75" customHeight="1">
      <c r="A32" s="5" t="s">
        <v>49</v>
      </c>
      <c r="B32" s="6" t="s">
        <v>50</v>
      </c>
      <c r="C32" s="36">
        <f>('IPCA nº-índice'!$B$45/'IPCA nº-índice'!$B$16)*'Principal - Dados Brutos'!C32</f>
        <v>1567926678.5274272</v>
      </c>
      <c r="D32" s="37">
        <f>('IPCA nº-índice'!$B$45/'IPCA nº-índice'!$B$28)*'Principal - Dados Brutos'!F32</f>
        <v>1948608139.9457088</v>
      </c>
      <c r="E32" s="37">
        <f>('IPCA nº-índice'!$B$45/'IPCA nº-índice'!$B$40)*'Principal - Dados Brutos'!I32</f>
        <v>1584271036.2836225</v>
      </c>
      <c r="F32" s="37">
        <f>('IPCA nº-índice'!$B$45/'IPCA nº-índice'!$B$41)*'Principal - Dados Brutos'!L32</f>
        <v>464653503.72729933</v>
      </c>
      <c r="G32" s="8">
        <f t="shared" si="0"/>
        <v>0.24279289754531885</v>
      </c>
      <c r="H32" s="8">
        <f t="shared" si="1"/>
        <v>1.0424184995401431E-2</v>
      </c>
      <c r="I32" s="7"/>
      <c r="J32" s="38"/>
    </row>
    <row r="33" spans="1:10" ht="15.75" customHeight="1">
      <c r="A33" s="5" t="s">
        <v>51</v>
      </c>
      <c r="B33" s="6" t="s">
        <v>52</v>
      </c>
      <c r="C33" s="36">
        <f>('IPCA nº-índice'!$B$45/'IPCA nº-índice'!$B$16)*'Principal - Dados Brutos'!C33</f>
        <v>65691017936.903816</v>
      </c>
      <c r="D33" s="37">
        <f>('IPCA nº-índice'!$B$45/'IPCA nº-índice'!$B$28)*'Principal - Dados Brutos'!F33</f>
        <v>71783648181.51297</v>
      </c>
      <c r="E33" s="37">
        <f>('IPCA nº-índice'!$B$45/'IPCA nº-índice'!$B$40)*'Principal - Dados Brutos'!I33</f>
        <v>72369679218.752426</v>
      </c>
      <c r="F33" s="37">
        <f>('IPCA nº-índice'!$B$45/'IPCA nº-índice'!$B$41)*'Principal - Dados Brutos'!L33</f>
        <v>31710587874.189262</v>
      </c>
      <c r="G33" s="8">
        <f t="shared" si="0"/>
        <v>9.274677780851448E-2</v>
      </c>
      <c r="H33" s="8">
        <f t="shared" si="1"/>
        <v>0.10166780012852694</v>
      </c>
      <c r="I33" s="7"/>
      <c r="J33" s="38"/>
    </row>
    <row r="34" spans="1:10" ht="15.75" customHeight="1">
      <c r="A34" s="5" t="s">
        <v>53</v>
      </c>
      <c r="B34" s="6" t="s">
        <v>54</v>
      </c>
      <c r="C34" s="36">
        <f>('IPCA nº-índice'!$B$45/'IPCA nº-índice'!$B$16)*'Principal - Dados Brutos'!C34</f>
        <v>634509823044.03638</v>
      </c>
      <c r="D34" s="37">
        <f>('IPCA nº-índice'!$B$45/'IPCA nº-índice'!$B$28)*'Principal - Dados Brutos'!F34</f>
        <v>611592139099.96204</v>
      </c>
      <c r="E34" s="37">
        <f>('IPCA nº-índice'!$B$45/'IPCA nº-índice'!$B$40)*'Principal - Dados Brutos'!I34</f>
        <v>590146527847.32141</v>
      </c>
      <c r="F34" s="37">
        <f>('IPCA nº-índice'!$B$45/'IPCA nº-índice'!$B$41)*'Principal - Dados Brutos'!L34</f>
        <v>239508624122.41376</v>
      </c>
      <c r="G34" s="8">
        <f t="shared" si="0"/>
        <v>-3.6118722061902253E-2</v>
      </c>
      <c r="H34" s="8">
        <f t="shared" si="1"/>
        <v>-6.9917428518102009E-2</v>
      </c>
      <c r="I34" s="7"/>
      <c r="J34" s="38"/>
    </row>
    <row r="35" spans="1:10" ht="15.75" customHeight="1">
      <c r="A35" s="5" t="s">
        <v>55</v>
      </c>
      <c r="B35" s="6" t="s">
        <v>56</v>
      </c>
      <c r="C35" s="36">
        <f>('IPCA nº-índice'!$B$45/'IPCA nº-índice'!$B$16)*'Principal - Dados Brutos'!C35</f>
        <v>5466601431.4570971</v>
      </c>
      <c r="D35" s="37">
        <f>('IPCA nº-índice'!$B$45/'IPCA nº-índice'!$B$28)*'Principal - Dados Brutos'!F35</f>
        <v>6711125520.566576</v>
      </c>
      <c r="E35" s="37">
        <f>('IPCA nº-índice'!$B$45/'IPCA nº-índice'!$B$40)*'Principal - Dados Brutos'!I35</f>
        <v>5396910093.0726471</v>
      </c>
      <c r="F35" s="37">
        <f>('IPCA nº-índice'!$B$45/'IPCA nº-índice'!$B$41)*'Principal - Dados Brutos'!L35</f>
        <v>1808520229.1158733</v>
      </c>
      <c r="G35" s="8">
        <f t="shared" si="0"/>
        <v>0.22765956229184181</v>
      </c>
      <c r="H35" s="8">
        <f t="shared" si="1"/>
        <v>-1.2748567690232027E-2</v>
      </c>
      <c r="I35" s="7"/>
      <c r="J35" s="38"/>
    </row>
    <row r="36" spans="1:10" ht="15.75" customHeight="1">
      <c r="A36" s="5" t="s">
        <v>57</v>
      </c>
      <c r="B36" s="6" t="s">
        <v>58</v>
      </c>
      <c r="C36" s="36">
        <f>('IPCA nº-índice'!$B$45/'IPCA nº-índice'!$B$16)*'Principal - Dados Brutos'!C36</f>
        <v>3497682938.6754723</v>
      </c>
      <c r="D36" s="37">
        <f>('IPCA nº-índice'!$B$45/'IPCA nº-índice'!$B$28)*'Principal - Dados Brutos'!F36</f>
        <v>4365692207.8412533</v>
      </c>
      <c r="E36" s="37">
        <f>('IPCA nº-índice'!$B$45/'IPCA nº-índice'!$B$40)*'Principal - Dados Brutos'!I36</f>
        <v>3809819513.8767419</v>
      </c>
      <c r="F36" s="37">
        <f>('IPCA nº-índice'!$B$45/'IPCA nº-índice'!$B$41)*'Principal - Dados Brutos'!L36</f>
        <v>1139220280.1454523</v>
      </c>
      <c r="G36" s="8">
        <f t="shared" si="0"/>
        <v>0.24816693919503319</v>
      </c>
      <c r="H36" s="8">
        <f t="shared" si="1"/>
        <v>8.9240957706552937E-2</v>
      </c>
      <c r="I36" s="7"/>
      <c r="J36" s="38"/>
    </row>
    <row r="37" spans="1:10" ht="15.75" customHeight="1">
      <c r="A37" s="6" t="s">
        <v>157</v>
      </c>
      <c r="B37" s="32"/>
      <c r="C37" s="36">
        <f t="shared" ref="C37:F37" si="2">SUM(C10:C36)</f>
        <v>1628586822014.6589</v>
      </c>
      <c r="D37" s="36">
        <f t="shared" si="2"/>
        <v>1663484344924.2612</v>
      </c>
      <c r="E37" s="36">
        <f t="shared" si="2"/>
        <v>1534879421449.0286</v>
      </c>
      <c r="F37" s="36">
        <f t="shared" si="2"/>
        <v>616999120549.20215</v>
      </c>
      <c r="G37" s="39"/>
      <c r="H37" s="40"/>
      <c r="I37" s="38"/>
      <c r="J37" s="38"/>
    </row>
    <row r="38" spans="1:10" ht="15.75" customHeight="1">
      <c r="B38" s="32"/>
      <c r="H38" s="22"/>
      <c r="J38" s="7"/>
    </row>
    <row r="39" spans="1:10" ht="15.75" customHeight="1">
      <c r="A39" s="41" t="s">
        <v>158</v>
      </c>
      <c r="B39" s="32"/>
      <c r="H39" s="22"/>
      <c r="J39" s="7"/>
    </row>
    <row r="40" spans="1:10" ht="15.75" customHeight="1">
      <c r="A40" s="42" t="s">
        <v>159</v>
      </c>
      <c r="B40" s="32"/>
      <c r="H40" s="22"/>
      <c r="J40" s="7"/>
    </row>
    <row r="41" spans="1:10" ht="15.75" customHeight="1">
      <c r="B41" s="32"/>
      <c r="H41" s="22"/>
      <c r="J41" s="7"/>
    </row>
    <row r="42" spans="1:10" ht="15.75" customHeight="1">
      <c r="B42" s="32"/>
      <c r="H42" s="22"/>
      <c r="J42" s="7"/>
    </row>
    <row r="43" spans="1:10" ht="15.75" customHeight="1">
      <c r="B43" s="32"/>
      <c r="C43" s="32">
        <v>2018</v>
      </c>
      <c r="D43" s="32">
        <v>2019</v>
      </c>
      <c r="E43" s="32">
        <v>2020</v>
      </c>
      <c r="F43" s="32" t="s">
        <v>152</v>
      </c>
      <c r="G43" s="33" t="s">
        <v>153</v>
      </c>
      <c r="H43" s="33" t="s">
        <v>154</v>
      </c>
      <c r="J43" s="7"/>
    </row>
    <row r="44" spans="1:10" ht="15.75" customHeight="1">
      <c r="A44" s="2" t="s">
        <v>1</v>
      </c>
      <c r="B44" s="2" t="s">
        <v>2</v>
      </c>
      <c r="C44" s="2" t="s">
        <v>160</v>
      </c>
      <c r="D44" s="2" t="s">
        <v>160</v>
      </c>
      <c r="E44" s="2" t="s">
        <v>160</v>
      </c>
      <c r="F44" s="2" t="s">
        <v>160</v>
      </c>
      <c r="G44" s="1" t="s">
        <v>156</v>
      </c>
      <c r="H44" s="1" t="s">
        <v>156</v>
      </c>
      <c r="J44" s="7"/>
    </row>
    <row r="45" spans="1:10" ht="15.75" customHeight="1">
      <c r="A45" s="5" t="s">
        <v>5</v>
      </c>
      <c r="B45" s="6" t="s">
        <v>6</v>
      </c>
      <c r="C45" s="36">
        <f>('IPCA nº-índice'!$B$45/'IPCA nº-índice'!$B$16)*'Principal - Dados Brutos'!D10</f>
        <v>4835639605.0809393</v>
      </c>
      <c r="D45" s="37">
        <f>('IPCA nº-índice'!$B$45/'IPCA nº-índice'!$B$28)*'Principal - Dados Brutos'!G10</f>
        <v>5065077935.9796829</v>
      </c>
      <c r="E45" s="37">
        <f>('IPCA nº-índice'!$B$45/'IPCA nº-índice'!$B$40)*'Principal - Dados Brutos'!J10</f>
        <v>5085437353.7559118</v>
      </c>
      <c r="F45" s="37">
        <f>('IPCA nº-índice'!$B$45/'IPCA nº-índice'!$B$41)*'Principal - Dados Brutos'!M10</f>
        <v>2033511625.07777</v>
      </c>
      <c r="G45" s="8">
        <f t="shared" ref="G45:G71" si="3">D45/C45-1</f>
        <v>4.7447359529785071E-2</v>
      </c>
      <c r="H45" s="8">
        <f t="shared" ref="H45:H71" si="4">E45/C45-1</f>
        <v>5.1657643884896354E-2</v>
      </c>
      <c r="J45" s="7"/>
    </row>
    <row r="46" spans="1:10" ht="15.75" customHeight="1">
      <c r="A46" s="5" t="s">
        <v>7</v>
      </c>
      <c r="B46" s="6" t="s">
        <v>8</v>
      </c>
      <c r="C46" s="36">
        <f>('IPCA nº-índice'!$B$45/'IPCA nº-índice'!$B$16)*'Principal - Dados Brutos'!D11</f>
        <v>10155003987.094522</v>
      </c>
      <c r="D46" s="37">
        <f>('IPCA nº-índice'!$B$45/'IPCA nº-índice'!$B$28)*'Principal - Dados Brutos'!G11</f>
        <v>10598753883.712152</v>
      </c>
      <c r="E46" s="37">
        <f>('IPCA nº-índice'!$B$45/'IPCA nº-índice'!$B$40)*'Principal - Dados Brutos'!J11</f>
        <v>10960114209.882963</v>
      </c>
      <c r="F46" s="37">
        <f>('IPCA nº-índice'!$B$45/'IPCA nº-índice'!$B$41)*'Principal - Dados Brutos'!M11</f>
        <v>4098325973.4284205</v>
      </c>
      <c r="G46" s="8">
        <f t="shared" si="3"/>
        <v>4.3697658531849815E-2</v>
      </c>
      <c r="H46" s="8">
        <f t="shared" si="4"/>
        <v>7.9282117841766864E-2</v>
      </c>
      <c r="J46" s="7"/>
    </row>
    <row r="47" spans="1:10" ht="15.75" customHeight="1">
      <c r="A47" s="5" t="s">
        <v>9</v>
      </c>
      <c r="B47" s="6" t="s">
        <v>10</v>
      </c>
      <c r="C47" s="36">
        <f>('IPCA nº-índice'!$B$45/'IPCA nº-índice'!$B$16)*'Principal - Dados Brutos'!D12</f>
        <v>4408126310.4006844</v>
      </c>
      <c r="D47" s="37">
        <f>('IPCA nº-índice'!$B$45/'IPCA nº-índice'!$B$28)*'Principal - Dados Brutos'!G12</f>
        <v>4641555202.3490095</v>
      </c>
      <c r="E47" s="37">
        <f>('IPCA nº-índice'!$B$45/'IPCA nº-índice'!$B$40)*'Principal - Dados Brutos'!J12</f>
        <v>5108114673.26017</v>
      </c>
      <c r="F47" s="37">
        <f>('IPCA nº-índice'!$B$45/'IPCA nº-índice'!$B$41)*'Principal - Dados Brutos'!M12</f>
        <v>1953806709.1407042</v>
      </c>
      <c r="G47" s="8">
        <f t="shared" si="3"/>
        <v>5.2954220344722192E-2</v>
      </c>
      <c r="H47" s="8">
        <f t="shared" si="4"/>
        <v>0.15879498761365096</v>
      </c>
      <c r="J47" s="7"/>
    </row>
    <row r="48" spans="1:10" ht="15.75" customHeight="1">
      <c r="A48" s="5" t="s">
        <v>11</v>
      </c>
      <c r="B48" s="6" t="s">
        <v>12</v>
      </c>
      <c r="C48" s="36">
        <f>('IPCA nº-índice'!$B$45/'IPCA nº-índice'!$B$16)*'Principal - Dados Brutos'!D13</f>
        <v>8604890676.1172409</v>
      </c>
      <c r="D48" s="37">
        <f>('IPCA nº-índice'!$B$45/'IPCA nº-índice'!$B$28)*'Principal - Dados Brutos'!G13</f>
        <v>8899358807.9333401</v>
      </c>
      <c r="E48" s="37">
        <f>('IPCA nº-índice'!$B$45/'IPCA nº-índice'!$B$40)*'Principal - Dados Brutos'!J13</f>
        <v>9869815284.0117226</v>
      </c>
      <c r="F48" s="37">
        <f>('IPCA nº-índice'!$B$45/'IPCA nº-índice'!$B$41)*'Principal - Dados Brutos'!M13</f>
        <v>3562854296.8046479</v>
      </c>
      <c r="G48" s="8">
        <f t="shared" si="3"/>
        <v>3.4221019522466589E-2</v>
      </c>
      <c r="H48" s="8">
        <f t="shared" si="4"/>
        <v>0.14700065991602451</v>
      </c>
      <c r="J48" s="7"/>
    </row>
    <row r="49" spans="1:10" ht="15.75" customHeight="1">
      <c r="A49" s="5" t="s">
        <v>13</v>
      </c>
      <c r="B49" s="6" t="s">
        <v>14</v>
      </c>
      <c r="C49" s="36">
        <f>('IPCA nº-índice'!$B$45/'IPCA nº-índice'!$B$16)*'Principal - Dados Brutos'!D14</f>
        <v>32804721335.719948</v>
      </c>
      <c r="D49" s="37">
        <f>('IPCA nº-índice'!$B$45/'IPCA nº-índice'!$B$28)*'Principal - Dados Brutos'!G14</f>
        <v>33673284021.043484</v>
      </c>
      <c r="E49" s="37">
        <f>('IPCA nº-índice'!$B$45/'IPCA nº-índice'!$B$40)*'Principal - Dados Brutos'!J14</f>
        <v>35987084312.831787</v>
      </c>
      <c r="F49" s="37">
        <f>('IPCA nº-índice'!$B$45/'IPCA nº-índice'!$B$41)*'Principal - Dados Brutos'!M14</f>
        <v>13226491896.219782</v>
      </c>
      <c r="G49" s="8">
        <f t="shared" si="3"/>
        <v>2.6476758526151167E-2</v>
      </c>
      <c r="H49" s="8">
        <f t="shared" si="4"/>
        <v>9.7009297672242978E-2</v>
      </c>
      <c r="J49" s="7"/>
    </row>
    <row r="50" spans="1:10" ht="15.75" customHeight="1">
      <c r="A50" s="5" t="s">
        <v>15</v>
      </c>
      <c r="B50" s="6" t="s">
        <v>16</v>
      </c>
      <c r="C50" s="36">
        <f>('IPCA nº-índice'!$B$45/'IPCA nº-índice'!$B$16)*'Principal - Dados Brutos'!D15</f>
        <v>20982664035.136024</v>
      </c>
      <c r="D50" s="37">
        <f>('IPCA nº-índice'!$B$45/'IPCA nº-índice'!$B$28)*'Principal - Dados Brutos'!G15</f>
        <v>21715489428.207462</v>
      </c>
      <c r="E50" s="37">
        <f>('IPCA nº-índice'!$B$45/'IPCA nº-índice'!$B$40)*'Principal - Dados Brutos'!J15</f>
        <v>23064627022.87962</v>
      </c>
      <c r="F50" s="37">
        <f>('IPCA nº-índice'!$B$45/'IPCA nº-índice'!$B$41)*'Principal - Dados Brutos'!M15</f>
        <v>8565290481.0703144</v>
      </c>
      <c r="G50" s="8">
        <f t="shared" si="3"/>
        <v>3.4925278879950783E-2</v>
      </c>
      <c r="H50" s="8">
        <f t="shared" si="4"/>
        <v>9.9223005441887224E-2</v>
      </c>
      <c r="J50" s="7"/>
    </row>
    <row r="51" spans="1:10" ht="15.75" customHeight="1">
      <c r="A51" s="5" t="s">
        <v>17</v>
      </c>
      <c r="B51" s="6" t="s">
        <v>18</v>
      </c>
      <c r="C51" s="36">
        <f>('IPCA nº-índice'!$B$45/'IPCA nº-índice'!$B$16)*'Principal - Dados Brutos'!D16</f>
        <v>4645384819.3754387</v>
      </c>
      <c r="D51" s="37">
        <f>('IPCA nº-índice'!$B$45/'IPCA nº-índice'!$B$28)*'Principal - Dados Brutos'!G16</f>
        <v>3531564816.4335217</v>
      </c>
      <c r="E51" s="37">
        <f>('IPCA nº-índice'!$B$45/'IPCA nº-índice'!$B$40)*'Principal - Dados Brutos'!J16</f>
        <v>5846928206.0775547</v>
      </c>
      <c r="F51" s="37">
        <f>('IPCA nº-índice'!$B$45/'IPCA nº-índice'!$B$41)*'Principal - Dados Brutos'!M16</f>
        <v>9035247639.94804</v>
      </c>
      <c r="G51" s="8">
        <f t="shared" si="3"/>
        <v>-0.23976915718505909</v>
      </c>
      <c r="H51" s="8">
        <f t="shared" si="4"/>
        <v>0.25865314358685598</v>
      </c>
      <c r="J51" s="7"/>
    </row>
    <row r="52" spans="1:10" ht="15.75" customHeight="1">
      <c r="A52" s="5" t="s">
        <v>19</v>
      </c>
      <c r="B52" s="6" t="s">
        <v>20</v>
      </c>
      <c r="C52" s="36">
        <f>('IPCA nº-índice'!$B$45/'IPCA nº-índice'!$B$16)*'Principal - Dados Brutos'!D17</f>
        <v>9355901726.6378002</v>
      </c>
      <c r="D52" s="37">
        <f>('IPCA nº-índice'!$B$45/'IPCA nº-índice'!$B$28)*'Principal - Dados Brutos'!G17</f>
        <v>10444178916.141953</v>
      </c>
      <c r="E52" s="37">
        <f>('IPCA nº-índice'!$B$45/'IPCA nº-índice'!$B$40)*'Principal - Dados Brutos'!J17</f>
        <v>10182385927.873898</v>
      </c>
      <c r="F52" s="37">
        <f>('IPCA nº-índice'!$B$45/'IPCA nº-índice'!$B$41)*'Principal - Dados Brutos'!M17</f>
        <v>3579839119.3489881</v>
      </c>
      <c r="G52" s="8">
        <f t="shared" si="3"/>
        <v>0.11631986112099146</v>
      </c>
      <c r="H52" s="8">
        <f t="shared" si="4"/>
        <v>8.8338273037109838E-2</v>
      </c>
      <c r="J52" s="7"/>
    </row>
    <row r="53" spans="1:10" ht="15.75" customHeight="1">
      <c r="A53" s="5" t="s">
        <v>21</v>
      </c>
      <c r="B53" s="6" t="s">
        <v>22</v>
      </c>
      <c r="C53" s="36">
        <f>('IPCA nº-índice'!$B$45/'IPCA nº-índice'!$B$16)*'Principal - Dados Brutos'!D18</f>
        <v>11211675379.067745</v>
      </c>
      <c r="D53" s="37">
        <f>('IPCA nº-índice'!$B$45/'IPCA nº-índice'!$B$28)*'Principal - Dados Brutos'!G18</f>
        <v>11955800779.78768</v>
      </c>
      <c r="E53" s="37">
        <f>('IPCA nº-índice'!$B$45/'IPCA nº-índice'!$B$40)*'Principal - Dados Brutos'!J18</f>
        <v>14622681907.374346</v>
      </c>
      <c r="F53" s="37">
        <f>('IPCA nº-índice'!$B$45/'IPCA nº-índice'!$B$41)*'Principal - Dados Brutos'!M18</f>
        <v>4939288871.1014366</v>
      </c>
      <c r="G53" s="8">
        <f t="shared" si="3"/>
        <v>6.6370580271100321E-2</v>
      </c>
      <c r="H53" s="8">
        <f t="shared" si="4"/>
        <v>0.30423700410332666</v>
      </c>
      <c r="J53" s="7"/>
    </row>
    <row r="54" spans="1:10" ht="15.75" customHeight="1">
      <c r="A54" s="5" t="s">
        <v>23</v>
      </c>
      <c r="B54" s="6" t="s">
        <v>24</v>
      </c>
      <c r="C54" s="36">
        <f>('IPCA nº-índice'!$B$45/'IPCA nº-índice'!$B$16)*'Principal - Dados Brutos'!D19</f>
        <v>19933623098.650864</v>
      </c>
      <c r="D54" s="37">
        <f>('IPCA nº-índice'!$B$45/'IPCA nº-índice'!$B$28)*'Principal - Dados Brutos'!G19</f>
        <v>21172882880.900524</v>
      </c>
      <c r="E54" s="37">
        <f>('IPCA nº-índice'!$B$45/'IPCA nº-índice'!$B$40)*'Principal - Dados Brutos'!J19</f>
        <v>21454693261.110924</v>
      </c>
      <c r="F54" s="37">
        <f>('IPCA nº-índice'!$B$45/'IPCA nº-índice'!$B$41)*'Principal - Dados Brutos'!M19</f>
        <v>8304905358.5273638</v>
      </c>
      <c r="G54" s="8">
        <f t="shared" si="3"/>
        <v>6.2169319451692351E-2</v>
      </c>
      <c r="H54" s="8">
        <f t="shared" si="4"/>
        <v>7.6306758431838206E-2</v>
      </c>
      <c r="J54" s="7"/>
    </row>
    <row r="55" spans="1:10" ht="15.75" customHeight="1">
      <c r="A55" s="5" t="s">
        <v>25</v>
      </c>
      <c r="B55" s="6" t="s">
        <v>26</v>
      </c>
      <c r="C55" s="36">
        <f>('IPCA nº-índice'!$B$45/'IPCA nº-índice'!$B$16)*'Principal - Dados Brutos'!D20</f>
        <v>7078619174.0890608</v>
      </c>
      <c r="D55" s="37">
        <f>('IPCA nº-índice'!$B$45/'IPCA nº-índice'!$B$28)*'Principal - Dados Brutos'!G20</f>
        <v>7206955760.0557938</v>
      </c>
      <c r="E55" s="37">
        <f>('IPCA nº-índice'!$B$45/'IPCA nº-índice'!$B$40)*'Principal - Dados Brutos'!J20</f>
        <v>10445763541.347498</v>
      </c>
      <c r="F55" s="37">
        <f>('IPCA nº-índice'!$B$45/'IPCA nº-índice'!$B$41)*'Principal - Dados Brutos'!M20</f>
        <v>3008502033.4613047</v>
      </c>
      <c r="G55" s="8">
        <f t="shared" si="3"/>
        <v>1.8130172398100219E-2</v>
      </c>
      <c r="H55" s="8">
        <f t="shared" si="4"/>
        <v>0.47567813502154555</v>
      </c>
      <c r="J55" s="7"/>
    </row>
    <row r="56" spans="1:10" ht="15.75" customHeight="1">
      <c r="A56" s="5" t="s">
        <v>27</v>
      </c>
      <c r="B56" s="6" t="s">
        <v>28</v>
      </c>
      <c r="C56" s="36">
        <f>('IPCA nº-índice'!$B$45/'IPCA nº-índice'!$B$16)*'Principal - Dados Brutos'!D21</f>
        <v>5878414043.1417866</v>
      </c>
      <c r="D56" s="37">
        <f>('IPCA nº-índice'!$B$45/'IPCA nº-índice'!$B$28)*'Principal - Dados Brutos'!G21</f>
        <v>5734687035.6074467</v>
      </c>
      <c r="E56" s="37">
        <f>('IPCA nº-índice'!$B$45/'IPCA nº-índice'!$B$40)*'Principal - Dados Brutos'!J21</f>
        <v>7327725675.7346258</v>
      </c>
      <c r="F56" s="37">
        <f>('IPCA nº-índice'!$B$45/'IPCA nº-índice'!$B$41)*'Principal - Dados Brutos'!M21</f>
        <v>2207110730.0687137</v>
      </c>
      <c r="G56" s="8">
        <f t="shared" si="3"/>
        <v>-2.4449963285934739E-2</v>
      </c>
      <c r="H56" s="8">
        <f t="shared" si="4"/>
        <v>0.24654806925070516</v>
      </c>
      <c r="J56" s="7"/>
    </row>
    <row r="57" spans="1:10" ht="15.75" customHeight="1">
      <c r="A57" s="5" t="s">
        <v>29</v>
      </c>
      <c r="B57" s="6" t="s">
        <v>30</v>
      </c>
      <c r="C57" s="36">
        <f>('IPCA nº-índice'!$B$45/'IPCA nº-índice'!$B$16)*'Principal - Dados Brutos'!D22</f>
        <v>33927508402.481262</v>
      </c>
      <c r="D57" s="37">
        <f>('IPCA nº-índice'!$B$45/'IPCA nº-índice'!$B$28)*'Principal - Dados Brutos'!G22</f>
        <v>35415089581.969521</v>
      </c>
      <c r="E57" s="37">
        <f>('IPCA nº-índice'!$B$45/'IPCA nº-índice'!$B$40)*'Principal - Dados Brutos'!J22</f>
        <v>44196028884.189545</v>
      </c>
      <c r="F57" s="37">
        <f>('IPCA nº-índice'!$B$45/'IPCA nº-índice'!$B$41)*'Principal - Dados Brutos'!M22</f>
        <v>14612112077.301401</v>
      </c>
      <c r="G57" s="8">
        <f t="shared" si="3"/>
        <v>4.3845871669711656E-2</v>
      </c>
      <c r="H57" s="8">
        <f t="shared" si="4"/>
        <v>0.30266061273622147</v>
      </c>
      <c r="J57" s="7"/>
    </row>
    <row r="58" spans="1:10" ht="15.75" customHeight="1">
      <c r="A58" s="5" t="s">
        <v>31</v>
      </c>
      <c r="B58" s="6" t="s">
        <v>32</v>
      </c>
      <c r="C58" s="36">
        <f>('IPCA nº-índice'!$B$45/'IPCA nº-índice'!$B$16)*'Principal - Dados Brutos'!D23</f>
        <v>19827017530.383022</v>
      </c>
      <c r="D58" s="37">
        <f>('IPCA nº-índice'!$B$45/'IPCA nº-índice'!$B$28)*'Principal - Dados Brutos'!G23</f>
        <v>21356998136.842861</v>
      </c>
      <c r="E58" s="37">
        <f>('IPCA nº-índice'!$B$45/'IPCA nº-índice'!$B$40)*'Principal - Dados Brutos'!J23</f>
        <v>23081480599.826927</v>
      </c>
      <c r="F58" s="37">
        <f>('IPCA nº-índice'!$B$45/'IPCA nº-índice'!$B$41)*'Principal - Dados Brutos'!M23</f>
        <v>8767873756.6774139</v>
      </c>
      <c r="G58" s="8">
        <f t="shared" si="3"/>
        <v>7.7166452499236815E-2</v>
      </c>
      <c r="H58" s="8">
        <f t="shared" si="4"/>
        <v>0.16414284520890488</v>
      </c>
      <c r="J58" s="7"/>
    </row>
    <row r="59" spans="1:10" ht="15.75" customHeight="1">
      <c r="A59" s="5" t="s">
        <v>33</v>
      </c>
      <c r="B59" s="6" t="s">
        <v>34</v>
      </c>
      <c r="C59" s="36">
        <f>('IPCA nº-índice'!$B$45/'IPCA nº-índice'!$B$16)*'Principal - Dados Brutos'!D24</f>
        <v>11683097217.758261</v>
      </c>
      <c r="D59" s="37">
        <f>('IPCA nº-índice'!$B$45/'IPCA nº-índice'!$B$28)*'Principal - Dados Brutos'!G24</f>
        <v>11981663719.548454</v>
      </c>
      <c r="E59" s="37">
        <f>('IPCA nº-índice'!$B$45/'IPCA nº-índice'!$B$40)*'Principal - Dados Brutos'!J24</f>
        <v>12837288286.901636</v>
      </c>
      <c r="F59" s="37">
        <f>('IPCA nº-índice'!$B$45/'IPCA nº-índice'!$B$41)*'Principal - Dados Brutos'!M24</f>
        <v>4651506678.6887131</v>
      </c>
      <c r="G59" s="8">
        <f t="shared" si="3"/>
        <v>2.5555423893620643E-2</v>
      </c>
      <c r="H59" s="8">
        <f t="shared" si="4"/>
        <v>9.8791531700088031E-2</v>
      </c>
      <c r="J59" s="7"/>
    </row>
    <row r="60" spans="1:10" ht="15.75" customHeight="1">
      <c r="A60" s="5" t="s">
        <v>35</v>
      </c>
      <c r="B60" s="6" t="s">
        <v>36</v>
      </c>
      <c r="C60" s="36">
        <f>('IPCA nº-índice'!$B$45/'IPCA nº-índice'!$B$16)*'Principal - Dados Brutos'!D25</f>
        <v>19228356870.620781</v>
      </c>
      <c r="D60" s="37">
        <f>('IPCA nº-índice'!$B$45/'IPCA nº-índice'!$B$28)*'Principal - Dados Brutos'!G25</f>
        <v>19404891932.663631</v>
      </c>
      <c r="E60" s="37">
        <f>('IPCA nº-índice'!$B$45/'IPCA nº-índice'!$B$40)*'Principal - Dados Brutos'!J25</f>
        <v>23799864650.584682</v>
      </c>
      <c r="F60" s="37">
        <f>('IPCA nº-índice'!$B$45/'IPCA nº-índice'!$B$41)*'Principal - Dados Brutos'!M25</f>
        <v>7803883487.952384</v>
      </c>
      <c r="G60" s="8">
        <f t="shared" si="3"/>
        <v>9.1809749127644835E-3</v>
      </c>
      <c r="H60" s="8">
        <f t="shared" si="4"/>
        <v>0.23774822834439679</v>
      </c>
      <c r="J60" s="7"/>
    </row>
    <row r="61" spans="1:10" ht="15.75" customHeight="1">
      <c r="A61" s="5" t="s">
        <v>37</v>
      </c>
      <c r="B61" s="6" t="s">
        <v>38</v>
      </c>
      <c r="C61" s="36">
        <f>('IPCA nº-índice'!$B$45/'IPCA nº-índice'!$B$16)*'Principal - Dados Brutos'!D26</f>
        <v>19460372044.747421</v>
      </c>
      <c r="D61" s="37">
        <f>('IPCA nº-índice'!$B$45/'IPCA nº-índice'!$B$28)*'Principal - Dados Brutos'!G26</f>
        <v>20006183848.231873</v>
      </c>
      <c r="E61" s="37">
        <f>('IPCA nº-índice'!$B$45/'IPCA nº-índice'!$B$40)*'Principal - Dados Brutos'!J26</f>
        <v>21765810399.388374</v>
      </c>
      <c r="F61" s="37">
        <f>('IPCA nº-índice'!$B$45/'IPCA nº-índice'!$B$41)*'Principal - Dados Brutos'!M26</f>
        <v>7881897083.358223</v>
      </c>
      <c r="G61" s="8">
        <f t="shared" si="3"/>
        <v>2.8047346794265016E-2</v>
      </c>
      <c r="H61" s="8">
        <f t="shared" si="4"/>
        <v>0.11846835966649549</v>
      </c>
      <c r="J61" s="7"/>
    </row>
    <row r="62" spans="1:10" ht="15.75" customHeight="1">
      <c r="A62" s="5" t="s">
        <v>39</v>
      </c>
      <c r="B62" s="6" t="s">
        <v>40</v>
      </c>
      <c r="C62" s="36">
        <f>('IPCA nº-índice'!$B$45/'IPCA nº-índice'!$B$16)*'Principal - Dados Brutos'!D27</f>
        <v>11009186275.991661</v>
      </c>
      <c r="D62" s="37">
        <f>('IPCA nº-índice'!$B$45/'IPCA nº-índice'!$B$28)*'Principal - Dados Brutos'!G27</f>
        <v>11293827130.376677</v>
      </c>
      <c r="E62" s="37">
        <f>('IPCA nº-índice'!$B$45/'IPCA nº-índice'!$B$40)*'Principal - Dados Brutos'!J27</f>
        <v>11788089453.219799</v>
      </c>
      <c r="F62" s="37">
        <f>('IPCA nº-índice'!$B$45/'IPCA nº-índice'!$B$41)*'Principal - Dados Brutos'!M27</f>
        <v>4347392662.0567665</v>
      </c>
      <c r="G62" s="8">
        <f t="shared" si="3"/>
        <v>2.5854849509245437E-2</v>
      </c>
      <c r="H62" s="8">
        <f t="shared" si="4"/>
        <v>7.0750295044669675E-2</v>
      </c>
      <c r="J62" s="7"/>
    </row>
    <row r="63" spans="1:10" ht="15.75" customHeight="1">
      <c r="A63" s="5" t="s">
        <v>41</v>
      </c>
      <c r="B63" s="6" t="s">
        <v>42</v>
      </c>
      <c r="C63" s="36">
        <f>('IPCA nº-índice'!$B$45/'IPCA nº-índice'!$B$16)*'Principal - Dados Brutos'!D28</f>
        <v>37118183193.505501</v>
      </c>
      <c r="D63" s="37">
        <f>('IPCA nº-índice'!$B$45/'IPCA nº-índice'!$B$28)*'Principal - Dados Brutos'!G28</f>
        <v>38183344354.847992</v>
      </c>
      <c r="E63" s="37">
        <f>('IPCA nº-índice'!$B$45/'IPCA nº-índice'!$B$40)*'Principal - Dados Brutos'!J28</f>
        <v>39439182771.722031</v>
      </c>
      <c r="F63" s="37">
        <f>('IPCA nº-índice'!$B$45/'IPCA nº-índice'!$B$41)*'Principal - Dados Brutos'!M28</f>
        <v>12588020879.983624</v>
      </c>
      <c r="G63" s="8">
        <f t="shared" si="3"/>
        <v>2.8696478914109758E-2</v>
      </c>
      <c r="H63" s="8">
        <f t="shared" si="4"/>
        <v>6.2529988769025602E-2</v>
      </c>
      <c r="J63" s="7"/>
    </row>
    <row r="64" spans="1:10" ht="15.75" customHeight="1">
      <c r="A64" s="5" t="s">
        <v>43</v>
      </c>
      <c r="B64" s="6" t="s">
        <v>44</v>
      </c>
      <c r="C64" s="36">
        <f>('IPCA nº-índice'!$B$45/'IPCA nº-índice'!$B$16)*'Principal - Dados Brutos'!D29</f>
        <v>9820555660.9204216</v>
      </c>
      <c r="D64" s="37">
        <f>('IPCA nº-índice'!$B$45/'IPCA nº-índice'!$B$28)*'Principal - Dados Brutos'!G29</f>
        <v>10058536010.289351</v>
      </c>
      <c r="E64" s="37">
        <f>('IPCA nº-índice'!$B$45/'IPCA nº-índice'!$B$40)*'Principal - Dados Brutos'!J29</f>
        <v>10950416658.18298</v>
      </c>
      <c r="F64" s="37">
        <f>('IPCA nº-índice'!$B$45/'IPCA nº-índice'!$B$41)*'Principal - Dados Brutos'!M29</f>
        <v>3956686978.0848985</v>
      </c>
      <c r="G64" s="8">
        <f t="shared" si="3"/>
        <v>2.4232880255028677E-2</v>
      </c>
      <c r="H64" s="8">
        <f t="shared" si="4"/>
        <v>0.1150506179358759</v>
      </c>
      <c r="J64" s="7"/>
    </row>
    <row r="65" spans="1:10" ht="15.75" customHeight="1">
      <c r="A65" s="5" t="s">
        <v>45</v>
      </c>
      <c r="B65" s="6" t="s">
        <v>46</v>
      </c>
      <c r="C65" s="36">
        <f>('IPCA nº-índice'!$B$45/'IPCA nº-índice'!$B$16)*'Principal - Dados Brutos'!D30</f>
        <v>17054372861.403023</v>
      </c>
      <c r="D65" s="37">
        <f>('IPCA nº-índice'!$B$45/'IPCA nº-índice'!$B$28)*'Principal - Dados Brutos'!G30</f>
        <v>17303338061.766342</v>
      </c>
      <c r="E65" s="37">
        <f>('IPCA nº-índice'!$B$45/'IPCA nº-índice'!$B$40)*'Principal - Dados Brutos'!J30</f>
        <v>22674250759.831581</v>
      </c>
      <c r="F65" s="37">
        <f>('IPCA nº-índice'!$B$45/'IPCA nº-índice'!$B$41)*'Principal - Dados Brutos'!M30</f>
        <v>7071432285.1200247</v>
      </c>
      <c r="G65" s="8">
        <f t="shared" si="3"/>
        <v>1.4598320465173398E-2</v>
      </c>
      <c r="H65" s="8">
        <f t="shared" si="4"/>
        <v>0.32952709220679166</v>
      </c>
      <c r="J65" s="7"/>
    </row>
    <row r="66" spans="1:10" ht="15.75" customHeight="1">
      <c r="A66" s="5" t="s">
        <v>47</v>
      </c>
      <c r="B66" s="6" t="s">
        <v>48</v>
      </c>
      <c r="C66" s="36">
        <f>('IPCA nº-índice'!$B$45/'IPCA nº-índice'!$B$16)*'Principal - Dados Brutos'!D31</f>
        <v>5210938789.4266691</v>
      </c>
      <c r="D66" s="37">
        <f>('IPCA nº-índice'!$B$45/'IPCA nº-índice'!$B$28)*'Principal - Dados Brutos'!G31</f>
        <v>5403433335.6461878</v>
      </c>
      <c r="E66" s="37">
        <f>('IPCA nº-índice'!$B$45/'IPCA nº-índice'!$B$40)*'Principal - Dados Brutos'!J31</f>
        <v>5930151143.6073437</v>
      </c>
      <c r="F66" s="37">
        <f>('IPCA nº-índice'!$B$45/'IPCA nº-índice'!$B$41)*'Principal - Dados Brutos'!M31</f>
        <v>2166637465.1071868</v>
      </c>
      <c r="G66" s="8">
        <f t="shared" si="3"/>
        <v>3.694047349205154E-2</v>
      </c>
      <c r="H66" s="8">
        <f t="shared" si="4"/>
        <v>0.13801972796917195</v>
      </c>
      <c r="J66" s="7"/>
    </row>
    <row r="67" spans="1:10" ht="15.75" customHeight="1">
      <c r="A67" s="5" t="s">
        <v>49</v>
      </c>
      <c r="B67" s="6" t="s">
        <v>50</v>
      </c>
      <c r="C67" s="36">
        <f>('IPCA nº-índice'!$B$45/'IPCA nº-índice'!$B$16)*'Principal - Dados Brutos'!D32</f>
        <v>4094660507.2703195</v>
      </c>
      <c r="D67" s="37">
        <f>('IPCA nº-índice'!$B$45/'IPCA nº-índice'!$B$28)*'Principal - Dados Brutos'!G32</f>
        <v>4092623321.9908919</v>
      </c>
      <c r="E67" s="37">
        <f>('IPCA nº-índice'!$B$45/'IPCA nº-índice'!$B$40)*'Principal - Dados Brutos'!J32</f>
        <v>4108185124.5024257</v>
      </c>
      <c r="F67" s="37">
        <f>('IPCA nº-índice'!$B$45/'IPCA nº-índice'!$B$41)*'Principal - Dados Brutos'!M32</f>
        <v>1572911377.8068471</v>
      </c>
      <c r="G67" s="8">
        <f t="shared" si="3"/>
        <v>-4.975223894168046E-4</v>
      </c>
      <c r="H67" s="8">
        <f t="shared" si="4"/>
        <v>3.3029886624524885E-3</v>
      </c>
      <c r="J67" s="7"/>
    </row>
    <row r="68" spans="1:10" ht="15.75" customHeight="1">
      <c r="A68" s="5" t="s">
        <v>51</v>
      </c>
      <c r="B68" s="6" t="s">
        <v>52</v>
      </c>
      <c r="C68" s="36">
        <f>('IPCA nº-índice'!$B$45/'IPCA nº-índice'!$B$16)*'Principal - Dados Brutos'!D33</f>
        <v>10381085989.702322</v>
      </c>
      <c r="D68" s="37">
        <f>('IPCA nº-índice'!$B$45/'IPCA nº-índice'!$B$28)*'Principal - Dados Brutos'!G33</f>
        <v>10687539953.89056</v>
      </c>
      <c r="E68" s="37">
        <f>('IPCA nº-índice'!$B$45/'IPCA nº-índice'!$B$40)*'Principal - Dados Brutos'!J33</f>
        <v>13561384302.091995</v>
      </c>
      <c r="F68" s="37">
        <f>('IPCA nº-índice'!$B$45/'IPCA nº-índice'!$B$41)*'Principal - Dados Brutos'!M33</f>
        <v>4370906114.8846216</v>
      </c>
      <c r="G68" s="8">
        <f t="shared" si="3"/>
        <v>2.9520414770885184E-2</v>
      </c>
      <c r="H68" s="8">
        <f t="shared" si="4"/>
        <v>0.30635506878032026</v>
      </c>
      <c r="J68" s="7"/>
    </row>
    <row r="69" spans="1:10" ht="15.75" customHeight="1">
      <c r="A69" s="5" t="s">
        <v>53</v>
      </c>
      <c r="B69" s="6" t="s">
        <v>54</v>
      </c>
      <c r="C69" s="36">
        <f>('IPCA nº-índice'!$B$45/'IPCA nº-índice'!$B$16)*'Principal - Dados Brutos'!D34</f>
        <v>43812211616.047256</v>
      </c>
      <c r="D69" s="37">
        <f>('IPCA nº-índice'!$B$45/'IPCA nº-índice'!$B$28)*'Principal - Dados Brutos'!G34</f>
        <v>43495341879.01474</v>
      </c>
      <c r="E69" s="37">
        <f>('IPCA nº-índice'!$B$45/'IPCA nº-índice'!$B$40)*'Principal - Dados Brutos'!J34</f>
        <v>60426763099.792419</v>
      </c>
      <c r="F69" s="37">
        <f>('IPCA nº-índice'!$B$45/'IPCA nº-índice'!$B$41)*'Principal - Dados Brutos'!M34</f>
        <v>17917892314.262913</v>
      </c>
      <c r="G69" s="8">
        <f t="shared" si="3"/>
        <v>-7.2324524452095362E-3</v>
      </c>
      <c r="H69" s="8">
        <f t="shared" si="4"/>
        <v>0.37922193084769296</v>
      </c>
      <c r="J69" s="7"/>
    </row>
    <row r="70" spans="1:10" ht="15.75" customHeight="1">
      <c r="A70" s="5" t="s">
        <v>55</v>
      </c>
      <c r="B70" s="6" t="s">
        <v>56</v>
      </c>
      <c r="C70" s="36">
        <f>('IPCA nº-índice'!$B$45/'IPCA nº-índice'!$B$16)*'Principal - Dados Brutos'!D35</f>
        <v>7757717109.3673162</v>
      </c>
      <c r="D70" s="37">
        <f>('IPCA nº-índice'!$B$45/'IPCA nº-índice'!$B$28)*'Principal - Dados Brutos'!G35</f>
        <v>7960827241.1830101</v>
      </c>
      <c r="E70" s="37">
        <f>('IPCA nº-índice'!$B$45/'IPCA nº-índice'!$B$40)*'Principal - Dados Brutos'!J35</f>
        <v>8380497612.955513</v>
      </c>
      <c r="F70" s="37">
        <f>('IPCA nº-índice'!$B$45/'IPCA nº-índice'!$B$41)*'Principal - Dados Brutos'!M35</f>
        <v>3106896397.5226388</v>
      </c>
      <c r="G70" s="8">
        <f t="shared" si="3"/>
        <v>2.6181688369435685E-2</v>
      </c>
      <c r="H70" s="8">
        <f t="shared" si="4"/>
        <v>8.0278836519599217E-2</v>
      </c>
      <c r="J70" s="7"/>
    </row>
    <row r="71" spans="1:10" ht="15.75" customHeight="1">
      <c r="A71" s="5" t="s">
        <v>57</v>
      </c>
      <c r="B71" s="6" t="s">
        <v>58</v>
      </c>
      <c r="C71" s="36">
        <f>('IPCA nº-índice'!$B$45/'IPCA nº-índice'!$B$16)*'Principal - Dados Brutos'!D36</f>
        <v>7247581313.9522362</v>
      </c>
      <c r="D71" s="37">
        <f>('IPCA nº-índice'!$B$45/'IPCA nº-índice'!$B$28)*'Principal - Dados Brutos'!G36</f>
        <v>7560647980.2757072</v>
      </c>
      <c r="E71" s="37">
        <f>('IPCA nº-índice'!$B$45/'IPCA nº-índice'!$B$40)*'Principal - Dados Brutos'!J36</f>
        <v>8052309515.1855316</v>
      </c>
      <c r="F71" s="37">
        <f>('IPCA nº-índice'!$B$45/'IPCA nº-índice'!$B$41)*'Principal - Dados Brutos'!M36</f>
        <v>2977504389.777247</v>
      </c>
      <c r="G71" s="8">
        <f t="shared" si="3"/>
        <v>4.3196019852966616E-2</v>
      </c>
      <c r="H71" s="8">
        <f t="shared" si="4"/>
        <v>0.11103403554564095</v>
      </c>
      <c r="J71" s="7"/>
    </row>
    <row r="72" spans="1:10" ht="15.75" customHeight="1">
      <c r="A72" s="6" t="s">
        <v>157</v>
      </c>
      <c r="B72" s="32"/>
      <c r="C72" s="36">
        <f t="shared" ref="C72:F72" si="5">SUM(C45:C71)</f>
        <v>397527509574.08954</v>
      </c>
      <c r="D72" s="43">
        <f t="shared" si="5"/>
        <v>408843875956.68988</v>
      </c>
      <c r="E72" s="43">
        <f t="shared" si="5"/>
        <v>470947074638.1239</v>
      </c>
      <c r="F72" s="43">
        <f t="shared" si="5"/>
        <v>168308728682.78241</v>
      </c>
      <c r="H72" s="8"/>
      <c r="J72" s="7"/>
    </row>
    <row r="73" spans="1:10" ht="15.75" customHeight="1">
      <c r="B73" s="32"/>
      <c r="H73" s="22"/>
      <c r="J73" s="7"/>
    </row>
    <row r="74" spans="1:10" ht="15.75" customHeight="1">
      <c r="B74" s="32"/>
      <c r="H74" s="22"/>
      <c r="J74" s="7"/>
    </row>
    <row r="75" spans="1:10" ht="15.75" customHeight="1">
      <c r="B75" s="32"/>
      <c r="H75" s="22"/>
      <c r="J75" s="7"/>
    </row>
    <row r="76" spans="1:10" ht="15.75" customHeight="1">
      <c r="B76" s="32"/>
      <c r="H76" s="22"/>
      <c r="J76" s="7"/>
    </row>
    <row r="77" spans="1:10" ht="15.75" customHeight="1">
      <c r="B77" s="32"/>
      <c r="H77" s="22"/>
      <c r="J77" s="7"/>
    </row>
    <row r="78" spans="1:10" ht="15.75" customHeight="1">
      <c r="B78" s="32"/>
      <c r="H78" s="22"/>
      <c r="J78" s="7"/>
    </row>
    <row r="79" spans="1:10" ht="15.75" customHeight="1">
      <c r="B79" s="32"/>
      <c r="H79" s="22"/>
      <c r="J79" s="7"/>
    </row>
    <row r="80" spans="1:10" ht="15.75" customHeight="1">
      <c r="B80" s="32"/>
      <c r="H80" s="22"/>
      <c r="J80" s="7"/>
    </row>
    <row r="81" spans="2:10" ht="15.75" customHeight="1">
      <c r="B81" s="32"/>
      <c r="H81" s="22"/>
      <c r="J81" s="7"/>
    </row>
    <row r="82" spans="2:10" ht="15.75" customHeight="1">
      <c r="B82" s="32"/>
      <c r="H82" s="22"/>
      <c r="J82" s="7"/>
    </row>
    <row r="83" spans="2:10" ht="15.75" customHeight="1">
      <c r="B83" s="32"/>
      <c r="H83" s="22"/>
      <c r="J83" s="7"/>
    </row>
    <row r="84" spans="2:10" ht="15.75" customHeight="1">
      <c r="B84" s="32"/>
      <c r="H84" s="22"/>
      <c r="J84" s="7"/>
    </row>
    <row r="85" spans="2:10" ht="15.75" customHeight="1">
      <c r="B85" s="32"/>
      <c r="H85" s="22"/>
      <c r="J85" s="7"/>
    </row>
    <row r="86" spans="2:10" ht="15.75" customHeight="1">
      <c r="B86" s="32"/>
      <c r="H86" s="22"/>
      <c r="J86" s="7"/>
    </row>
    <row r="87" spans="2:10" ht="15.75" customHeight="1">
      <c r="B87" s="32"/>
      <c r="H87" s="22"/>
      <c r="J87" s="7"/>
    </row>
    <row r="88" spans="2:10" ht="15.75" customHeight="1">
      <c r="B88" s="32"/>
      <c r="H88" s="22"/>
      <c r="J88" s="7"/>
    </row>
    <row r="89" spans="2:10" ht="15.75" customHeight="1">
      <c r="B89" s="32"/>
      <c r="H89" s="22"/>
      <c r="J89" s="7"/>
    </row>
    <row r="90" spans="2:10" ht="15.75" customHeight="1">
      <c r="B90" s="32"/>
      <c r="H90" s="22"/>
      <c r="J90" s="7"/>
    </row>
    <row r="91" spans="2:10" ht="15.75" customHeight="1">
      <c r="B91" s="32"/>
      <c r="H91" s="22"/>
      <c r="J91" s="7"/>
    </row>
    <row r="92" spans="2:10" ht="15.75" customHeight="1">
      <c r="B92" s="32"/>
      <c r="H92" s="22"/>
      <c r="J92" s="7"/>
    </row>
    <row r="93" spans="2:10" ht="15.75" customHeight="1">
      <c r="B93" s="32"/>
      <c r="H93" s="22"/>
      <c r="J93" s="7"/>
    </row>
    <row r="94" spans="2:10" ht="15.75" customHeight="1">
      <c r="B94" s="32"/>
      <c r="H94" s="22"/>
      <c r="J94" s="7"/>
    </row>
    <row r="95" spans="2:10" ht="15.75" customHeight="1">
      <c r="B95" s="32"/>
      <c r="H95" s="22"/>
      <c r="J95" s="7"/>
    </row>
    <row r="96" spans="2:10" ht="15.75" customHeight="1">
      <c r="B96" s="32"/>
      <c r="H96" s="22"/>
      <c r="J96" s="7"/>
    </row>
    <row r="97" spans="2:10" ht="15.75" customHeight="1">
      <c r="B97" s="32"/>
      <c r="H97" s="22"/>
      <c r="J97" s="7"/>
    </row>
    <row r="98" spans="2:10" ht="15.75" customHeight="1">
      <c r="B98" s="32"/>
      <c r="H98" s="22"/>
      <c r="J98" s="7"/>
    </row>
    <row r="99" spans="2:10" ht="15.75" customHeight="1">
      <c r="B99" s="32"/>
      <c r="H99" s="22"/>
      <c r="J99" s="7"/>
    </row>
    <row r="100" spans="2:10" ht="15.75" customHeight="1">
      <c r="B100" s="32"/>
      <c r="H100" s="22"/>
      <c r="J100" s="7"/>
    </row>
    <row r="101" spans="2:10" ht="15.75" customHeight="1">
      <c r="B101" s="32"/>
      <c r="H101" s="22"/>
      <c r="J101" s="7"/>
    </row>
    <row r="102" spans="2:10" ht="15.75" customHeight="1">
      <c r="B102" s="32"/>
      <c r="H102" s="22"/>
      <c r="J102" s="7"/>
    </row>
    <row r="103" spans="2:10" ht="15.75" customHeight="1">
      <c r="B103" s="32"/>
      <c r="H103" s="22"/>
      <c r="J103" s="7"/>
    </row>
    <row r="104" spans="2:10" ht="15.75" customHeight="1">
      <c r="B104" s="32"/>
      <c r="H104" s="22"/>
      <c r="J104" s="7"/>
    </row>
    <row r="105" spans="2:10" ht="15.75" customHeight="1">
      <c r="B105" s="32"/>
      <c r="H105" s="22"/>
      <c r="J105" s="7"/>
    </row>
    <row r="106" spans="2:10" ht="15.75" customHeight="1">
      <c r="B106" s="32"/>
      <c r="H106" s="22"/>
      <c r="J106" s="7"/>
    </row>
    <row r="107" spans="2:10" ht="15.75" customHeight="1">
      <c r="B107" s="32"/>
      <c r="H107" s="22"/>
      <c r="J107" s="7"/>
    </row>
    <row r="108" spans="2:10" ht="15.75" customHeight="1">
      <c r="B108" s="32"/>
      <c r="H108" s="22"/>
      <c r="J108" s="7"/>
    </row>
    <row r="109" spans="2:10" ht="15.75" customHeight="1">
      <c r="B109" s="32"/>
      <c r="H109" s="22"/>
      <c r="J109" s="7"/>
    </row>
    <row r="110" spans="2:10" ht="15.75" customHeight="1">
      <c r="B110" s="32"/>
      <c r="H110" s="22"/>
      <c r="J110" s="7"/>
    </row>
    <row r="111" spans="2:10" ht="15.75" customHeight="1">
      <c r="B111" s="32"/>
      <c r="H111" s="22"/>
      <c r="J111" s="7"/>
    </row>
    <row r="112" spans="2:10" ht="15.75" customHeight="1">
      <c r="B112" s="32"/>
      <c r="H112" s="22"/>
      <c r="J112" s="7"/>
    </row>
    <row r="113" spans="2:10" ht="15.75" customHeight="1">
      <c r="B113" s="32"/>
      <c r="H113" s="22"/>
      <c r="J113" s="7"/>
    </row>
    <row r="114" spans="2:10" ht="15.75" customHeight="1">
      <c r="B114" s="32"/>
      <c r="H114" s="22"/>
      <c r="J114" s="7"/>
    </row>
    <row r="115" spans="2:10" ht="15.75" customHeight="1">
      <c r="B115" s="32"/>
      <c r="H115" s="22"/>
      <c r="J115" s="7"/>
    </row>
    <row r="116" spans="2:10" ht="15.75" customHeight="1">
      <c r="B116" s="32"/>
      <c r="H116" s="22"/>
      <c r="J116" s="7"/>
    </row>
    <row r="117" spans="2:10" ht="15.75" customHeight="1">
      <c r="B117" s="32"/>
      <c r="H117" s="22"/>
      <c r="J117" s="7"/>
    </row>
    <row r="118" spans="2:10" ht="15.75" customHeight="1">
      <c r="B118" s="32"/>
      <c r="H118" s="22"/>
      <c r="J118" s="7"/>
    </row>
    <row r="119" spans="2:10" ht="15.75" customHeight="1">
      <c r="B119" s="32"/>
      <c r="H119" s="22"/>
      <c r="J119" s="7"/>
    </row>
    <row r="120" spans="2:10" ht="15.75" customHeight="1">
      <c r="B120" s="32"/>
      <c r="H120" s="22"/>
      <c r="J120" s="7"/>
    </row>
    <row r="121" spans="2:10" ht="15.75" customHeight="1">
      <c r="B121" s="32"/>
      <c r="H121" s="22"/>
      <c r="J121" s="7"/>
    </row>
    <row r="122" spans="2:10" ht="15.75" customHeight="1">
      <c r="B122" s="32"/>
      <c r="H122" s="22"/>
      <c r="J122" s="7"/>
    </row>
    <row r="123" spans="2:10" ht="15.75" customHeight="1">
      <c r="B123" s="32"/>
      <c r="H123" s="22"/>
      <c r="J123" s="7"/>
    </row>
    <row r="124" spans="2:10" ht="15.75" customHeight="1">
      <c r="B124" s="32"/>
      <c r="H124" s="22"/>
      <c r="J124" s="7"/>
    </row>
    <row r="125" spans="2:10" ht="15.75" customHeight="1">
      <c r="B125" s="32"/>
      <c r="H125" s="22"/>
      <c r="J125" s="7"/>
    </row>
    <row r="126" spans="2:10" ht="15.75" customHeight="1">
      <c r="B126" s="32"/>
      <c r="H126" s="22"/>
      <c r="J126" s="7"/>
    </row>
    <row r="127" spans="2:10" ht="15.75" customHeight="1">
      <c r="B127" s="32"/>
      <c r="H127" s="22"/>
      <c r="J127" s="7"/>
    </row>
    <row r="128" spans="2:10" ht="15.75" customHeight="1">
      <c r="B128" s="32"/>
      <c r="H128" s="22"/>
      <c r="J128" s="7"/>
    </row>
    <row r="129" spans="2:10" ht="15.75" customHeight="1">
      <c r="B129" s="32"/>
      <c r="H129" s="22"/>
      <c r="J129" s="7"/>
    </row>
    <row r="130" spans="2:10" ht="15.75" customHeight="1">
      <c r="B130" s="32"/>
      <c r="H130" s="22"/>
      <c r="J130" s="7"/>
    </row>
    <row r="131" spans="2:10" ht="15.75" customHeight="1">
      <c r="B131" s="32"/>
      <c r="H131" s="22"/>
      <c r="J131" s="7"/>
    </row>
    <row r="132" spans="2:10" ht="15.75" customHeight="1">
      <c r="B132" s="32"/>
      <c r="H132" s="22"/>
      <c r="J132" s="7"/>
    </row>
    <row r="133" spans="2:10" ht="15.75" customHeight="1">
      <c r="B133" s="32"/>
      <c r="H133" s="22"/>
      <c r="J133" s="7"/>
    </row>
    <row r="134" spans="2:10" ht="15.75" customHeight="1">
      <c r="B134" s="32"/>
      <c r="H134" s="22"/>
      <c r="J134" s="7"/>
    </row>
    <row r="135" spans="2:10" ht="15.75" customHeight="1">
      <c r="B135" s="32"/>
      <c r="H135" s="22"/>
      <c r="J135" s="7"/>
    </row>
    <row r="136" spans="2:10" ht="15.75" customHeight="1">
      <c r="B136" s="32"/>
      <c r="H136" s="22"/>
      <c r="J136" s="7"/>
    </row>
    <row r="137" spans="2:10" ht="15.75" customHeight="1">
      <c r="B137" s="32"/>
      <c r="H137" s="22"/>
      <c r="J137" s="7"/>
    </row>
    <row r="138" spans="2:10" ht="15.75" customHeight="1">
      <c r="B138" s="32"/>
      <c r="H138" s="22"/>
      <c r="J138" s="7"/>
    </row>
    <row r="139" spans="2:10" ht="15.75" customHeight="1">
      <c r="B139" s="32"/>
      <c r="H139" s="22"/>
      <c r="J139" s="7"/>
    </row>
    <row r="140" spans="2:10" ht="15.75" customHeight="1">
      <c r="B140" s="32"/>
      <c r="H140" s="22"/>
      <c r="J140" s="7"/>
    </row>
    <row r="141" spans="2:10" ht="15.75" customHeight="1">
      <c r="B141" s="32"/>
      <c r="H141" s="22"/>
      <c r="J141" s="7"/>
    </row>
    <row r="142" spans="2:10" ht="15.75" customHeight="1">
      <c r="B142" s="32"/>
      <c r="H142" s="22"/>
      <c r="J142" s="7"/>
    </row>
    <row r="143" spans="2:10" ht="15.75" customHeight="1">
      <c r="B143" s="32"/>
      <c r="H143" s="22"/>
      <c r="J143" s="7"/>
    </row>
    <row r="144" spans="2:10" ht="15.75" customHeight="1">
      <c r="B144" s="32"/>
      <c r="H144" s="22"/>
      <c r="J144" s="7"/>
    </row>
    <row r="145" spans="2:10" ht="15.75" customHeight="1">
      <c r="B145" s="32"/>
      <c r="H145" s="22"/>
      <c r="J145" s="7"/>
    </row>
    <row r="146" spans="2:10" ht="15.75" customHeight="1">
      <c r="B146" s="32"/>
      <c r="H146" s="22"/>
      <c r="J146" s="7"/>
    </row>
    <row r="147" spans="2:10" ht="15.75" customHeight="1">
      <c r="B147" s="32"/>
      <c r="H147" s="22"/>
      <c r="J147" s="7"/>
    </row>
    <row r="148" spans="2:10" ht="15.75" customHeight="1">
      <c r="B148" s="32"/>
      <c r="H148" s="22"/>
      <c r="J148" s="7"/>
    </row>
    <row r="149" spans="2:10" ht="15.75" customHeight="1">
      <c r="B149" s="32"/>
      <c r="H149" s="22"/>
      <c r="J149" s="7"/>
    </row>
    <row r="150" spans="2:10" ht="15.75" customHeight="1">
      <c r="B150" s="32"/>
      <c r="H150" s="22"/>
      <c r="J150" s="7"/>
    </row>
    <row r="151" spans="2:10" ht="15.75" customHeight="1">
      <c r="B151" s="32"/>
      <c r="H151" s="22"/>
      <c r="J151" s="7"/>
    </row>
    <row r="152" spans="2:10" ht="15.75" customHeight="1">
      <c r="B152" s="32"/>
      <c r="H152" s="22"/>
      <c r="J152" s="7"/>
    </row>
    <row r="153" spans="2:10" ht="15.75" customHeight="1">
      <c r="B153" s="32"/>
      <c r="H153" s="22"/>
      <c r="J153" s="7"/>
    </row>
    <row r="154" spans="2:10" ht="15.75" customHeight="1">
      <c r="B154" s="32"/>
      <c r="H154" s="22"/>
      <c r="J154" s="7"/>
    </row>
    <row r="155" spans="2:10" ht="15.75" customHeight="1">
      <c r="B155" s="32"/>
      <c r="H155" s="22"/>
      <c r="J155" s="7"/>
    </row>
    <row r="156" spans="2:10" ht="15.75" customHeight="1">
      <c r="B156" s="32"/>
      <c r="H156" s="22"/>
      <c r="J156" s="7"/>
    </row>
    <row r="157" spans="2:10" ht="15.75" customHeight="1">
      <c r="B157" s="32"/>
      <c r="H157" s="22"/>
      <c r="J157" s="7"/>
    </row>
    <row r="158" spans="2:10" ht="15.75" customHeight="1">
      <c r="B158" s="32"/>
      <c r="H158" s="22"/>
      <c r="J158" s="7"/>
    </row>
    <row r="159" spans="2:10" ht="15.75" customHeight="1">
      <c r="B159" s="32"/>
      <c r="H159" s="22"/>
      <c r="J159" s="7"/>
    </row>
    <row r="160" spans="2:10" ht="15.75" customHeight="1">
      <c r="B160" s="32"/>
      <c r="H160" s="22"/>
      <c r="J160" s="7"/>
    </row>
    <row r="161" spans="2:10" ht="15.75" customHeight="1">
      <c r="B161" s="32"/>
      <c r="H161" s="22"/>
      <c r="J161" s="7"/>
    </row>
    <row r="162" spans="2:10" ht="15.75" customHeight="1">
      <c r="B162" s="32"/>
      <c r="H162" s="22"/>
      <c r="J162" s="7"/>
    </row>
    <row r="163" spans="2:10" ht="15.75" customHeight="1">
      <c r="B163" s="32"/>
      <c r="H163" s="22"/>
      <c r="J163" s="7"/>
    </row>
    <row r="164" spans="2:10" ht="15.75" customHeight="1">
      <c r="B164" s="32"/>
      <c r="H164" s="22"/>
      <c r="J164" s="7"/>
    </row>
    <row r="165" spans="2:10" ht="15.75" customHeight="1">
      <c r="B165" s="32"/>
      <c r="H165" s="22"/>
      <c r="J165" s="7"/>
    </row>
    <row r="166" spans="2:10" ht="15.75" customHeight="1">
      <c r="B166" s="32"/>
      <c r="H166" s="22"/>
      <c r="J166" s="7"/>
    </row>
    <row r="167" spans="2:10" ht="15.75" customHeight="1">
      <c r="B167" s="32"/>
      <c r="H167" s="22"/>
      <c r="J167" s="7"/>
    </row>
    <row r="168" spans="2:10" ht="15.75" customHeight="1">
      <c r="B168" s="32"/>
      <c r="H168" s="22"/>
      <c r="J168" s="7"/>
    </row>
    <row r="169" spans="2:10" ht="15.75" customHeight="1">
      <c r="B169" s="32"/>
      <c r="H169" s="22"/>
      <c r="J169" s="7"/>
    </row>
    <row r="170" spans="2:10" ht="15.75" customHeight="1">
      <c r="B170" s="32"/>
      <c r="H170" s="22"/>
      <c r="J170" s="7"/>
    </row>
    <row r="171" spans="2:10" ht="15.75" customHeight="1">
      <c r="B171" s="32"/>
      <c r="H171" s="22"/>
      <c r="J171" s="7"/>
    </row>
    <row r="172" spans="2:10" ht="15.75" customHeight="1">
      <c r="B172" s="32"/>
      <c r="H172" s="22"/>
      <c r="J172" s="7"/>
    </row>
    <row r="173" spans="2:10" ht="15.75" customHeight="1">
      <c r="B173" s="32"/>
      <c r="H173" s="22"/>
      <c r="J173" s="7"/>
    </row>
    <row r="174" spans="2:10" ht="15.75" customHeight="1">
      <c r="B174" s="32"/>
      <c r="H174" s="22"/>
      <c r="J174" s="7"/>
    </row>
    <row r="175" spans="2:10" ht="15.75" customHeight="1">
      <c r="B175" s="32"/>
      <c r="H175" s="22"/>
      <c r="J175" s="7"/>
    </row>
    <row r="176" spans="2:10" ht="15.75" customHeight="1">
      <c r="B176" s="32"/>
      <c r="H176" s="22"/>
      <c r="J176" s="7"/>
    </row>
    <row r="177" spans="2:10" ht="15.75" customHeight="1">
      <c r="B177" s="32"/>
      <c r="H177" s="22"/>
      <c r="J177" s="7"/>
    </row>
    <row r="178" spans="2:10" ht="15.75" customHeight="1">
      <c r="B178" s="32"/>
      <c r="H178" s="22"/>
      <c r="J178" s="7"/>
    </row>
    <row r="179" spans="2:10" ht="15.75" customHeight="1">
      <c r="B179" s="32"/>
      <c r="H179" s="22"/>
      <c r="J179" s="7"/>
    </row>
    <row r="180" spans="2:10" ht="15.75" customHeight="1">
      <c r="B180" s="32"/>
      <c r="H180" s="22"/>
      <c r="J180" s="7"/>
    </row>
    <row r="181" spans="2:10" ht="15.75" customHeight="1">
      <c r="B181" s="32"/>
      <c r="H181" s="22"/>
      <c r="J181" s="7"/>
    </row>
    <row r="182" spans="2:10" ht="15.75" customHeight="1">
      <c r="B182" s="32"/>
      <c r="H182" s="22"/>
      <c r="J182" s="7"/>
    </row>
    <row r="183" spans="2:10" ht="15.75" customHeight="1">
      <c r="B183" s="32"/>
      <c r="H183" s="22"/>
      <c r="J183" s="7"/>
    </row>
    <row r="184" spans="2:10" ht="15.75" customHeight="1">
      <c r="B184" s="32"/>
      <c r="H184" s="22"/>
      <c r="J184" s="7"/>
    </row>
    <row r="185" spans="2:10" ht="15.75" customHeight="1">
      <c r="B185" s="32"/>
      <c r="H185" s="22"/>
      <c r="J185" s="7"/>
    </row>
    <row r="186" spans="2:10" ht="15.75" customHeight="1">
      <c r="B186" s="32"/>
      <c r="H186" s="22"/>
      <c r="J186" s="7"/>
    </row>
    <row r="187" spans="2:10" ht="15.75" customHeight="1">
      <c r="B187" s="32"/>
      <c r="H187" s="22"/>
      <c r="J187" s="7"/>
    </row>
    <row r="188" spans="2:10" ht="15.75" customHeight="1">
      <c r="B188" s="32"/>
      <c r="H188" s="22"/>
      <c r="J188" s="7"/>
    </row>
    <row r="189" spans="2:10" ht="15.75" customHeight="1">
      <c r="B189" s="32"/>
      <c r="H189" s="22"/>
      <c r="J189" s="7"/>
    </row>
    <row r="190" spans="2:10" ht="15.75" customHeight="1">
      <c r="B190" s="32"/>
      <c r="H190" s="22"/>
      <c r="J190" s="7"/>
    </row>
    <row r="191" spans="2:10" ht="15.75" customHeight="1">
      <c r="B191" s="32"/>
      <c r="H191" s="22"/>
      <c r="J191" s="7"/>
    </row>
    <row r="192" spans="2:10" ht="15.75" customHeight="1">
      <c r="B192" s="32"/>
      <c r="H192" s="22"/>
      <c r="J192" s="7"/>
    </row>
    <row r="193" spans="2:10" ht="15.75" customHeight="1">
      <c r="B193" s="32"/>
      <c r="H193" s="22"/>
      <c r="J193" s="7"/>
    </row>
    <row r="194" spans="2:10" ht="15.75" customHeight="1">
      <c r="B194" s="32"/>
      <c r="H194" s="22"/>
      <c r="J194" s="7"/>
    </row>
    <row r="195" spans="2:10" ht="15.75" customHeight="1">
      <c r="B195" s="32"/>
      <c r="H195" s="22"/>
      <c r="J195" s="7"/>
    </row>
    <row r="196" spans="2:10" ht="15.75" customHeight="1">
      <c r="B196" s="32"/>
      <c r="H196" s="22"/>
      <c r="J196" s="7"/>
    </row>
    <row r="197" spans="2:10" ht="15.75" customHeight="1">
      <c r="B197" s="32"/>
      <c r="H197" s="22"/>
      <c r="J197" s="7"/>
    </row>
    <row r="198" spans="2:10" ht="15.75" customHeight="1">
      <c r="B198" s="32"/>
      <c r="H198" s="22"/>
      <c r="J198" s="7"/>
    </row>
    <row r="199" spans="2:10" ht="15.75" customHeight="1">
      <c r="B199" s="32"/>
      <c r="H199" s="22"/>
      <c r="J199" s="7"/>
    </row>
    <row r="200" spans="2:10" ht="15.75" customHeight="1">
      <c r="B200" s="32"/>
      <c r="H200" s="22"/>
      <c r="J200" s="7"/>
    </row>
    <row r="201" spans="2:10" ht="15.75" customHeight="1">
      <c r="B201" s="32"/>
      <c r="H201" s="22"/>
      <c r="J201" s="7"/>
    </row>
    <row r="202" spans="2:10" ht="15.75" customHeight="1">
      <c r="B202" s="32"/>
      <c r="H202" s="22"/>
      <c r="J202" s="7"/>
    </row>
    <row r="203" spans="2:10" ht="15.75" customHeight="1">
      <c r="B203" s="32"/>
      <c r="H203" s="22"/>
      <c r="J203" s="7"/>
    </row>
    <row r="204" spans="2:10" ht="15.75" customHeight="1">
      <c r="B204" s="32"/>
      <c r="H204" s="22"/>
      <c r="J204" s="7"/>
    </row>
    <row r="205" spans="2:10" ht="15.75" customHeight="1">
      <c r="B205" s="32"/>
      <c r="H205" s="22"/>
      <c r="J205" s="7"/>
    </row>
    <row r="206" spans="2:10" ht="15.75" customHeight="1">
      <c r="B206" s="32"/>
      <c r="H206" s="22"/>
      <c r="J206" s="7"/>
    </row>
    <row r="207" spans="2:10" ht="15.75" customHeight="1">
      <c r="B207" s="32"/>
      <c r="H207" s="22"/>
      <c r="J207" s="7"/>
    </row>
    <row r="208" spans="2:10" ht="15.75" customHeight="1">
      <c r="B208" s="32"/>
      <c r="H208" s="22"/>
      <c r="J208" s="7"/>
    </row>
    <row r="209" spans="2:10" ht="15.75" customHeight="1">
      <c r="B209" s="32"/>
      <c r="H209" s="22"/>
      <c r="J209" s="7"/>
    </row>
    <row r="210" spans="2:10" ht="15.75" customHeight="1">
      <c r="B210" s="32"/>
      <c r="H210" s="22"/>
      <c r="J210" s="7"/>
    </row>
    <row r="211" spans="2:10" ht="15.75" customHeight="1">
      <c r="B211" s="32"/>
      <c r="H211" s="22"/>
      <c r="J211" s="7"/>
    </row>
    <row r="212" spans="2:10" ht="15.75" customHeight="1">
      <c r="B212" s="32"/>
      <c r="H212" s="22"/>
      <c r="J212" s="7"/>
    </row>
    <row r="213" spans="2:10" ht="15.75" customHeight="1">
      <c r="B213" s="32"/>
      <c r="H213" s="22"/>
      <c r="J213" s="7"/>
    </row>
    <row r="214" spans="2:10" ht="15.75" customHeight="1">
      <c r="B214" s="32"/>
      <c r="H214" s="22"/>
      <c r="J214" s="7"/>
    </row>
    <row r="215" spans="2:10" ht="15.75" customHeight="1">
      <c r="B215" s="32"/>
      <c r="H215" s="22"/>
      <c r="J215" s="7"/>
    </row>
    <row r="216" spans="2:10" ht="15.75" customHeight="1">
      <c r="B216" s="32"/>
      <c r="H216" s="22"/>
      <c r="J216" s="7"/>
    </row>
    <row r="217" spans="2:10" ht="15.75" customHeight="1">
      <c r="B217" s="32"/>
      <c r="H217" s="22"/>
      <c r="J217" s="7"/>
    </row>
    <row r="218" spans="2:10" ht="15.75" customHeight="1">
      <c r="B218" s="32"/>
      <c r="H218" s="22"/>
      <c r="J218" s="7"/>
    </row>
    <row r="219" spans="2:10" ht="15.75" customHeight="1">
      <c r="B219" s="32"/>
      <c r="H219" s="22"/>
      <c r="J219" s="7"/>
    </row>
    <row r="220" spans="2:10" ht="15.75" customHeight="1">
      <c r="B220" s="32"/>
      <c r="H220" s="22"/>
      <c r="J220" s="7"/>
    </row>
    <row r="221" spans="2:10" ht="15.75" customHeight="1">
      <c r="B221" s="32"/>
      <c r="H221" s="22"/>
      <c r="J221" s="7"/>
    </row>
    <row r="222" spans="2:10" ht="15.75" customHeight="1">
      <c r="B222" s="32"/>
      <c r="H222" s="22"/>
      <c r="J222" s="7"/>
    </row>
    <row r="223" spans="2:10" ht="15.75" customHeight="1">
      <c r="B223" s="32"/>
      <c r="H223" s="22"/>
      <c r="J223" s="7"/>
    </row>
    <row r="224" spans="2:10" ht="15.75" customHeight="1">
      <c r="B224" s="32"/>
      <c r="H224" s="22"/>
      <c r="J224" s="7"/>
    </row>
    <row r="225" spans="2:10" ht="15.75" customHeight="1">
      <c r="B225" s="32"/>
      <c r="H225" s="22"/>
      <c r="J225" s="7"/>
    </row>
    <row r="226" spans="2:10" ht="15.75" customHeight="1">
      <c r="B226" s="32"/>
      <c r="H226" s="22"/>
      <c r="J226" s="7"/>
    </row>
    <row r="227" spans="2:10" ht="15.75" customHeight="1">
      <c r="B227" s="32"/>
      <c r="H227" s="22"/>
      <c r="J227" s="7"/>
    </row>
    <row r="228" spans="2:10" ht="15.75" customHeight="1">
      <c r="B228" s="32"/>
      <c r="H228" s="22"/>
      <c r="J228" s="7"/>
    </row>
    <row r="229" spans="2:10" ht="15.75" customHeight="1">
      <c r="B229" s="32"/>
      <c r="H229" s="22"/>
      <c r="J229" s="7"/>
    </row>
    <row r="230" spans="2:10" ht="15.75" customHeight="1">
      <c r="B230" s="32"/>
      <c r="H230" s="22"/>
      <c r="J230" s="7"/>
    </row>
    <row r="231" spans="2:10" ht="15.75" customHeight="1">
      <c r="B231" s="32"/>
      <c r="H231" s="22"/>
      <c r="J231" s="7"/>
    </row>
    <row r="232" spans="2:10" ht="15.75" customHeight="1">
      <c r="B232" s="32"/>
      <c r="H232" s="22"/>
      <c r="J232" s="7"/>
    </row>
    <row r="233" spans="2:10" ht="15.75" customHeight="1">
      <c r="B233" s="32"/>
      <c r="H233" s="22"/>
      <c r="J233" s="7"/>
    </row>
    <row r="234" spans="2:10" ht="15.75" customHeight="1">
      <c r="B234" s="32"/>
      <c r="H234" s="22"/>
      <c r="J234" s="7"/>
    </row>
    <row r="235" spans="2:10" ht="15.75" customHeight="1">
      <c r="B235" s="32"/>
      <c r="H235" s="22"/>
      <c r="J235" s="7"/>
    </row>
    <row r="236" spans="2:10" ht="15.75" customHeight="1">
      <c r="B236" s="32"/>
      <c r="H236" s="22"/>
      <c r="J236" s="7"/>
    </row>
    <row r="237" spans="2:10" ht="15.75" customHeight="1">
      <c r="B237" s="32"/>
      <c r="H237" s="22"/>
      <c r="J237" s="7"/>
    </row>
    <row r="238" spans="2:10" ht="15.75" customHeight="1">
      <c r="B238" s="32"/>
      <c r="H238" s="22"/>
      <c r="J238" s="7"/>
    </row>
    <row r="239" spans="2:10" ht="15.75" customHeight="1">
      <c r="B239" s="32"/>
      <c r="H239" s="22"/>
      <c r="J239" s="7"/>
    </row>
    <row r="240" spans="2:10" ht="15.75" customHeight="1">
      <c r="B240" s="32"/>
      <c r="H240" s="22"/>
      <c r="J240" s="7"/>
    </row>
    <row r="241" spans="2:10" ht="15.75" customHeight="1">
      <c r="B241" s="32"/>
      <c r="H241" s="22"/>
      <c r="J241" s="7"/>
    </row>
    <row r="242" spans="2:10" ht="15.75" customHeight="1">
      <c r="B242" s="32"/>
      <c r="H242" s="22"/>
      <c r="J242" s="7"/>
    </row>
    <row r="243" spans="2:10" ht="15.75" customHeight="1">
      <c r="B243" s="32"/>
      <c r="H243" s="22"/>
      <c r="J243" s="7"/>
    </row>
    <row r="244" spans="2:10" ht="15.75" customHeight="1">
      <c r="B244" s="32"/>
      <c r="H244" s="22"/>
      <c r="J244" s="7"/>
    </row>
    <row r="245" spans="2:10" ht="15.75" customHeight="1">
      <c r="B245" s="32"/>
      <c r="H245" s="22"/>
      <c r="J245" s="7"/>
    </row>
    <row r="246" spans="2:10" ht="15.75" customHeight="1">
      <c r="B246" s="32"/>
      <c r="H246" s="22"/>
      <c r="J246" s="7"/>
    </row>
    <row r="247" spans="2:10" ht="15.75" customHeight="1">
      <c r="B247" s="32"/>
      <c r="H247" s="22"/>
      <c r="J247" s="7"/>
    </row>
    <row r="248" spans="2:10" ht="15.75" customHeight="1">
      <c r="B248" s="32"/>
      <c r="H248" s="22"/>
      <c r="J248" s="7"/>
    </row>
    <row r="249" spans="2:10" ht="15.75" customHeight="1">
      <c r="B249" s="32"/>
      <c r="H249" s="22"/>
      <c r="J249" s="7"/>
    </row>
    <row r="250" spans="2:10" ht="15.75" customHeight="1">
      <c r="B250" s="32"/>
      <c r="H250" s="22"/>
      <c r="J250" s="7"/>
    </row>
    <row r="251" spans="2:10" ht="15.75" customHeight="1">
      <c r="B251" s="32"/>
      <c r="H251" s="22"/>
      <c r="J251" s="7"/>
    </row>
    <row r="252" spans="2:10" ht="15.75" customHeight="1">
      <c r="B252" s="32"/>
      <c r="H252" s="22"/>
      <c r="J252" s="7"/>
    </row>
    <row r="253" spans="2:10" ht="15.75" customHeight="1">
      <c r="B253" s="32"/>
      <c r="H253" s="22"/>
      <c r="J253" s="7"/>
    </row>
    <row r="254" spans="2:10" ht="15.75" customHeight="1">
      <c r="B254" s="32"/>
      <c r="H254" s="22"/>
      <c r="J254" s="7"/>
    </row>
    <row r="255" spans="2:10" ht="15.75" customHeight="1">
      <c r="B255" s="32"/>
      <c r="H255" s="22"/>
      <c r="J255" s="7"/>
    </row>
    <row r="256" spans="2:10" ht="15.75" customHeight="1">
      <c r="B256" s="32"/>
      <c r="H256" s="22"/>
      <c r="J256" s="7"/>
    </row>
    <row r="257" spans="2:10" ht="15.75" customHeight="1">
      <c r="B257" s="32"/>
      <c r="H257" s="22"/>
      <c r="J257" s="7"/>
    </row>
    <row r="258" spans="2:10" ht="15.75" customHeight="1">
      <c r="B258" s="32"/>
      <c r="H258" s="22"/>
      <c r="J258" s="7"/>
    </row>
    <row r="259" spans="2:10" ht="15.75" customHeight="1">
      <c r="B259" s="32"/>
      <c r="H259" s="22"/>
      <c r="J259" s="7"/>
    </row>
    <row r="260" spans="2:10" ht="15.75" customHeight="1">
      <c r="B260" s="32"/>
      <c r="H260" s="22"/>
      <c r="J260" s="7"/>
    </row>
    <row r="261" spans="2:10" ht="15.75" customHeight="1">
      <c r="B261" s="32"/>
      <c r="H261" s="22"/>
      <c r="J261" s="7"/>
    </row>
    <row r="262" spans="2:10" ht="15.75" customHeight="1">
      <c r="B262" s="32"/>
      <c r="H262" s="22"/>
      <c r="J262" s="7"/>
    </row>
    <row r="263" spans="2:10" ht="15.75" customHeight="1">
      <c r="B263" s="32"/>
      <c r="H263" s="22"/>
      <c r="J263" s="7"/>
    </row>
    <row r="264" spans="2:10" ht="15.75" customHeight="1">
      <c r="B264" s="32"/>
      <c r="H264" s="22"/>
      <c r="J264" s="7"/>
    </row>
    <row r="265" spans="2:10" ht="15.75" customHeight="1">
      <c r="B265" s="32"/>
      <c r="H265" s="22"/>
      <c r="J265" s="7"/>
    </row>
    <row r="266" spans="2:10" ht="15.75" customHeight="1">
      <c r="B266" s="32"/>
      <c r="H266" s="22"/>
      <c r="J266" s="7"/>
    </row>
    <row r="267" spans="2:10" ht="15.75" customHeight="1">
      <c r="B267" s="32"/>
      <c r="H267" s="22"/>
      <c r="J267" s="7"/>
    </row>
    <row r="268" spans="2:10" ht="15.75" customHeight="1">
      <c r="B268" s="32"/>
      <c r="H268" s="22"/>
      <c r="J268" s="7"/>
    </row>
    <row r="269" spans="2:10" ht="15.75" customHeight="1">
      <c r="B269" s="32"/>
      <c r="H269" s="22"/>
      <c r="J269" s="7"/>
    </row>
    <row r="270" spans="2:10" ht="15.75" customHeight="1">
      <c r="B270" s="32"/>
      <c r="H270" s="22"/>
      <c r="J270" s="7"/>
    </row>
    <row r="271" spans="2:10" ht="15.75" customHeight="1">
      <c r="B271" s="32"/>
      <c r="H271" s="22"/>
      <c r="J271" s="7"/>
    </row>
    <row r="272" spans="2:10" ht="15.75" customHeight="1">
      <c r="B272" s="32"/>
      <c r="H272" s="22"/>
      <c r="J272" s="7"/>
    </row>
    <row r="273" spans="2:10" ht="15.75" customHeight="1">
      <c r="B273" s="32"/>
      <c r="H273" s="22"/>
      <c r="J273" s="7"/>
    </row>
    <row r="274" spans="2:10" ht="15.75" customHeight="1">
      <c r="B274" s="32"/>
      <c r="H274" s="22"/>
      <c r="J274" s="7"/>
    </row>
    <row r="275" spans="2:10" ht="15.75" customHeight="1">
      <c r="B275" s="32"/>
      <c r="H275" s="22"/>
      <c r="J275" s="7"/>
    </row>
    <row r="276" spans="2:10" ht="15.75" customHeight="1">
      <c r="B276" s="32"/>
      <c r="H276" s="22"/>
      <c r="J276" s="7"/>
    </row>
    <row r="277" spans="2:10" ht="15.75" customHeight="1">
      <c r="B277" s="32"/>
      <c r="H277" s="22"/>
      <c r="J277" s="7"/>
    </row>
    <row r="278" spans="2:10" ht="15.75" customHeight="1">
      <c r="B278" s="32"/>
      <c r="H278" s="22"/>
      <c r="J278" s="7"/>
    </row>
    <row r="279" spans="2:10" ht="15.75" customHeight="1">
      <c r="B279" s="32"/>
      <c r="H279" s="22"/>
      <c r="J279" s="7"/>
    </row>
    <row r="280" spans="2:10" ht="15.75" customHeight="1">
      <c r="B280" s="32"/>
      <c r="H280" s="22"/>
      <c r="J280" s="7"/>
    </row>
    <row r="281" spans="2:10" ht="15.75" customHeight="1">
      <c r="B281" s="32"/>
      <c r="H281" s="22"/>
      <c r="J281" s="7"/>
    </row>
    <row r="282" spans="2:10" ht="15.75" customHeight="1">
      <c r="B282" s="32"/>
      <c r="H282" s="22"/>
      <c r="J282" s="7"/>
    </row>
    <row r="283" spans="2:10" ht="15.75" customHeight="1">
      <c r="B283" s="32"/>
      <c r="H283" s="22"/>
      <c r="J283" s="7"/>
    </row>
    <row r="284" spans="2:10" ht="15.75" customHeight="1">
      <c r="B284" s="32"/>
      <c r="H284" s="22"/>
      <c r="J284" s="7"/>
    </row>
    <row r="285" spans="2:10" ht="15.75" customHeight="1">
      <c r="B285" s="32"/>
      <c r="H285" s="22"/>
      <c r="J285" s="7"/>
    </row>
    <row r="286" spans="2:10" ht="15.75" customHeight="1">
      <c r="B286" s="32"/>
      <c r="H286" s="22"/>
      <c r="J286" s="7"/>
    </row>
    <row r="287" spans="2:10" ht="15.75" customHeight="1">
      <c r="B287" s="32"/>
      <c r="H287" s="22"/>
      <c r="J287" s="7"/>
    </row>
    <row r="288" spans="2:10" ht="15.75" customHeight="1">
      <c r="B288" s="32"/>
      <c r="H288" s="22"/>
      <c r="J288" s="7"/>
    </row>
    <row r="289" spans="2:10" ht="15.75" customHeight="1">
      <c r="B289" s="32"/>
      <c r="H289" s="22"/>
      <c r="J289" s="7"/>
    </row>
    <row r="290" spans="2:10" ht="15.75" customHeight="1">
      <c r="B290" s="32"/>
      <c r="H290" s="22"/>
      <c r="J290" s="7"/>
    </row>
    <row r="291" spans="2:10" ht="15.75" customHeight="1">
      <c r="B291" s="32"/>
      <c r="H291" s="22"/>
      <c r="J291" s="7"/>
    </row>
    <row r="292" spans="2:10" ht="15.75" customHeight="1">
      <c r="B292" s="32"/>
      <c r="H292" s="22"/>
      <c r="J292" s="7"/>
    </row>
    <row r="293" spans="2:10" ht="15.75" customHeight="1">
      <c r="B293" s="32"/>
      <c r="H293" s="22"/>
      <c r="J293" s="7"/>
    </row>
    <row r="294" spans="2:10" ht="15.75" customHeight="1">
      <c r="B294" s="32"/>
      <c r="H294" s="22"/>
      <c r="J294" s="7"/>
    </row>
    <row r="295" spans="2:10" ht="15.75" customHeight="1">
      <c r="B295" s="32"/>
      <c r="H295" s="22"/>
      <c r="J295" s="7"/>
    </row>
    <row r="296" spans="2:10" ht="15.75" customHeight="1">
      <c r="B296" s="32"/>
      <c r="H296" s="22"/>
      <c r="J296" s="7"/>
    </row>
    <row r="297" spans="2:10" ht="15.75" customHeight="1">
      <c r="B297" s="32"/>
      <c r="H297" s="22"/>
      <c r="J297" s="7"/>
    </row>
    <row r="298" spans="2:10" ht="15.75" customHeight="1">
      <c r="B298" s="32"/>
      <c r="H298" s="22"/>
      <c r="J298" s="7"/>
    </row>
    <row r="299" spans="2:10" ht="15.75" customHeight="1">
      <c r="B299" s="32"/>
      <c r="H299" s="22"/>
      <c r="J299" s="7"/>
    </row>
    <row r="300" spans="2:10" ht="15.75" customHeight="1">
      <c r="B300" s="32"/>
      <c r="H300" s="22"/>
      <c r="J300" s="7"/>
    </row>
    <row r="301" spans="2:10" ht="15.75" customHeight="1">
      <c r="B301" s="32"/>
      <c r="H301" s="22"/>
      <c r="J301" s="7"/>
    </row>
    <row r="302" spans="2:10" ht="15.75" customHeight="1">
      <c r="B302" s="32"/>
      <c r="H302" s="22"/>
      <c r="J302" s="7"/>
    </row>
    <row r="303" spans="2:10" ht="15.75" customHeight="1">
      <c r="B303" s="32"/>
      <c r="H303" s="22"/>
      <c r="J303" s="7"/>
    </row>
    <row r="304" spans="2:10" ht="15.75" customHeight="1">
      <c r="B304" s="32"/>
      <c r="H304" s="22"/>
      <c r="J304" s="7"/>
    </row>
    <row r="305" spans="2:10" ht="15.75" customHeight="1">
      <c r="B305" s="32"/>
      <c r="H305" s="22"/>
      <c r="J305" s="7"/>
    </row>
    <row r="306" spans="2:10" ht="15.75" customHeight="1">
      <c r="B306" s="32"/>
      <c r="H306" s="22"/>
      <c r="J306" s="7"/>
    </row>
    <row r="307" spans="2:10" ht="15.75" customHeight="1">
      <c r="B307" s="32"/>
      <c r="H307" s="22"/>
      <c r="J307" s="7"/>
    </row>
    <row r="308" spans="2:10" ht="15.75" customHeight="1">
      <c r="B308" s="32"/>
      <c r="H308" s="22"/>
      <c r="J308" s="7"/>
    </row>
    <row r="309" spans="2:10" ht="15.75" customHeight="1">
      <c r="B309" s="32"/>
      <c r="H309" s="22"/>
      <c r="J309" s="7"/>
    </row>
    <row r="310" spans="2:10" ht="15.75" customHeight="1">
      <c r="B310" s="32"/>
      <c r="H310" s="22"/>
      <c r="J310" s="7"/>
    </row>
    <row r="311" spans="2:10" ht="15.75" customHeight="1">
      <c r="B311" s="32"/>
      <c r="H311" s="22"/>
      <c r="J311" s="7"/>
    </row>
    <row r="312" spans="2:10" ht="15.75" customHeight="1">
      <c r="B312" s="32"/>
      <c r="H312" s="22"/>
      <c r="J312" s="7"/>
    </row>
    <row r="313" spans="2:10" ht="15.75" customHeight="1">
      <c r="B313" s="32"/>
      <c r="H313" s="22"/>
      <c r="J313" s="7"/>
    </row>
    <row r="314" spans="2:10" ht="15.75" customHeight="1">
      <c r="B314" s="32"/>
      <c r="H314" s="22"/>
      <c r="J314" s="7"/>
    </row>
    <row r="315" spans="2:10" ht="15.75" customHeight="1">
      <c r="B315" s="32"/>
      <c r="H315" s="22"/>
      <c r="J315" s="7"/>
    </row>
    <row r="316" spans="2:10" ht="15.75" customHeight="1">
      <c r="B316" s="32"/>
      <c r="H316" s="22"/>
      <c r="J316" s="7"/>
    </row>
    <row r="317" spans="2:10" ht="15.75" customHeight="1">
      <c r="B317" s="32"/>
      <c r="H317" s="22"/>
      <c r="J317" s="7"/>
    </row>
    <row r="318" spans="2:10" ht="15.75" customHeight="1">
      <c r="B318" s="32"/>
      <c r="H318" s="22"/>
      <c r="J318" s="7"/>
    </row>
    <row r="319" spans="2:10" ht="15.75" customHeight="1">
      <c r="B319" s="32"/>
      <c r="H319" s="22"/>
      <c r="J319" s="7"/>
    </row>
    <row r="320" spans="2:10" ht="15.75" customHeight="1">
      <c r="B320" s="32"/>
      <c r="H320" s="22"/>
      <c r="J320" s="7"/>
    </row>
    <row r="321" spans="2:10" ht="15.75" customHeight="1">
      <c r="B321" s="32"/>
      <c r="H321" s="22"/>
      <c r="J321" s="7"/>
    </row>
    <row r="322" spans="2:10" ht="15.75" customHeight="1">
      <c r="B322" s="32"/>
      <c r="H322" s="22"/>
      <c r="J322" s="7"/>
    </row>
    <row r="323" spans="2:10" ht="15.75" customHeight="1">
      <c r="B323" s="32"/>
      <c r="H323" s="22"/>
      <c r="J323" s="7"/>
    </row>
    <row r="324" spans="2:10" ht="15.75" customHeight="1">
      <c r="B324" s="32"/>
      <c r="H324" s="22"/>
      <c r="J324" s="7"/>
    </row>
    <row r="325" spans="2:10" ht="15.75" customHeight="1">
      <c r="B325" s="32"/>
      <c r="H325" s="22"/>
      <c r="J325" s="7"/>
    </row>
    <row r="326" spans="2:10" ht="15.75" customHeight="1">
      <c r="B326" s="32"/>
      <c r="H326" s="22"/>
      <c r="J326" s="7"/>
    </row>
    <row r="327" spans="2:10" ht="15.75" customHeight="1">
      <c r="B327" s="32"/>
      <c r="H327" s="22"/>
      <c r="J327" s="7"/>
    </row>
    <row r="328" spans="2:10" ht="15.75" customHeight="1">
      <c r="B328" s="32"/>
      <c r="H328" s="22"/>
      <c r="J328" s="7"/>
    </row>
    <row r="329" spans="2:10" ht="15.75" customHeight="1">
      <c r="B329" s="32"/>
      <c r="H329" s="22"/>
      <c r="J329" s="7"/>
    </row>
    <row r="330" spans="2:10" ht="15.75" customHeight="1">
      <c r="B330" s="32"/>
      <c r="H330" s="22"/>
      <c r="J330" s="7"/>
    </row>
    <row r="331" spans="2:10" ht="15.75" customHeight="1">
      <c r="B331" s="32"/>
      <c r="H331" s="22"/>
      <c r="J331" s="7"/>
    </row>
    <row r="332" spans="2:10" ht="15.75" customHeight="1">
      <c r="B332" s="32"/>
      <c r="H332" s="22"/>
      <c r="J332" s="7"/>
    </row>
    <row r="333" spans="2:10" ht="15.75" customHeight="1">
      <c r="B333" s="32"/>
      <c r="H333" s="22"/>
      <c r="J333" s="7"/>
    </row>
    <row r="334" spans="2:10" ht="15.75" customHeight="1">
      <c r="B334" s="32"/>
      <c r="H334" s="22"/>
      <c r="J334" s="7"/>
    </row>
    <row r="335" spans="2:10" ht="15.75" customHeight="1">
      <c r="B335" s="32"/>
      <c r="H335" s="22"/>
      <c r="J335" s="7"/>
    </row>
    <row r="336" spans="2:10" ht="15.75" customHeight="1">
      <c r="B336" s="32"/>
      <c r="H336" s="22"/>
      <c r="J336" s="7"/>
    </row>
    <row r="337" spans="2:10" ht="15.75" customHeight="1">
      <c r="B337" s="32"/>
      <c r="H337" s="22"/>
      <c r="J337" s="7"/>
    </row>
    <row r="338" spans="2:10" ht="15.75" customHeight="1">
      <c r="B338" s="32"/>
      <c r="H338" s="22"/>
      <c r="J338" s="7"/>
    </row>
    <row r="339" spans="2:10" ht="15.75" customHeight="1">
      <c r="B339" s="32"/>
      <c r="H339" s="22"/>
      <c r="J339" s="7"/>
    </row>
    <row r="340" spans="2:10" ht="15.75" customHeight="1">
      <c r="B340" s="32"/>
      <c r="H340" s="22"/>
      <c r="J340" s="7"/>
    </row>
    <row r="341" spans="2:10" ht="15.75" customHeight="1">
      <c r="B341" s="32"/>
      <c r="H341" s="22"/>
      <c r="J341" s="7"/>
    </row>
    <row r="342" spans="2:10" ht="15.75" customHeight="1">
      <c r="B342" s="32"/>
      <c r="H342" s="22"/>
      <c r="J342" s="7"/>
    </row>
    <row r="343" spans="2:10" ht="15.75" customHeight="1">
      <c r="B343" s="32"/>
      <c r="H343" s="22"/>
      <c r="J343" s="7"/>
    </row>
    <row r="344" spans="2:10" ht="15.75" customHeight="1">
      <c r="B344" s="32"/>
      <c r="H344" s="22"/>
      <c r="J344" s="7"/>
    </row>
    <row r="345" spans="2:10" ht="15.75" customHeight="1">
      <c r="B345" s="32"/>
      <c r="H345" s="22"/>
      <c r="J345" s="7"/>
    </row>
    <row r="346" spans="2:10" ht="15.75" customHeight="1">
      <c r="B346" s="32"/>
      <c r="H346" s="22"/>
      <c r="J346" s="7"/>
    </row>
    <row r="347" spans="2:10" ht="15.75" customHeight="1">
      <c r="B347" s="32"/>
      <c r="H347" s="22"/>
      <c r="J347" s="7"/>
    </row>
    <row r="348" spans="2:10" ht="15.75" customHeight="1">
      <c r="B348" s="32"/>
      <c r="H348" s="22"/>
      <c r="J348" s="7"/>
    </row>
    <row r="349" spans="2:10" ht="15.75" customHeight="1">
      <c r="B349" s="32"/>
      <c r="H349" s="22"/>
      <c r="J349" s="7"/>
    </row>
    <row r="350" spans="2:10" ht="15.75" customHeight="1">
      <c r="B350" s="32"/>
      <c r="H350" s="22"/>
      <c r="J350" s="7"/>
    </row>
    <row r="351" spans="2:10" ht="15.75" customHeight="1">
      <c r="B351" s="32"/>
      <c r="H351" s="22"/>
      <c r="J351" s="7"/>
    </row>
    <row r="352" spans="2:10" ht="15.75" customHeight="1">
      <c r="B352" s="32"/>
      <c r="H352" s="22"/>
      <c r="J352" s="7"/>
    </row>
    <row r="353" spans="2:10" ht="15.75" customHeight="1">
      <c r="B353" s="32"/>
      <c r="H353" s="22"/>
      <c r="J353" s="7"/>
    </row>
    <row r="354" spans="2:10" ht="15.75" customHeight="1">
      <c r="B354" s="32"/>
      <c r="H354" s="22"/>
      <c r="J354" s="7"/>
    </row>
    <row r="355" spans="2:10" ht="15.75" customHeight="1">
      <c r="B355" s="32"/>
      <c r="H355" s="22"/>
      <c r="J355" s="7"/>
    </row>
    <row r="356" spans="2:10" ht="15.75" customHeight="1">
      <c r="B356" s="32"/>
      <c r="H356" s="22"/>
      <c r="J356" s="7"/>
    </row>
    <row r="357" spans="2:10" ht="15.75" customHeight="1">
      <c r="B357" s="32"/>
      <c r="H357" s="22"/>
      <c r="J357" s="7"/>
    </row>
    <row r="358" spans="2:10" ht="15.75" customHeight="1">
      <c r="B358" s="32"/>
      <c r="H358" s="22"/>
      <c r="J358" s="7"/>
    </row>
    <row r="359" spans="2:10" ht="15.75" customHeight="1">
      <c r="B359" s="32"/>
      <c r="H359" s="22"/>
      <c r="J359" s="7"/>
    </row>
    <row r="360" spans="2:10" ht="15.75" customHeight="1">
      <c r="B360" s="32"/>
      <c r="H360" s="22"/>
      <c r="J360" s="7"/>
    </row>
    <row r="361" spans="2:10" ht="15.75" customHeight="1">
      <c r="B361" s="32"/>
      <c r="H361" s="22"/>
      <c r="J361" s="7"/>
    </row>
    <row r="362" spans="2:10" ht="15.75" customHeight="1">
      <c r="B362" s="32"/>
      <c r="H362" s="22"/>
      <c r="J362" s="7"/>
    </row>
    <row r="363" spans="2:10" ht="15.75" customHeight="1">
      <c r="B363" s="32"/>
      <c r="H363" s="22"/>
      <c r="J363" s="7"/>
    </row>
    <row r="364" spans="2:10" ht="15.75" customHeight="1">
      <c r="B364" s="32"/>
      <c r="H364" s="22"/>
      <c r="J364" s="7"/>
    </row>
    <row r="365" spans="2:10" ht="15.75" customHeight="1">
      <c r="B365" s="32"/>
      <c r="H365" s="22"/>
      <c r="J365" s="7"/>
    </row>
    <row r="366" spans="2:10" ht="15.75" customHeight="1">
      <c r="B366" s="32"/>
      <c r="H366" s="22"/>
      <c r="J366" s="7"/>
    </row>
    <row r="367" spans="2:10" ht="15.75" customHeight="1">
      <c r="B367" s="32"/>
      <c r="H367" s="22"/>
      <c r="J367" s="7"/>
    </row>
    <row r="368" spans="2:10" ht="15.75" customHeight="1">
      <c r="B368" s="32"/>
      <c r="H368" s="22"/>
      <c r="J368" s="7"/>
    </row>
    <row r="369" spans="2:10" ht="15.75" customHeight="1">
      <c r="B369" s="32"/>
      <c r="H369" s="22"/>
      <c r="J369" s="7"/>
    </row>
    <row r="370" spans="2:10" ht="15.75" customHeight="1">
      <c r="B370" s="32"/>
      <c r="H370" s="22"/>
      <c r="J370" s="7"/>
    </row>
    <row r="371" spans="2:10" ht="15.75" customHeight="1">
      <c r="B371" s="32"/>
      <c r="H371" s="22"/>
      <c r="J371" s="7"/>
    </row>
    <row r="372" spans="2:10" ht="15.75" customHeight="1">
      <c r="B372" s="32"/>
      <c r="H372" s="22"/>
      <c r="J372" s="7"/>
    </row>
    <row r="373" spans="2:10" ht="15.75" customHeight="1">
      <c r="B373" s="32"/>
      <c r="H373" s="22"/>
      <c r="J373" s="7"/>
    </row>
    <row r="374" spans="2:10" ht="15.75" customHeight="1">
      <c r="B374" s="32"/>
      <c r="H374" s="22"/>
      <c r="J374" s="7"/>
    </row>
    <row r="375" spans="2:10" ht="15.75" customHeight="1">
      <c r="B375" s="32"/>
      <c r="H375" s="22"/>
      <c r="J375" s="7"/>
    </row>
    <row r="376" spans="2:10" ht="15.75" customHeight="1">
      <c r="B376" s="32"/>
      <c r="H376" s="22"/>
      <c r="J376" s="7"/>
    </row>
    <row r="377" spans="2:10" ht="15.75" customHeight="1">
      <c r="B377" s="32"/>
      <c r="H377" s="22"/>
      <c r="J377" s="7"/>
    </row>
    <row r="378" spans="2:10" ht="15.75" customHeight="1">
      <c r="B378" s="32"/>
      <c r="H378" s="22"/>
      <c r="J378" s="7"/>
    </row>
    <row r="379" spans="2:10" ht="15.75" customHeight="1">
      <c r="B379" s="32"/>
      <c r="H379" s="22"/>
      <c r="J379" s="7"/>
    </row>
    <row r="380" spans="2:10" ht="15.75" customHeight="1">
      <c r="B380" s="32"/>
      <c r="H380" s="22"/>
      <c r="J380" s="7"/>
    </row>
    <row r="381" spans="2:10" ht="15.75" customHeight="1">
      <c r="B381" s="32"/>
      <c r="H381" s="22"/>
      <c r="J381" s="7"/>
    </row>
    <row r="382" spans="2:10" ht="15.75" customHeight="1">
      <c r="B382" s="32"/>
      <c r="H382" s="22"/>
      <c r="J382" s="7"/>
    </row>
    <row r="383" spans="2:10" ht="15.75" customHeight="1">
      <c r="B383" s="32"/>
      <c r="H383" s="22"/>
      <c r="J383" s="7"/>
    </row>
    <row r="384" spans="2:10" ht="15.75" customHeight="1">
      <c r="B384" s="32"/>
      <c r="H384" s="22"/>
      <c r="J384" s="7"/>
    </row>
    <row r="385" spans="2:10" ht="15.75" customHeight="1">
      <c r="B385" s="32"/>
      <c r="H385" s="22"/>
      <c r="J385" s="7"/>
    </row>
    <row r="386" spans="2:10" ht="15.75" customHeight="1">
      <c r="B386" s="32"/>
      <c r="H386" s="22"/>
      <c r="J386" s="7"/>
    </row>
    <row r="387" spans="2:10" ht="15.75" customHeight="1">
      <c r="B387" s="32"/>
      <c r="H387" s="22"/>
      <c r="J387" s="7"/>
    </row>
    <row r="388" spans="2:10" ht="15.75" customHeight="1">
      <c r="B388" s="32"/>
      <c r="H388" s="22"/>
      <c r="J388" s="7"/>
    </row>
    <row r="389" spans="2:10" ht="15.75" customHeight="1">
      <c r="B389" s="32"/>
      <c r="H389" s="22"/>
      <c r="J389" s="7"/>
    </row>
    <row r="390" spans="2:10" ht="15.75" customHeight="1">
      <c r="B390" s="32"/>
      <c r="H390" s="22"/>
      <c r="J390" s="7"/>
    </row>
    <row r="391" spans="2:10" ht="15.75" customHeight="1">
      <c r="B391" s="32"/>
      <c r="H391" s="22"/>
      <c r="J391" s="7"/>
    </row>
    <row r="392" spans="2:10" ht="15.75" customHeight="1">
      <c r="B392" s="32"/>
      <c r="H392" s="22"/>
      <c r="J392" s="7"/>
    </row>
    <row r="393" spans="2:10" ht="15.75" customHeight="1">
      <c r="B393" s="32"/>
      <c r="H393" s="22"/>
      <c r="J393" s="7"/>
    </row>
    <row r="394" spans="2:10" ht="15.75" customHeight="1">
      <c r="B394" s="32"/>
      <c r="H394" s="22"/>
      <c r="J394" s="7"/>
    </row>
    <row r="395" spans="2:10" ht="15.75" customHeight="1">
      <c r="B395" s="32"/>
      <c r="H395" s="22"/>
      <c r="J395" s="7"/>
    </row>
    <row r="396" spans="2:10" ht="15.75" customHeight="1">
      <c r="B396" s="32"/>
      <c r="H396" s="22"/>
      <c r="J396" s="7"/>
    </row>
    <row r="397" spans="2:10" ht="15.75" customHeight="1">
      <c r="B397" s="32"/>
      <c r="H397" s="22"/>
      <c r="J397" s="7"/>
    </row>
    <row r="398" spans="2:10" ht="15.75" customHeight="1">
      <c r="B398" s="32"/>
      <c r="H398" s="22"/>
      <c r="J398" s="7"/>
    </row>
    <row r="399" spans="2:10" ht="15.75" customHeight="1">
      <c r="B399" s="32"/>
      <c r="H399" s="22"/>
      <c r="J399" s="7"/>
    </row>
    <row r="400" spans="2:10" ht="15.75" customHeight="1">
      <c r="B400" s="32"/>
      <c r="H400" s="22"/>
      <c r="J400" s="7"/>
    </row>
    <row r="401" spans="2:10" ht="15.75" customHeight="1">
      <c r="B401" s="32"/>
      <c r="H401" s="22"/>
      <c r="J401" s="7"/>
    </row>
    <row r="402" spans="2:10" ht="15.75" customHeight="1">
      <c r="B402" s="32"/>
      <c r="H402" s="22"/>
      <c r="J402" s="7"/>
    </row>
    <row r="403" spans="2:10" ht="15.75" customHeight="1">
      <c r="B403" s="32"/>
      <c r="H403" s="22"/>
      <c r="J403" s="7"/>
    </row>
    <row r="404" spans="2:10" ht="15.75" customHeight="1">
      <c r="B404" s="32"/>
      <c r="H404" s="22"/>
      <c r="J404" s="7"/>
    </row>
    <row r="405" spans="2:10" ht="15.75" customHeight="1">
      <c r="B405" s="32"/>
      <c r="H405" s="22"/>
      <c r="J405" s="7"/>
    </row>
    <row r="406" spans="2:10" ht="15.75" customHeight="1">
      <c r="B406" s="32"/>
      <c r="H406" s="22"/>
      <c r="J406" s="7"/>
    </row>
    <row r="407" spans="2:10" ht="15.75" customHeight="1">
      <c r="B407" s="32"/>
      <c r="H407" s="22"/>
      <c r="J407" s="7"/>
    </row>
    <row r="408" spans="2:10" ht="15.75" customHeight="1">
      <c r="B408" s="32"/>
      <c r="H408" s="22"/>
      <c r="J408" s="7"/>
    </row>
    <row r="409" spans="2:10" ht="15.75" customHeight="1">
      <c r="B409" s="32"/>
      <c r="H409" s="22"/>
      <c r="J409" s="7"/>
    </row>
    <row r="410" spans="2:10" ht="15.75" customHeight="1">
      <c r="B410" s="32"/>
      <c r="H410" s="22"/>
      <c r="J410" s="7"/>
    </row>
    <row r="411" spans="2:10" ht="15.75" customHeight="1">
      <c r="B411" s="32"/>
      <c r="H411" s="22"/>
      <c r="J411" s="7"/>
    </row>
    <row r="412" spans="2:10" ht="15.75" customHeight="1">
      <c r="B412" s="32"/>
      <c r="H412" s="22"/>
      <c r="J412" s="7"/>
    </row>
    <row r="413" spans="2:10" ht="15.75" customHeight="1">
      <c r="B413" s="32"/>
      <c r="H413" s="22"/>
      <c r="J413" s="7"/>
    </row>
    <row r="414" spans="2:10" ht="15.75" customHeight="1">
      <c r="B414" s="32"/>
      <c r="H414" s="22"/>
      <c r="J414" s="7"/>
    </row>
    <row r="415" spans="2:10" ht="15.75" customHeight="1">
      <c r="B415" s="32"/>
      <c r="H415" s="22"/>
      <c r="J415" s="7"/>
    </row>
    <row r="416" spans="2:10" ht="15.75" customHeight="1">
      <c r="B416" s="32"/>
      <c r="H416" s="22"/>
      <c r="J416" s="7"/>
    </row>
    <row r="417" spans="2:10" ht="15.75" customHeight="1">
      <c r="B417" s="32"/>
      <c r="H417" s="22"/>
      <c r="J417" s="7"/>
    </row>
    <row r="418" spans="2:10" ht="15.75" customHeight="1">
      <c r="B418" s="32"/>
      <c r="H418" s="22"/>
      <c r="J418" s="7"/>
    </row>
    <row r="419" spans="2:10" ht="15.75" customHeight="1">
      <c r="B419" s="32"/>
      <c r="H419" s="22"/>
      <c r="J419" s="7"/>
    </row>
    <row r="420" spans="2:10" ht="15.75" customHeight="1">
      <c r="B420" s="32"/>
      <c r="H420" s="22"/>
      <c r="J420" s="7"/>
    </row>
    <row r="421" spans="2:10" ht="15.75" customHeight="1">
      <c r="B421" s="32"/>
      <c r="H421" s="22"/>
      <c r="J421" s="7"/>
    </row>
    <row r="422" spans="2:10" ht="15.75" customHeight="1">
      <c r="B422" s="32"/>
      <c r="H422" s="22"/>
      <c r="J422" s="7"/>
    </row>
    <row r="423" spans="2:10" ht="15.75" customHeight="1">
      <c r="B423" s="32"/>
      <c r="H423" s="22"/>
      <c r="J423" s="7"/>
    </row>
    <row r="424" spans="2:10" ht="15.75" customHeight="1">
      <c r="B424" s="32"/>
      <c r="H424" s="22"/>
      <c r="J424" s="7"/>
    </row>
    <row r="425" spans="2:10" ht="15.75" customHeight="1">
      <c r="B425" s="32"/>
      <c r="H425" s="22"/>
      <c r="J425" s="7"/>
    </row>
    <row r="426" spans="2:10" ht="15.75" customHeight="1">
      <c r="B426" s="32"/>
      <c r="H426" s="22"/>
      <c r="J426" s="7"/>
    </row>
    <row r="427" spans="2:10" ht="15.75" customHeight="1">
      <c r="B427" s="32"/>
      <c r="H427" s="22"/>
      <c r="J427" s="7"/>
    </row>
    <row r="428" spans="2:10" ht="15.75" customHeight="1">
      <c r="B428" s="32"/>
      <c r="H428" s="22"/>
      <c r="J428" s="7"/>
    </row>
    <row r="429" spans="2:10" ht="15.75" customHeight="1">
      <c r="B429" s="32"/>
      <c r="H429" s="22"/>
      <c r="J429" s="7"/>
    </row>
    <row r="430" spans="2:10" ht="15.75" customHeight="1">
      <c r="B430" s="32"/>
      <c r="H430" s="22"/>
      <c r="J430" s="7"/>
    </row>
    <row r="431" spans="2:10" ht="15.75" customHeight="1">
      <c r="B431" s="32"/>
      <c r="H431" s="22"/>
      <c r="J431" s="7"/>
    </row>
    <row r="432" spans="2:10" ht="15.75" customHeight="1">
      <c r="B432" s="32"/>
      <c r="H432" s="22"/>
      <c r="J432" s="7"/>
    </row>
    <row r="433" spans="2:10" ht="15.75" customHeight="1">
      <c r="B433" s="32"/>
      <c r="H433" s="22"/>
      <c r="J433" s="7"/>
    </row>
    <row r="434" spans="2:10" ht="15.75" customHeight="1">
      <c r="B434" s="32"/>
      <c r="H434" s="22"/>
      <c r="J434" s="7"/>
    </row>
    <row r="435" spans="2:10" ht="15.75" customHeight="1">
      <c r="B435" s="32"/>
      <c r="H435" s="22"/>
      <c r="J435" s="7"/>
    </row>
    <row r="436" spans="2:10" ht="15.75" customHeight="1">
      <c r="B436" s="32"/>
      <c r="H436" s="22"/>
      <c r="J436" s="7"/>
    </row>
    <row r="437" spans="2:10" ht="15.75" customHeight="1">
      <c r="B437" s="32"/>
      <c r="H437" s="22"/>
      <c r="J437" s="7"/>
    </row>
    <row r="438" spans="2:10" ht="15.75" customHeight="1">
      <c r="B438" s="32"/>
      <c r="H438" s="22"/>
      <c r="J438" s="7"/>
    </row>
    <row r="439" spans="2:10" ht="15.75" customHeight="1">
      <c r="B439" s="32"/>
      <c r="H439" s="22"/>
      <c r="J439" s="7"/>
    </row>
    <row r="440" spans="2:10" ht="15.75" customHeight="1">
      <c r="B440" s="32"/>
      <c r="H440" s="22"/>
      <c r="J440" s="7"/>
    </row>
    <row r="441" spans="2:10" ht="15.75" customHeight="1">
      <c r="B441" s="32"/>
      <c r="H441" s="22"/>
      <c r="J441" s="7"/>
    </row>
    <row r="442" spans="2:10" ht="15.75" customHeight="1">
      <c r="B442" s="32"/>
      <c r="H442" s="22"/>
      <c r="J442" s="7"/>
    </row>
    <row r="443" spans="2:10" ht="15.75" customHeight="1">
      <c r="B443" s="32"/>
      <c r="H443" s="22"/>
      <c r="J443" s="7"/>
    </row>
    <row r="444" spans="2:10" ht="15.75" customHeight="1">
      <c r="B444" s="32"/>
      <c r="H444" s="22"/>
      <c r="J444" s="7"/>
    </row>
    <row r="445" spans="2:10" ht="15.75" customHeight="1">
      <c r="B445" s="32"/>
      <c r="H445" s="22"/>
      <c r="J445" s="7"/>
    </row>
    <row r="446" spans="2:10" ht="15.75" customHeight="1">
      <c r="B446" s="32"/>
      <c r="H446" s="22"/>
      <c r="J446" s="7"/>
    </row>
    <row r="447" spans="2:10" ht="15.75" customHeight="1">
      <c r="B447" s="32"/>
      <c r="H447" s="22"/>
      <c r="J447" s="7"/>
    </row>
    <row r="448" spans="2:10" ht="15.75" customHeight="1">
      <c r="B448" s="32"/>
      <c r="H448" s="22"/>
      <c r="J448" s="7"/>
    </row>
    <row r="449" spans="2:10" ht="15.75" customHeight="1">
      <c r="B449" s="32"/>
      <c r="H449" s="22"/>
      <c r="J449" s="7"/>
    </row>
    <row r="450" spans="2:10" ht="15.75" customHeight="1">
      <c r="B450" s="32"/>
      <c r="H450" s="22"/>
      <c r="J450" s="7"/>
    </row>
    <row r="451" spans="2:10" ht="15.75" customHeight="1">
      <c r="B451" s="32"/>
      <c r="H451" s="22"/>
      <c r="J451" s="7"/>
    </row>
    <row r="452" spans="2:10" ht="15.75" customHeight="1">
      <c r="B452" s="32"/>
      <c r="H452" s="22"/>
      <c r="J452" s="7"/>
    </row>
    <row r="453" spans="2:10" ht="15.75" customHeight="1">
      <c r="B453" s="32"/>
      <c r="H453" s="22"/>
      <c r="J453" s="7"/>
    </row>
    <row r="454" spans="2:10" ht="15.75" customHeight="1">
      <c r="B454" s="32"/>
      <c r="H454" s="22"/>
      <c r="J454" s="7"/>
    </row>
    <row r="455" spans="2:10" ht="15.75" customHeight="1">
      <c r="B455" s="32"/>
      <c r="H455" s="22"/>
      <c r="J455" s="7"/>
    </row>
    <row r="456" spans="2:10" ht="15.75" customHeight="1">
      <c r="B456" s="32"/>
      <c r="H456" s="22"/>
      <c r="J456" s="7"/>
    </row>
    <row r="457" spans="2:10" ht="15.75" customHeight="1">
      <c r="B457" s="32"/>
      <c r="H457" s="22"/>
      <c r="J457" s="7"/>
    </row>
    <row r="458" spans="2:10" ht="15.75" customHeight="1">
      <c r="B458" s="32"/>
      <c r="H458" s="22"/>
      <c r="J458" s="7"/>
    </row>
    <row r="459" spans="2:10" ht="15.75" customHeight="1">
      <c r="B459" s="32"/>
      <c r="H459" s="22"/>
      <c r="J459" s="7"/>
    </row>
    <row r="460" spans="2:10" ht="15.75" customHeight="1">
      <c r="B460" s="32"/>
      <c r="H460" s="22"/>
      <c r="J460" s="7"/>
    </row>
    <row r="461" spans="2:10" ht="15.75" customHeight="1">
      <c r="B461" s="32"/>
      <c r="H461" s="22"/>
      <c r="J461" s="7"/>
    </row>
    <row r="462" spans="2:10" ht="15.75" customHeight="1">
      <c r="B462" s="32"/>
      <c r="H462" s="22"/>
      <c r="J462" s="7"/>
    </row>
    <row r="463" spans="2:10" ht="15.75" customHeight="1">
      <c r="B463" s="32"/>
      <c r="H463" s="22"/>
      <c r="J463" s="7"/>
    </row>
    <row r="464" spans="2:10" ht="15.75" customHeight="1">
      <c r="B464" s="32"/>
      <c r="H464" s="22"/>
      <c r="J464" s="7"/>
    </row>
    <row r="465" spans="2:10" ht="15.75" customHeight="1">
      <c r="B465" s="32"/>
      <c r="H465" s="22"/>
      <c r="J465" s="7"/>
    </row>
    <row r="466" spans="2:10" ht="15.75" customHeight="1">
      <c r="B466" s="32"/>
      <c r="H466" s="22"/>
      <c r="J466" s="7"/>
    </row>
    <row r="467" spans="2:10" ht="15.75" customHeight="1">
      <c r="B467" s="32"/>
      <c r="H467" s="22"/>
      <c r="J467" s="7"/>
    </row>
    <row r="468" spans="2:10" ht="15.75" customHeight="1">
      <c r="B468" s="32"/>
      <c r="H468" s="22"/>
      <c r="J468" s="7"/>
    </row>
    <row r="469" spans="2:10" ht="15.75" customHeight="1">
      <c r="B469" s="32"/>
      <c r="H469" s="22"/>
      <c r="J469" s="7"/>
    </row>
    <row r="470" spans="2:10" ht="15.75" customHeight="1">
      <c r="B470" s="32"/>
      <c r="H470" s="22"/>
      <c r="J470" s="7"/>
    </row>
    <row r="471" spans="2:10" ht="15.75" customHeight="1">
      <c r="B471" s="32"/>
      <c r="H471" s="22"/>
      <c r="J471" s="7"/>
    </row>
    <row r="472" spans="2:10" ht="15.75" customHeight="1">
      <c r="B472" s="32"/>
      <c r="H472" s="22"/>
      <c r="J472" s="7"/>
    </row>
    <row r="473" spans="2:10" ht="15.75" customHeight="1">
      <c r="B473" s="32"/>
      <c r="H473" s="22"/>
      <c r="J473" s="7"/>
    </row>
    <row r="474" spans="2:10" ht="15.75" customHeight="1">
      <c r="B474" s="32"/>
      <c r="H474" s="22"/>
      <c r="J474" s="7"/>
    </row>
    <row r="475" spans="2:10" ht="15.75" customHeight="1">
      <c r="B475" s="32"/>
      <c r="H475" s="22"/>
      <c r="J475" s="7"/>
    </row>
    <row r="476" spans="2:10" ht="15.75" customHeight="1">
      <c r="B476" s="32"/>
      <c r="H476" s="22"/>
      <c r="J476" s="7"/>
    </row>
    <row r="477" spans="2:10" ht="15.75" customHeight="1">
      <c r="B477" s="32"/>
      <c r="H477" s="22"/>
      <c r="J477" s="7"/>
    </row>
    <row r="478" spans="2:10" ht="15.75" customHeight="1">
      <c r="B478" s="32"/>
      <c r="H478" s="22"/>
      <c r="J478" s="7"/>
    </row>
    <row r="479" spans="2:10" ht="15.75" customHeight="1">
      <c r="B479" s="32"/>
      <c r="H479" s="22"/>
      <c r="J479" s="7"/>
    </row>
    <row r="480" spans="2:10" ht="15.75" customHeight="1">
      <c r="B480" s="32"/>
      <c r="H480" s="22"/>
      <c r="J480" s="7"/>
    </row>
    <row r="481" spans="2:10" ht="15.75" customHeight="1">
      <c r="B481" s="32"/>
      <c r="H481" s="22"/>
      <c r="J481" s="7"/>
    </row>
    <row r="482" spans="2:10" ht="15.75" customHeight="1">
      <c r="B482" s="32"/>
      <c r="H482" s="22"/>
      <c r="J482" s="7"/>
    </row>
    <row r="483" spans="2:10" ht="15.75" customHeight="1">
      <c r="B483" s="32"/>
      <c r="H483" s="22"/>
      <c r="J483" s="7"/>
    </row>
    <row r="484" spans="2:10" ht="15.75" customHeight="1">
      <c r="B484" s="32"/>
      <c r="H484" s="22"/>
      <c r="J484" s="7"/>
    </row>
    <row r="485" spans="2:10" ht="15.75" customHeight="1">
      <c r="B485" s="32"/>
      <c r="H485" s="22"/>
      <c r="J485" s="7"/>
    </row>
    <row r="486" spans="2:10" ht="15.75" customHeight="1">
      <c r="B486" s="32"/>
      <c r="H486" s="22"/>
      <c r="J486" s="7"/>
    </row>
    <row r="487" spans="2:10" ht="15.75" customHeight="1">
      <c r="B487" s="32"/>
      <c r="H487" s="22"/>
      <c r="J487" s="7"/>
    </row>
    <row r="488" spans="2:10" ht="15.75" customHeight="1">
      <c r="B488" s="32"/>
      <c r="H488" s="22"/>
      <c r="J488" s="7"/>
    </row>
    <row r="489" spans="2:10" ht="15.75" customHeight="1">
      <c r="B489" s="32"/>
      <c r="H489" s="22"/>
      <c r="J489" s="7"/>
    </row>
    <row r="490" spans="2:10" ht="15.75" customHeight="1">
      <c r="B490" s="32"/>
      <c r="H490" s="22"/>
      <c r="J490" s="7"/>
    </row>
    <row r="491" spans="2:10" ht="15.75" customHeight="1">
      <c r="B491" s="32"/>
      <c r="H491" s="22"/>
      <c r="J491" s="7"/>
    </row>
    <row r="492" spans="2:10" ht="15.75" customHeight="1">
      <c r="B492" s="32"/>
      <c r="H492" s="22"/>
      <c r="J492" s="7"/>
    </row>
    <row r="493" spans="2:10" ht="15.75" customHeight="1">
      <c r="B493" s="32"/>
      <c r="H493" s="22"/>
      <c r="J493" s="7"/>
    </row>
    <row r="494" spans="2:10" ht="15.75" customHeight="1">
      <c r="B494" s="32"/>
      <c r="H494" s="22"/>
      <c r="J494" s="7"/>
    </row>
    <row r="495" spans="2:10" ht="15.75" customHeight="1">
      <c r="B495" s="32"/>
      <c r="H495" s="22"/>
      <c r="J495" s="7"/>
    </row>
    <row r="496" spans="2:10" ht="15.75" customHeight="1">
      <c r="B496" s="32"/>
      <c r="H496" s="22"/>
      <c r="J496" s="7"/>
    </row>
    <row r="497" spans="2:10" ht="15.75" customHeight="1">
      <c r="B497" s="32"/>
      <c r="H497" s="22"/>
      <c r="J497" s="7"/>
    </row>
    <row r="498" spans="2:10" ht="15.75" customHeight="1">
      <c r="B498" s="32"/>
      <c r="H498" s="22"/>
      <c r="J498" s="7"/>
    </row>
    <row r="499" spans="2:10" ht="15.75" customHeight="1">
      <c r="B499" s="32"/>
      <c r="H499" s="22"/>
      <c r="J499" s="7"/>
    </row>
    <row r="500" spans="2:10" ht="15.75" customHeight="1">
      <c r="B500" s="32"/>
      <c r="H500" s="22"/>
      <c r="J500" s="7"/>
    </row>
    <row r="501" spans="2:10" ht="15.75" customHeight="1">
      <c r="B501" s="32"/>
      <c r="H501" s="22"/>
      <c r="J501" s="7"/>
    </row>
    <row r="502" spans="2:10" ht="15.75" customHeight="1">
      <c r="B502" s="32"/>
      <c r="H502" s="22"/>
      <c r="J502" s="7"/>
    </row>
    <row r="503" spans="2:10" ht="15.75" customHeight="1">
      <c r="B503" s="32"/>
      <c r="H503" s="22"/>
      <c r="J503" s="7"/>
    </row>
    <row r="504" spans="2:10" ht="15.75" customHeight="1">
      <c r="B504" s="32"/>
      <c r="H504" s="22"/>
      <c r="J504" s="7"/>
    </row>
    <row r="505" spans="2:10" ht="15.75" customHeight="1">
      <c r="B505" s="32"/>
      <c r="H505" s="22"/>
      <c r="J505" s="7"/>
    </row>
    <row r="506" spans="2:10" ht="15.75" customHeight="1">
      <c r="B506" s="32"/>
      <c r="H506" s="22"/>
      <c r="J506" s="7"/>
    </row>
    <row r="507" spans="2:10" ht="15.75" customHeight="1">
      <c r="B507" s="32"/>
      <c r="H507" s="22"/>
      <c r="J507" s="7"/>
    </row>
    <row r="508" spans="2:10" ht="15.75" customHeight="1">
      <c r="B508" s="32"/>
      <c r="H508" s="22"/>
      <c r="J508" s="7"/>
    </row>
    <row r="509" spans="2:10" ht="15.75" customHeight="1">
      <c r="B509" s="32"/>
      <c r="H509" s="22"/>
      <c r="J509" s="7"/>
    </row>
    <row r="510" spans="2:10" ht="15.75" customHeight="1">
      <c r="B510" s="32"/>
      <c r="H510" s="22"/>
      <c r="J510" s="7"/>
    </row>
    <row r="511" spans="2:10" ht="15.75" customHeight="1">
      <c r="B511" s="32"/>
      <c r="H511" s="22"/>
      <c r="J511" s="7"/>
    </row>
    <row r="512" spans="2:10" ht="15.75" customHeight="1">
      <c r="B512" s="32"/>
      <c r="H512" s="22"/>
      <c r="J512" s="7"/>
    </row>
    <row r="513" spans="2:10" ht="15.75" customHeight="1">
      <c r="B513" s="32"/>
      <c r="H513" s="22"/>
      <c r="J513" s="7"/>
    </row>
    <row r="514" spans="2:10" ht="15.75" customHeight="1">
      <c r="B514" s="32"/>
      <c r="H514" s="22"/>
      <c r="J514" s="7"/>
    </row>
    <row r="515" spans="2:10" ht="15.75" customHeight="1">
      <c r="B515" s="32"/>
      <c r="H515" s="22"/>
      <c r="J515" s="7"/>
    </row>
    <row r="516" spans="2:10" ht="15.75" customHeight="1">
      <c r="B516" s="32"/>
      <c r="H516" s="22"/>
      <c r="J516" s="7"/>
    </row>
    <row r="517" spans="2:10" ht="15.75" customHeight="1">
      <c r="B517" s="32"/>
      <c r="H517" s="22"/>
      <c r="J517" s="7"/>
    </row>
    <row r="518" spans="2:10" ht="15.75" customHeight="1">
      <c r="B518" s="32"/>
      <c r="H518" s="22"/>
      <c r="J518" s="7"/>
    </row>
    <row r="519" spans="2:10" ht="15.75" customHeight="1">
      <c r="B519" s="32"/>
      <c r="H519" s="22"/>
      <c r="J519" s="7"/>
    </row>
    <row r="520" spans="2:10" ht="15.75" customHeight="1">
      <c r="B520" s="32"/>
      <c r="H520" s="22"/>
      <c r="J520" s="7"/>
    </row>
    <row r="521" spans="2:10" ht="15.75" customHeight="1">
      <c r="B521" s="32"/>
      <c r="H521" s="22"/>
      <c r="J521" s="7"/>
    </row>
    <row r="522" spans="2:10" ht="15.75" customHeight="1">
      <c r="B522" s="32"/>
      <c r="H522" s="22"/>
      <c r="J522" s="7"/>
    </row>
    <row r="523" spans="2:10" ht="15.75" customHeight="1">
      <c r="B523" s="32"/>
      <c r="H523" s="22"/>
      <c r="J523" s="7"/>
    </row>
    <row r="524" spans="2:10" ht="15.75" customHeight="1">
      <c r="B524" s="32"/>
      <c r="H524" s="22"/>
      <c r="J524" s="7"/>
    </row>
    <row r="525" spans="2:10" ht="15.75" customHeight="1">
      <c r="B525" s="32"/>
      <c r="H525" s="22"/>
      <c r="J525" s="7"/>
    </row>
    <row r="526" spans="2:10" ht="15.75" customHeight="1">
      <c r="B526" s="32"/>
      <c r="H526" s="22"/>
      <c r="J526" s="7"/>
    </row>
    <row r="527" spans="2:10" ht="15.75" customHeight="1">
      <c r="B527" s="32"/>
      <c r="H527" s="22"/>
      <c r="J527" s="7"/>
    </row>
    <row r="528" spans="2:10" ht="15.75" customHeight="1">
      <c r="B528" s="32"/>
      <c r="H528" s="22"/>
      <c r="J528" s="7"/>
    </row>
    <row r="529" spans="2:10" ht="15.75" customHeight="1">
      <c r="B529" s="32"/>
      <c r="H529" s="22"/>
      <c r="J529" s="7"/>
    </row>
    <row r="530" spans="2:10" ht="15.75" customHeight="1">
      <c r="B530" s="32"/>
      <c r="H530" s="22"/>
      <c r="J530" s="7"/>
    </row>
    <row r="531" spans="2:10" ht="15.75" customHeight="1">
      <c r="B531" s="32"/>
      <c r="H531" s="22"/>
      <c r="J531" s="7"/>
    </row>
    <row r="532" spans="2:10" ht="15.75" customHeight="1">
      <c r="B532" s="32"/>
      <c r="H532" s="22"/>
      <c r="J532" s="7"/>
    </row>
    <row r="533" spans="2:10" ht="15.75" customHeight="1">
      <c r="B533" s="32"/>
      <c r="H533" s="22"/>
      <c r="J533" s="7"/>
    </row>
    <row r="534" spans="2:10" ht="15.75" customHeight="1">
      <c r="B534" s="32"/>
      <c r="H534" s="22"/>
      <c r="J534" s="7"/>
    </row>
    <row r="535" spans="2:10" ht="15.75" customHeight="1">
      <c r="B535" s="32"/>
      <c r="H535" s="22"/>
      <c r="J535" s="7"/>
    </row>
    <row r="536" spans="2:10" ht="15.75" customHeight="1">
      <c r="B536" s="32"/>
      <c r="H536" s="22"/>
      <c r="J536" s="7"/>
    </row>
    <row r="537" spans="2:10" ht="15.75" customHeight="1">
      <c r="B537" s="32"/>
      <c r="H537" s="22"/>
      <c r="J537" s="7"/>
    </row>
    <row r="538" spans="2:10" ht="15.75" customHeight="1">
      <c r="B538" s="32"/>
      <c r="H538" s="22"/>
      <c r="J538" s="7"/>
    </row>
    <row r="539" spans="2:10" ht="15.75" customHeight="1">
      <c r="B539" s="32"/>
      <c r="H539" s="22"/>
      <c r="J539" s="7"/>
    </row>
    <row r="540" spans="2:10" ht="15.75" customHeight="1">
      <c r="B540" s="32"/>
      <c r="H540" s="22"/>
      <c r="J540" s="7"/>
    </row>
    <row r="541" spans="2:10" ht="15.75" customHeight="1">
      <c r="B541" s="32"/>
      <c r="H541" s="22"/>
      <c r="J541" s="7"/>
    </row>
    <row r="542" spans="2:10" ht="15.75" customHeight="1">
      <c r="B542" s="32"/>
      <c r="H542" s="22"/>
      <c r="J542" s="7"/>
    </row>
    <row r="543" spans="2:10" ht="15.75" customHeight="1">
      <c r="B543" s="32"/>
      <c r="H543" s="22"/>
      <c r="J543" s="7"/>
    </row>
    <row r="544" spans="2:10" ht="15.75" customHeight="1">
      <c r="B544" s="32"/>
      <c r="H544" s="22"/>
      <c r="J544" s="7"/>
    </row>
    <row r="545" spans="2:10" ht="15.75" customHeight="1">
      <c r="B545" s="32"/>
      <c r="H545" s="22"/>
      <c r="J545" s="7"/>
    </row>
    <row r="546" spans="2:10" ht="15.75" customHeight="1">
      <c r="B546" s="32"/>
      <c r="H546" s="22"/>
      <c r="J546" s="7"/>
    </row>
    <row r="547" spans="2:10" ht="15.75" customHeight="1">
      <c r="B547" s="32"/>
      <c r="H547" s="22"/>
      <c r="J547" s="7"/>
    </row>
    <row r="548" spans="2:10" ht="15.75" customHeight="1">
      <c r="B548" s="32"/>
      <c r="H548" s="22"/>
      <c r="J548" s="7"/>
    </row>
    <row r="549" spans="2:10" ht="15.75" customHeight="1">
      <c r="B549" s="32"/>
      <c r="H549" s="22"/>
      <c r="J549" s="7"/>
    </row>
    <row r="550" spans="2:10" ht="15.75" customHeight="1">
      <c r="B550" s="32"/>
      <c r="H550" s="22"/>
      <c r="J550" s="7"/>
    </row>
    <row r="551" spans="2:10" ht="15.75" customHeight="1">
      <c r="B551" s="32"/>
      <c r="H551" s="22"/>
      <c r="J551" s="7"/>
    </row>
    <row r="552" spans="2:10" ht="15.75" customHeight="1">
      <c r="B552" s="32"/>
      <c r="H552" s="22"/>
      <c r="J552" s="7"/>
    </row>
    <row r="553" spans="2:10" ht="15.75" customHeight="1">
      <c r="B553" s="32"/>
      <c r="H553" s="22"/>
      <c r="J553" s="7"/>
    </row>
    <row r="554" spans="2:10" ht="15.75" customHeight="1">
      <c r="B554" s="32"/>
      <c r="H554" s="22"/>
      <c r="J554" s="7"/>
    </row>
    <row r="555" spans="2:10" ht="15.75" customHeight="1">
      <c r="B555" s="32"/>
      <c r="H555" s="22"/>
      <c r="J555" s="7"/>
    </row>
    <row r="556" spans="2:10" ht="15.75" customHeight="1">
      <c r="B556" s="32"/>
      <c r="H556" s="22"/>
      <c r="J556" s="7"/>
    </row>
    <row r="557" spans="2:10" ht="15.75" customHeight="1">
      <c r="B557" s="32"/>
      <c r="H557" s="22"/>
      <c r="J557" s="7"/>
    </row>
    <row r="558" spans="2:10" ht="15.75" customHeight="1">
      <c r="B558" s="32"/>
      <c r="H558" s="22"/>
      <c r="J558" s="7"/>
    </row>
    <row r="559" spans="2:10" ht="15.75" customHeight="1">
      <c r="B559" s="32"/>
      <c r="H559" s="22"/>
      <c r="J559" s="7"/>
    </row>
    <row r="560" spans="2:10" ht="15.75" customHeight="1">
      <c r="B560" s="32"/>
      <c r="H560" s="22"/>
      <c r="J560" s="7"/>
    </row>
    <row r="561" spans="2:10" ht="15.75" customHeight="1">
      <c r="B561" s="32"/>
      <c r="H561" s="22"/>
      <c r="J561" s="7"/>
    </row>
    <row r="562" spans="2:10" ht="15.75" customHeight="1">
      <c r="B562" s="32"/>
      <c r="H562" s="22"/>
      <c r="J562" s="7"/>
    </row>
    <row r="563" spans="2:10" ht="15.75" customHeight="1">
      <c r="B563" s="32"/>
      <c r="H563" s="22"/>
      <c r="J563" s="7"/>
    </row>
    <row r="564" spans="2:10" ht="15.75" customHeight="1">
      <c r="B564" s="32"/>
      <c r="H564" s="22"/>
      <c r="J564" s="7"/>
    </row>
    <row r="565" spans="2:10" ht="15.75" customHeight="1">
      <c r="B565" s="32"/>
      <c r="H565" s="22"/>
      <c r="J565" s="7"/>
    </row>
    <row r="566" spans="2:10" ht="15.75" customHeight="1">
      <c r="B566" s="32"/>
      <c r="H566" s="22"/>
      <c r="J566" s="7"/>
    </row>
    <row r="567" spans="2:10" ht="15.75" customHeight="1">
      <c r="B567" s="32"/>
      <c r="H567" s="22"/>
      <c r="J567" s="7"/>
    </row>
    <row r="568" spans="2:10" ht="15.75" customHeight="1">
      <c r="B568" s="32"/>
      <c r="H568" s="22"/>
      <c r="J568" s="7"/>
    </row>
    <row r="569" spans="2:10" ht="15.75" customHeight="1">
      <c r="B569" s="32"/>
      <c r="H569" s="22"/>
      <c r="J569" s="7"/>
    </row>
    <row r="570" spans="2:10" ht="15.75" customHeight="1">
      <c r="B570" s="32"/>
      <c r="H570" s="22"/>
      <c r="J570" s="7"/>
    </row>
    <row r="571" spans="2:10" ht="15.75" customHeight="1">
      <c r="B571" s="32"/>
      <c r="H571" s="22"/>
      <c r="J571" s="7"/>
    </row>
    <row r="572" spans="2:10" ht="15.75" customHeight="1">
      <c r="B572" s="32"/>
      <c r="H572" s="22"/>
      <c r="J572" s="7"/>
    </row>
    <row r="573" spans="2:10" ht="15.75" customHeight="1">
      <c r="B573" s="32"/>
      <c r="H573" s="22"/>
      <c r="J573" s="7"/>
    </row>
    <row r="574" spans="2:10" ht="15.75" customHeight="1">
      <c r="B574" s="32"/>
      <c r="H574" s="22"/>
      <c r="J574" s="7"/>
    </row>
    <row r="575" spans="2:10" ht="15.75" customHeight="1">
      <c r="B575" s="32"/>
      <c r="H575" s="22"/>
      <c r="J575" s="7"/>
    </row>
    <row r="576" spans="2:10" ht="15.75" customHeight="1">
      <c r="B576" s="32"/>
      <c r="H576" s="22"/>
      <c r="J576" s="7"/>
    </row>
    <row r="577" spans="2:10" ht="15.75" customHeight="1">
      <c r="B577" s="32"/>
      <c r="H577" s="22"/>
      <c r="J577" s="7"/>
    </row>
    <row r="578" spans="2:10" ht="15.75" customHeight="1">
      <c r="B578" s="32"/>
      <c r="H578" s="22"/>
      <c r="J578" s="7"/>
    </row>
    <row r="579" spans="2:10" ht="15.75" customHeight="1">
      <c r="B579" s="32"/>
      <c r="H579" s="22"/>
      <c r="J579" s="7"/>
    </row>
    <row r="580" spans="2:10" ht="15.75" customHeight="1">
      <c r="B580" s="32"/>
      <c r="H580" s="22"/>
      <c r="J580" s="7"/>
    </row>
    <row r="581" spans="2:10" ht="15.75" customHeight="1">
      <c r="B581" s="32"/>
      <c r="H581" s="22"/>
      <c r="J581" s="7"/>
    </row>
    <row r="582" spans="2:10" ht="15.75" customHeight="1">
      <c r="B582" s="32"/>
      <c r="H582" s="22"/>
      <c r="J582" s="7"/>
    </row>
    <row r="583" spans="2:10" ht="15.75" customHeight="1">
      <c r="B583" s="32"/>
      <c r="H583" s="22"/>
      <c r="J583" s="7"/>
    </row>
    <row r="584" spans="2:10" ht="15.75" customHeight="1">
      <c r="B584" s="32"/>
      <c r="H584" s="22"/>
      <c r="J584" s="7"/>
    </row>
    <row r="585" spans="2:10" ht="15.75" customHeight="1">
      <c r="B585" s="32"/>
      <c r="H585" s="22"/>
      <c r="J585" s="7"/>
    </row>
    <row r="586" spans="2:10" ht="15.75" customHeight="1">
      <c r="B586" s="32"/>
      <c r="H586" s="22"/>
      <c r="J586" s="7"/>
    </row>
    <row r="587" spans="2:10" ht="15.75" customHeight="1">
      <c r="B587" s="32"/>
      <c r="H587" s="22"/>
      <c r="J587" s="7"/>
    </row>
    <row r="588" spans="2:10" ht="15.75" customHeight="1">
      <c r="B588" s="32"/>
      <c r="H588" s="22"/>
      <c r="J588" s="7"/>
    </row>
    <row r="589" spans="2:10" ht="15.75" customHeight="1">
      <c r="B589" s="32"/>
      <c r="H589" s="22"/>
      <c r="J589" s="7"/>
    </row>
    <row r="590" spans="2:10" ht="15.75" customHeight="1">
      <c r="B590" s="32"/>
      <c r="H590" s="22"/>
      <c r="J590" s="7"/>
    </row>
    <row r="591" spans="2:10" ht="15.75" customHeight="1">
      <c r="B591" s="32"/>
      <c r="H591" s="22"/>
      <c r="J591" s="7"/>
    </row>
    <row r="592" spans="2:10" ht="15.75" customHeight="1">
      <c r="B592" s="32"/>
      <c r="H592" s="22"/>
      <c r="J592" s="7"/>
    </row>
    <row r="593" spans="2:10" ht="15.75" customHeight="1">
      <c r="B593" s="32"/>
      <c r="H593" s="22"/>
      <c r="J593" s="7"/>
    </row>
    <row r="594" spans="2:10" ht="15.75" customHeight="1">
      <c r="B594" s="32"/>
      <c r="H594" s="22"/>
      <c r="J594" s="7"/>
    </row>
    <row r="595" spans="2:10" ht="15.75" customHeight="1">
      <c r="B595" s="32"/>
      <c r="H595" s="22"/>
      <c r="J595" s="7"/>
    </row>
    <row r="596" spans="2:10" ht="15.75" customHeight="1">
      <c r="B596" s="32"/>
      <c r="H596" s="22"/>
      <c r="J596" s="7"/>
    </row>
    <row r="597" spans="2:10" ht="15.75" customHeight="1">
      <c r="B597" s="32"/>
      <c r="H597" s="22"/>
      <c r="J597" s="7"/>
    </row>
    <row r="598" spans="2:10" ht="15.75" customHeight="1">
      <c r="B598" s="32"/>
      <c r="H598" s="22"/>
      <c r="J598" s="7"/>
    </row>
    <row r="599" spans="2:10" ht="15.75" customHeight="1">
      <c r="B599" s="32"/>
      <c r="H599" s="22"/>
      <c r="J599" s="7"/>
    </row>
    <row r="600" spans="2:10" ht="15.75" customHeight="1">
      <c r="B600" s="32"/>
      <c r="H600" s="22"/>
      <c r="J600" s="7"/>
    </row>
    <row r="601" spans="2:10" ht="15.75" customHeight="1">
      <c r="B601" s="32"/>
      <c r="H601" s="22"/>
      <c r="J601" s="7"/>
    </row>
    <row r="602" spans="2:10" ht="15.75" customHeight="1">
      <c r="B602" s="32"/>
      <c r="H602" s="22"/>
      <c r="J602" s="7"/>
    </row>
    <row r="603" spans="2:10" ht="15.75" customHeight="1">
      <c r="B603" s="32"/>
      <c r="H603" s="22"/>
      <c r="J603" s="7"/>
    </row>
    <row r="604" spans="2:10" ht="15.75" customHeight="1">
      <c r="B604" s="32"/>
      <c r="H604" s="22"/>
      <c r="J604" s="7"/>
    </row>
    <row r="605" spans="2:10" ht="15.75" customHeight="1">
      <c r="B605" s="32"/>
      <c r="H605" s="22"/>
      <c r="J605" s="7"/>
    </row>
    <row r="606" spans="2:10" ht="15.75" customHeight="1">
      <c r="B606" s="32"/>
      <c r="H606" s="22"/>
      <c r="J606" s="7"/>
    </row>
    <row r="607" spans="2:10" ht="15.75" customHeight="1">
      <c r="B607" s="32"/>
      <c r="H607" s="22"/>
      <c r="J607" s="7"/>
    </row>
    <row r="608" spans="2:10" ht="15.75" customHeight="1">
      <c r="B608" s="32"/>
      <c r="H608" s="22"/>
      <c r="J608" s="7"/>
    </row>
    <row r="609" spans="2:10" ht="15.75" customHeight="1">
      <c r="B609" s="32"/>
      <c r="H609" s="22"/>
      <c r="J609" s="7"/>
    </row>
    <row r="610" spans="2:10" ht="15.75" customHeight="1">
      <c r="B610" s="32"/>
      <c r="H610" s="22"/>
      <c r="J610" s="7"/>
    </row>
    <row r="611" spans="2:10" ht="15.75" customHeight="1">
      <c r="B611" s="32"/>
      <c r="H611" s="22"/>
      <c r="J611" s="7"/>
    </row>
    <row r="612" spans="2:10" ht="15.75" customHeight="1">
      <c r="B612" s="32"/>
      <c r="H612" s="22"/>
      <c r="J612" s="7"/>
    </row>
    <row r="613" spans="2:10" ht="15.75" customHeight="1">
      <c r="B613" s="32"/>
      <c r="H613" s="22"/>
      <c r="J613" s="7"/>
    </row>
    <row r="614" spans="2:10" ht="15.75" customHeight="1">
      <c r="B614" s="32"/>
      <c r="H614" s="22"/>
      <c r="J614" s="7"/>
    </row>
    <row r="615" spans="2:10" ht="15.75" customHeight="1">
      <c r="B615" s="32"/>
      <c r="H615" s="22"/>
      <c r="J615" s="7"/>
    </row>
    <row r="616" spans="2:10" ht="15.75" customHeight="1">
      <c r="B616" s="32"/>
      <c r="H616" s="22"/>
      <c r="J616" s="7"/>
    </row>
    <row r="617" spans="2:10" ht="15.75" customHeight="1">
      <c r="B617" s="32"/>
      <c r="H617" s="22"/>
      <c r="J617" s="7"/>
    </row>
    <row r="618" spans="2:10" ht="15.75" customHeight="1">
      <c r="B618" s="32"/>
      <c r="H618" s="22"/>
      <c r="J618" s="7"/>
    </row>
    <row r="619" spans="2:10" ht="15.75" customHeight="1">
      <c r="B619" s="32"/>
      <c r="H619" s="22"/>
      <c r="J619" s="7"/>
    </row>
    <row r="620" spans="2:10" ht="15.75" customHeight="1">
      <c r="B620" s="32"/>
      <c r="H620" s="22"/>
      <c r="J620" s="7"/>
    </row>
    <row r="621" spans="2:10" ht="15.75" customHeight="1">
      <c r="B621" s="32"/>
      <c r="H621" s="22"/>
      <c r="J621" s="7"/>
    </row>
    <row r="622" spans="2:10" ht="15.75" customHeight="1">
      <c r="B622" s="32"/>
      <c r="H622" s="22"/>
      <c r="J622" s="7"/>
    </row>
    <row r="623" spans="2:10" ht="15.75" customHeight="1">
      <c r="B623" s="32"/>
      <c r="H623" s="22"/>
      <c r="J623" s="7"/>
    </row>
    <row r="624" spans="2:10" ht="15.75" customHeight="1">
      <c r="B624" s="32"/>
      <c r="H624" s="22"/>
      <c r="J624" s="7"/>
    </row>
    <row r="625" spans="2:10" ht="15.75" customHeight="1">
      <c r="B625" s="32"/>
      <c r="H625" s="22"/>
      <c r="J625" s="7"/>
    </row>
    <row r="626" spans="2:10" ht="15.75" customHeight="1">
      <c r="B626" s="32"/>
      <c r="H626" s="22"/>
      <c r="J626" s="7"/>
    </row>
    <row r="627" spans="2:10" ht="15.75" customHeight="1">
      <c r="B627" s="32"/>
      <c r="H627" s="22"/>
      <c r="J627" s="7"/>
    </row>
    <row r="628" spans="2:10" ht="15.75" customHeight="1">
      <c r="B628" s="32"/>
      <c r="H628" s="22"/>
      <c r="J628" s="7"/>
    </row>
    <row r="629" spans="2:10" ht="15.75" customHeight="1">
      <c r="B629" s="32"/>
      <c r="H629" s="22"/>
      <c r="J629" s="7"/>
    </row>
    <row r="630" spans="2:10" ht="15.75" customHeight="1">
      <c r="B630" s="32"/>
      <c r="H630" s="22"/>
      <c r="J630" s="7"/>
    </row>
    <row r="631" spans="2:10" ht="15.75" customHeight="1">
      <c r="B631" s="32"/>
      <c r="H631" s="22"/>
      <c r="J631" s="7"/>
    </row>
    <row r="632" spans="2:10" ht="15.75" customHeight="1">
      <c r="B632" s="32"/>
      <c r="H632" s="22"/>
      <c r="J632" s="7"/>
    </row>
    <row r="633" spans="2:10" ht="15.75" customHeight="1">
      <c r="B633" s="32"/>
      <c r="H633" s="22"/>
      <c r="J633" s="7"/>
    </row>
    <row r="634" spans="2:10" ht="15.75" customHeight="1">
      <c r="B634" s="32"/>
      <c r="H634" s="22"/>
      <c r="J634" s="7"/>
    </row>
    <row r="635" spans="2:10" ht="15.75" customHeight="1">
      <c r="B635" s="32"/>
      <c r="H635" s="22"/>
      <c r="J635" s="7"/>
    </row>
    <row r="636" spans="2:10" ht="15.75" customHeight="1">
      <c r="B636" s="32"/>
      <c r="H636" s="22"/>
      <c r="J636" s="7"/>
    </row>
    <row r="637" spans="2:10" ht="15.75" customHeight="1">
      <c r="B637" s="32"/>
      <c r="H637" s="22"/>
      <c r="J637" s="7"/>
    </row>
    <row r="638" spans="2:10" ht="15.75" customHeight="1">
      <c r="B638" s="32"/>
      <c r="H638" s="22"/>
      <c r="J638" s="7"/>
    </row>
    <row r="639" spans="2:10" ht="15.75" customHeight="1">
      <c r="B639" s="32"/>
      <c r="H639" s="22"/>
      <c r="J639" s="7"/>
    </row>
    <row r="640" spans="2:10" ht="15.75" customHeight="1">
      <c r="B640" s="32"/>
      <c r="H640" s="22"/>
      <c r="J640" s="7"/>
    </row>
    <row r="641" spans="2:10" ht="15.75" customHeight="1">
      <c r="B641" s="32"/>
      <c r="H641" s="22"/>
      <c r="J641" s="7"/>
    </row>
    <row r="642" spans="2:10" ht="15.75" customHeight="1">
      <c r="B642" s="32"/>
      <c r="H642" s="22"/>
      <c r="J642" s="7"/>
    </row>
    <row r="643" spans="2:10" ht="15.75" customHeight="1">
      <c r="B643" s="32"/>
      <c r="H643" s="22"/>
      <c r="J643" s="7"/>
    </row>
    <row r="644" spans="2:10" ht="15.75" customHeight="1">
      <c r="B644" s="32"/>
      <c r="H644" s="22"/>
      <c r="J644" s="7"/>
    </row>
    <row r="645" spans="2:10" ht="15.75" customHeight="1">
      <c r="B645" s="32"/>
      <c r="H645" s="22"/>
      <c r="J645" s="7"/>
    </row>
    <row r="646" spans="2:10" ht="15.75" customHeight="1">
      <c r="B646" s="32"/>
      <c r="H646" s="22"/>
      <c r="J646" s="7"/>
    </row>
    <row r="647" spans="2:10" ht="15.75" customHeight="1">
      <c r="B647" s="32"/>
      <c r="H647" s="22"/>
      <c r="J647" s="7"/>
    </row>
    <row r="648" spans="2:10" ht="15.75" customHeight="1">
      <c r="B648" s="32"/>
      <c r="H648" s="22"/>
      <c r="J648" s="7"/>
    </row>
    <row r="649" spans="2:10" ht="15.75" customHeight="1">
      <c r="B649" s="32"/>
      <c r="H649" s="22"/>
      <c r="J649" s="7"/>
    </row>
    <row r="650" spans="2:10" ht="15.75" customHeight="1">
      <c r="B650" s="32"/>
      <c r="H650" s="22"/>
      <c r="J650" s="7"/>
    </row>
    <row r="651" spans="2:10" ht="15.75" customHeight="1">
      <c r="B651" s="32"/>
      <c r="H651" s="22"/>
      <c r="J651" s="7"/>
    </row>
    <row r="652" spans="2:10" ht="15.75" customHeight="1">
      <c r="B652" s="32"/>
      <c r="H652" s="22"/>
      <c r="J652" s="7"/>
    </row>
    <row r="653" spans="2:10" ht="15.75" customHeight="1">
      <c r="B653" s="32"/>
      <c r="H653" s="22"/>
      <c r="J653" s="7"/>
    </row>
    <row r="654" spans="2:10" ht="15.75" customHeight="1">
      <c r="B654" s="32"/>
      <c r="H654" s="22"/>
      <c r="J654" s="7"/>
    </row>
    <row r="655" spans="2:10" ht="15.75" customHeight="1">
      <c r="B655" s="32"/>
      <c r="H655" s="22"/>
      <c r="J655" s="7"/>
    </row>
    <row r="656" spans="2:10" ht="15.75" customHeight="1">
      <c r="B656" s="32"/>
      <c r="H656" s="22"/>
      <c r="J656" s="7"/>
    </row>
    <row r="657" spans="2:10" ht="15.75" customHeight="1">
      <c r="B657" s="32"/>
      <c r="H657" s="22"/>
      <c r="J657" s="7"/>
    </row>
    <row r="658" spans="2:10" ht="15.75" customHeight="1">
      <c r="B658" s="32"/>
      <c r="H658" s="22"/>
      <c r="J658" s="7"/>
    </row>
    <row r="659" spans="2:10" ht="15.75" customHeight="1">
      <c r="B659" s="32"/>
      <c r="H659" s="22"/>
      <c r="J659" s="7"/>
    </row>
    <row r="660" spans="2:10" ht="15.75" customHeight="1">
      <c r="B660" s="32"/>
      <c r="H660" s="22"/>
      <c r="J660" s="7"/>
    </row>
    <row r="661" spans="2:10" ht="15.75" customHeight="1">
      <c r="B661" s="32"/>
      <c r="H661" s="22"/>
      <c r="J661" s="7"/>
    </row>
    <row r="662" spans="2:10" ht="15.75" customHeight="1">
      <c r="B662" s="32"/>
      <c r="H662" s="22"/>
      <c r="J662" s="7"/>
    </row>
    <row r="663" spans="2:10" ht="15.75" customHeight="1">
      <c r="B663" s="32"/>
      <c r="H663" s="22"/>
      <c r="J663" s="7"/>
    </row>
    <row r="664" spans="2:10" ht="15.75" customHeight="1">
      <c r="B664" s="32"/>
      <c r="H664" s="22"/>
      <c r="J664" s="7"/>
    </row>
    <row r="665" spans="2:10" ht="15.75" customHeight="1">
      <c r="B665" s="32"/>
      <c r="H665" s="22"/>
      <c r="J665" s="7"/>
    </row>
    <row r="666" spans="2:10" ht="15.75" customHeight="1">
      <c r="B666" s="32"/>
      <c r="H666" s="22"/>
      <c r="J666" s="7"/>
    </row>
    <row r="667" spans="2:10" ht="15.75" customHeight="1">
      <c r="B667" s="32"/>
      <c r="H667" s="22"/>
      <c r="J667" s="7"/>
    </row>
    <row r="668" spans="2:10" ht="15.75" customHeight="1">
      <c r="B668" s="32"/>
      <c r="H668" s="22"/>
      <c r="J668" s="7"/>
    </row>
    <row r="669" spans="2:10" ht="15.75" customHeight="1">
      <c r="B669" s="32"/>
      <c r="H669" s="22"/>
      <c r="J669" s="7"/>
    </row>
    <row r="670" spans="2:10" ht="15.75" customHeight="1">
      <c r="B670" s="32"/>
      <c r="H670" s="22"/>
      <c r="J670" s="7"/>
    </row>
    <row r="671" spans="2:10" ht="15.75" customHeight="1">
      <c r="B671" s="32"/>
      <c r="H671" s="22"/>
      <c r="J671" s="7"/>
    </row>
    <row r="672" spans="2:10" ht="15.75" customHeight="1">
      <c r="B672" s="32"/>
      <c r="H672" s="22"/>
      <c r="J672" s="7"/>
    </row>
    <row r="673" spans="2:10" ht="15.75" customHeight="1">
      <c r="B673" s="32"/>
      <c r="H673" s="22"/>
      <c r="J673" s="7"/>
    </row>
    <row r="674" spans="2:10" ht="15.75" customHeight="1">
      <c r="B674" s="32"/>
      <c r="H674" s="22"/>
      <c r="J674" s="7"/>
    </row>
    <row r="675" spans="2:10" ht="15.75" customHeight="1">
      <c r="B675" s="32"/>
      <c r="H675" s="22"/>
      <c r="J675" s="7"/>
    </row>
    <row r="676" spans="2:10" ht="15.75" customHeight="1">
      <c r="B676" s="32"/>
      <c r="H676" s="22"/>
      <c r="J676" s="7"/>
    </row>
    <row r="677" spans="2:10" ht="15.75" customHeight="1">
      <c r="B677" s="32"/>
      <c r="H677" s="22"/>
      <c r="J677" s="7"/>
    </row>
    <row r="678" spans="2:10" ht="15.75" customHeight="1">
      <c r="B678" s="32"/>
      <c r="H678" s="22"/>
      <c r="J678" s="7"/>
    </row>
    <row r="679" spans="2:10" ht="15.75" customHeight="1">
      <c r="B679" s="32"/>
      <c r="H679" s="22"/>
      <c r="J679" s="7"/>
    </row>
    <row r="680" spans="2:10" ht="15.75" customHeight="1">
      <c r="B680" s="32"/>
      <c r="H680" s="22"/>
      <c r="J680" s="7"/>
    </row>
    <row r="681" spans="2:10" ht="15.75" customHeight="1">
      <c r="B681" s="32"/>
      <c r="H681" s="22"/>
      <c r="J681" s="7"/>
    </row>
    <row r="682" spans="2:10" ht="15.75" customHeight="1">
      <c r="B682" s="32"/>
      <c r="H682" s="22"/>
      <c r="J682" s="7"/>
    </row>
    <row r="683" spans="2:10" ht="15.75" customHeight="1">
      <c r="B683" s="32"/>
      <c r="H683" s="22"/>
      <c r="J683" s="7"/>
    </row>
    <row r="684" spans="2:10" ht="15.75" customHeight="1">
      <c r="B684" s="32"/>
      <c r="H684" s="22"/>
      <c r="J684" s="7"/>
    </row>
    <row r="685" spans="2:10" ht="15.75" customHeight="1">
      <c r="B685" s="32"/>
      <c r="H685" s="22"/>
      <c r="J685" s="7"/>
    </row>
    <row r="686" spans="2:10" ht="15.75" customHeight="1">
      <c r="B686" s="32"/>
      <c r="H686" s="22"/>
      <c r="J686" s="7"/>
    </row>
    <row r="687" spans="2:10" ht="15.75" customHeight="1">
      <c r="B687" s="32"/>
      <c r="H687" s="22"/>
      <c r="J687" s="7"/>
    </row>
    <row r="688" spans="2:10" ht="15.75" customHeight="1">
      <c r="B688" s="32"/>
      <c r="H688" s="22"/>
      <c r="J688" s="7"/>
    </row>
    <row r="689" spans="2:10" ht="15.75" customHeight="1">
      <c r="B689" s="32"/>
      <c r="H689" s="22"/>
      <c r="J689" s="7"/>
    </row>
    <row r="690" spans="2:10" ht="15.75" customHeight="1">
      <c r="B690" s="32"/>
      <c r="H690" s="22"/>
      <c r="J690" s="7"/>
    </row>
    <row r="691" spans="2:10" ht="15.75" customHeight="1">
      <c r="B691" s="32"/>
      <c r="H691" s="22"/>
      <c r="J691" s="7"/>
    </row>
    <row r="692" spans="2:10" ht="15.75" customHeight="1">
      <c r="B692" s="32"/>
      <c r="H692" s="22"/>
      <c r="J692" s="7"/>
    </row>
    <row r="693" spans="2:10" ht="15.75" customHeight="1">
      <c r="B693" s="32"/>
      <c r="H693" s="22"/>
      <c r="J693" s="7"/>
    </row>
    <row r="694" spans="2:10" ht="15.75" customHeight="1">
      <c r="B694" s="32"/>
      <c r="H694" s="22"/>
      <c r="J694" s="7"/>
    </row>
    <row r="695" spans="2:10" ht="15.75" customHeight="1">
      <c r="B695" s="32"/>
      <c r="H695" s="22"/>
      <c r="J695" s="7"/>
    </row>
    <row r="696" spans="2:10" ht="15.75" customHeight="1">
      <c r="B696" s="32"/>
      <c r="H696" s="22"/>
      <c r="J696" s="7"/>
    </row>
    <row r="697" spans="2:10" ht="15.75" customHeight="1">
      <c r="B697" s="32"/>
      <c r="H697" s="22"/>
      <c r="J697" s="7"/>
    </row>
    <row r="698" spans="2:10" ht="15.75" customHeight="1">
      <c r="B698" s="32"/>
      <c r="H698" s="22"/>
      <c r="J698" s="7"/>
    </row>
    <row r="699" spans="2:10" ht="15.75" customHeight="1">
      <c r="B699" s="32"/>
      <c r="H699" s="22"/>
      <c r="J699" s="7"/>
    </row>
    <row r="700" spans="2:10" ht="15.75" customHeight="1">
      <c r="B700" s="32"/>
      <c r="H700" s="22"/>
      <c r="J700" s="7"/>
    </row>
    <row r="701" spans="2:10" ht="15.75" customHeight="1">
      <c r="B701" s="32"/>
      <c r="H701" s="22"/>
      <c r="J701" s="7"/>
    </row>
    <row r="702" spans="2:10" ht="15.75" customHeight="1">
      <c r="B702" s="32"/>
      <c r="H702" s="22"/>
      <c r="J702" s="7"/>
    </row>
    <row r="703" spans="2:10" ht="15.75" customHeight="1">
      <c r="B703" s="32"/>
      <c r="H703" s="22"/>
      <c r="J703" s="7"/>
    </row>
    <row r="704" spans="2:10" ht="15.75" customHeight="1">
      <c r="B704" s="32"/>
      <c r="H704" s="22"/>
      <c r="J704" s="7"/>
    </row>
    <row r="705" spans="2:10" ht="15.75" customHeight="1">
      <c r="B705" s="32"/>
      <c r="H705" s="22"/>
      <c r="J705" s="7"/>
    </row>
    <row r="706" spans="2:10" ht="15.75" customHeight="1">
      <c r="B706" s="32"/>
      <c r="H706" s="22"/>
      <c r="J706" s="7"/>
    </row>
    <row r="707" spans="2:10" ht="15.75" customHeight="1">
      <c r="B707" s="32"/>
      <c r="H707" s="22"/>
      <c r="J707" s="7"/>
    </row>
    <row r="708" spans="2:10" ht="15.75" customHeight="1">
      <c r="B708" s="32"/>
      <c r="H708" s="22"/>
      <c r="J708" s="7"/>
    </row>
    <row r="709" spans="2:10" ht="15.75" customHeight="1">
      <c r="B709" s="32"/>
      <c r="H709" s="22"/>
      <c r="J709" s="7"/>
    </row>
    <row r="710" spans="2:10" ht="15.75" customHeight="1">
      <c r="B710" s="32"/>
      <c r="H710" s="22"/>
      <c r="J710" s="7"/>
    </row>
    <row r="711" spans="2:10" ht="15.75" customHeight="1">
      <c r="B711" s="32"/>
      <c r="H711" s="22"/>
      <c r="J711" s="7"/>
    </row>
    <row r="712" spans="2:10" ht="15.75" customHeight="1">
      <c r="B712" s="32"/>
      <c r="H712" s="22"/>
      <c r="J712" s="7"/>
    </row>
    <row r="713" spans="2:10" ht="15.75" customHeight="1">
      <c r="B713" s="32"/>
      <c r="H713" s="22"/>
      <c r="J713" s="7"/>
    </row>
    <row r="714" spans="2:10" ht="15.75" customHeight="1">
      <c r="B714" s="32"/>
      <c r="H714" s="22"/>
      <c r="J714" s="7"/>
    </row>
    <row r="715" spans="2:10" ht="15.75" customHeight="1">
      <c r="B715" s="32"/>
      <c r="H715" s="22"/>
      <c r="J715" s="7"/>
    </row>
    <row r="716" spans="2:10" ht="15.75" customHeight="1">
      <c r="B716" s="32"/>
      <c r="H716" s="22"/>
      <c r="J716" s="7"/>
    </row>
    <row r="717" spans="2:10" ht="15.75" customHeight="1">
      <c r="B717" s="32"/>
      <c r="H717" s="22"/>
      <c r="J717" s="7"/>
    </row>
    <row r="718" spans="2:10" ht="15.75" customHeight="1">
      <c r="B718" s="32"/>
      <c r="H718" s="22"/>
      <c r="J718" s="7"/>
    </row>
    <row r="719" spans="2:10" ht="15.75" customHeight="1">
      <c r="B719" s="32"/>
      <c r="H719" s="22"/>
      <c r="J719" s="7"/>
    </row>
    <row r="720" spans="2:10" ht="15.75" customHeight="1">
      <c r="B720" s="32"/>
      <c r="H720" s="22"/>
      <c r="J720" s="7"/>
    </row>
    <row r="721" spans="2:10" ht="15.75" customHeight="1">
      <c r="B721" s="32"/>
      <c r="H721" s="22"/>
      <c r="J721" s="7"/>
    </row>
    <row r="722" spans="2:10" ht="15.75" customHeight="1">
      <c r="B722" s="32"/>
      <c r="H722" s="22"/>
      <c r="J722" s="7"/>
    </row>
    <row r="723" spans="2:10" ht="15.75" customHeight="1">
      <c r="B723" s="32"/>
      <c r="H723" s="22"/>
      <c r="J723" s="7"/>
    </row>
    <row r="724" spans="2:10" ht="15.75" customHeight="1">
      <c r="B724" s="32"/>
      <c r="H724" s="22"/>
      <c r="J724" s="7"/>
    </row>
    <row r="725" spans="2:10" ht="15.75" customHeight="1">
      <c r="B725" s="32"/>
      <c r="H725" s="22"/>
      <c r="J725" s="7"/>
    </row>
    <row r="726" spans="2:10" ht="15.75" customHeight="1">
      <c r="B726" s="32"/>
      <c r="H726" s="22"/>
      <c r="J726" s="7"/>
    </row>
    <row r="727" spans="2:10" ht="15.75" customHeight="1">
      <c r="B727" s="32"/>
      <c r="H727" s="22"/>
      <c r="J727" s="7"/>
    </row>
    <row r="728" spans="2:10" ht="15.75" customHeight="1">
      <c r="B728" s="32"/>
      <c r="H728" s="22"/>
      <c r="J728" s="7"/>
    </row>
    <row r="729" spans="2:10" ht="15.75" customHeight="1">
      <c r="B729" s="32"/>
      <c r="H729" s="22"/>
      <c r="J729" s="7"/>
    </row>
    <row r="730" spans="2:10" ht="15.75" customHeight="1">
      <c r="B730" s="32"/>
      <c r="H730" s="22"/>
      <c r="J730" s="7"/>
    </row>
    <row r="731" spans="2:10" ht="15.75" customHeight="1">
      <c r="B731" s="32"/>
      <c r="H731" s="22"/>
      <c r="J731" s="7"/>
    </row>
    <row r="732" spans="2:10" ht="15.75" customHeight="1">
      <c r="B732" s="32"/>
      <c r="H732" s="22"/>
      <c r="J732" s="7"/>
    </row>
    <row r="733" spans="2:10" ht="15.75" customHeight="1">
      <c r="B733" s="32"/>
      <c r="H733" s="22"/>
      <c r="J733" s="7"/>
    </row>
    <row r="734" spans="2:10" ht="15.75" customHeight="1">
      <c r="B734" s="32"/>
      <c r="H734" s="22"/>
      <c r="J734" s="7"/>
    </row>
    <row r="735" spans="2:10" ht="15.75" customHeight="1">
      <c r="B735" s="32"/>
      <c r="H735" s="22"/>
      <c r="J735" s="7"/>
    </row>
    <row r="736" spans="2:10" ht="15.75" customHeight="1">
      <c r="B736" s="32"/>
      <c r="H736" s="22"/>
      <c r="J736" s="7"/>
    </row>
    <row r="737" spans="2:10" ht="15.75" customHeight="1">
      <c r="B737" s="32"/>
      <c r="H737" s="22"/>
      <c r="J737" s="7"/>
    </row>
    <row r="738" spans="2:10" ht="15.75" customHeight="1">
      <c r="B738" s="32"/>
      <c r="H738" s="22"/>
      <c r="J738" s="7"/>
    </row>
    <row r="739" spans="2:10" ht="15.75" customHeight="1">
      <c r="B739" s="32"/>
      <c r="H739" s="22"/>
      <c r="J739" s="7"/>
    </row>
    <row r="740" spans="2:10" ht="15.75" customHeight="1">
      <c r="B740" s="32"/>
      <c r="H740" s="22"/>
      <c r="J740" s="7"/>
    </row>
    <row r="741" spans="2:10" ht="15.75" customHeight="1">
      <c r="B741" s="32"/>
      <c r="H741" s="22"/>
      <c r="J741" s="7"/>
    </row>
    <row r="742" spans="2:10" ht="15.75" customHeight="1">
      <c r="B742" s="32"/>
      <c r="H742" s="22"/>
      <c r="J742" s="7"/>
    </row>
    <row r="743" spans="2:10" ht="15.75" customHeight="1">
      <c r="B743" s="32"/>
      <c r="H743" s="22"/>
      <c r="J743" s="7"/>
    </row>
    <row r="744" spans="2:10" ht="15.75" customHeight="1">
      <c r="B744" s="32"/>
      <c r="H744" s="22"/>
      <c r="J744" s="7"/>
    </row>
    <row r="745" spans="2:10" ht="15.75" customHeight="1">
      <c r="B745" s="32"/>
      <c r="H745" s="22"/>
      <c r="J745" s="7"/>
    </row>
    <row r="746" spans="2:10" ht="15.75" customHeight="1">
      <c r="B746" s="32"/>
      <c r="H746" s="22"/>
      <c r="J746" s="7"/>
    </row>
    <row r="747" spans="2:10" ht="15.75" customHeight="1">
      <c r="B747" s="32"/>
      <c r="H747" s="22"/>
      <c r="J747" s="7"/>
    </row>
    <row r="748" spans="2:10" ht="15.75" customHeight="1">
      <c r="B748" s="32"/>
      <c r="H748" s="22"/>
      <c r="J748" s="7"/>
    </row>
    <row r="749" spans="2:10" ht="15.75" customHeight="1">
      <c r="B749" s="32"/>
      <c r="H749" s="22"/>
      <c r="J749" s="7"/>
    </row>
    <row r="750" spans="2:10" ht="15.75" customHeight="1">
      <c r="B750" s="32"/>
      <c r="H750" s="22"/>
      <c r="J750" s="7"/>
    </row>
    <row r="751" spans="2:10" ht="15.75" customHeight="1">
      <c r="B751" s="32"/>
      <c r="H751" s="22"/>
      <c r="J751" s="7"/>
    </row>
    <row r="752" spans="2:10" ht="15.75" customHeight="1">
      <c r="B752" s="32"/>
      <c r="H752" s="22"/>
      <c r="J752" s="7"/>
    </row>
    <row r="753" spans="2:10" ht="15.75" customHeight="1">
      <c r="B753" s="32"/>
      <c r="H753" s="22"/>
      <c r="J753" s="7"/>
    </row>
    <row r="754" spans="2:10" ht="15.75" customHeight="1">
      <c r="B754" s="32"/>
      <c r="H754" s="22"/>
      <c r="J754" s="7"/>
    </row>
    <row r="755" spans="2:10" ht="15.75" customHeight="1">
      <c r="B755" s="32"/>
      <c r="H755" s="22"/>
      <c r="J755" s="7"/>
    </row>
    <row r="756" spans="2:10" ht="15.75" customHeight="1">
      <c r="B756" s="32"/>
      <c r="H756" s="22"/>
      <c r="J756" s="7"/>
    </row>
    <row r="757" spans="2:10" ht="15.75" customHeight="1">
      <c r="B757" s="32"/>
      <c r="H757" s="22"/>
      <c r="J757" s="7"/>
    </row>
    <row r="758" spans="2:10" ht="15.75" customHeight="1">
      <c r="B758" s="32"/>
      <c r="H758" s="22"/>
      <c r="J758" s="7"/>
    </row>
    <row r="759" spans="2:10" ht="15.75" customHeight="1">
      <c r="B759" s="32"/>
      <c r="H759" s="22"/>
      <c r="J759" s="7"/>
    </row>
    <row r="760" spans="2:10" ht="15.75" customHeight="1">
      <c r="B760" s="32"/>
      <c r="H760" s="22"/>
      <c r="J760" s="7"/>
    </row>
    <row r="761" spans="2:10" ht="15.75" customHeight="1">
      <c r="B761" s="32"/>
      <c r="H761" s="22"/>
      <c r="J761" s="7"/>
    </row>
    <row r="762" spans="2:10" ht="15.75" customHeight="1">
      <c r="B762" s="32"/>
      <c r="H762" s="22"/>
      <c r="J762" s="7"/>
    </row>
    <row r="763" spans="2:10" ht="15.75" customHeight="1">
      <c r="B763" s="32"/>
      <c r="H763" s="22"/>
      <c r="J763" s="7"/>
    </row>
    <row r="764" spans="2:10" ht="15.75" customHeight="1">
      <c r="B764" s="32"/>
      <c r="H764" s="22"/>
      <c r="J764" s="7"/>
    </row>
    <row r="765" spans="2:10" ht="15.75" customHeight="1">
      <c r="B765" s="32"/>
      <c r="H765" s="22"/>
      <c r="J765" s="7"/>
    </row>
    <row r="766" spans="2:10" ht="15.75" customHeight="1">
      <c r="B766" s="32"/>
      <c r="H766" s="22"/>
      <c r="J766" s="7"/>
    </row>
    <row r="767" spans="2:10" ht="15.75" customHeight="1">
      <c r="B767" s="32"/>
      <c r="H767" s="22"/>
      <c r="J767" s="7"/>
    </row>
    <row r="768" spans="2:10" ht="15.75" customHeight="1">
      <c r="B768" s="32"/>
      <c r="H768" s="22"/>
      <c r="J768" s="7"/>
    </row>
    <row r="769" spans="2:10" ht="15.75" customHeight="1">
      <c r="B769" s="32"/>
      <c r="H769" s="22"/>
      <c r="J769" s="7"/>
    </row>
    <row r="770" spans="2:10" ht="15.75" customHeight="1">
      <c r="B770" s="32"/>
      <c r="H770" s="22"/>
      <c r="J770" s="7"/>
    </row>
    <row r="771" spans="2:10" ht="15.75" customHeight="1">
      <c r="B771" s="32"/>
      <c r="H771" s="22"/>
      <c r="J771" s="7"/>
    </row>
    <row r="772" spans="2:10" ht="15.75" customHeight="1">
      <c r="B772" s="32"/>
      <c r="H772" s="22"/>
      <c r="J772" s="7"/>
    </row>
    <row r="773" spans="2:10" ht="15.75" customHeight="1">
      <c r="B773" s="32"/>
      <c r="H773" s="22"/>
      <c r="J773" s="7"/>
    </row>
    <row r="774" spans="2:10" ht="15.75" customHeight="1">
      <c r="B774" s="32"/>
      <c r="H774" s="22"/>
      <c r="J774" s="7"/>
    </row>
    <row r="775" spans="2:10" ht="15.75" customHeight="1">
      <c r="B775" s="32"/>
      <c r="H775" s="22"/>
      <c r="J775" s="7"/>
    </row>
    <row r="776" spans="2:10" ht="15.75" customHeight="1">
      <c r="B776" s="32"/>
      <c r="H776" s="22"/>
      <c r="J776" s="7"/>
    </row>
    <row r="777" spans="2:10" ht="15.75" customHeight="1">
      <c r="B777" s="32"/>
      <c r="H777" s="22"/>
      <c r="J777" s="7"/>
    </row>
    <row r="778" spans="2:10" ht="15.75" customHeight="1">
      <c r="B778" s="32"/>
      <c r="H778" s="22"/>
      <c r="J778" s="7"/>
    </row>
    <row r="779" spans="2:10" ht="15.75" customHeight="1">
      <c r="B779" s="32"/>
      <c r="H779" s="22"/>
      <c r="J779" s="7"/>
    </row>
    <row r="780" spans="2:10" ht="15.75" customHeight="1">
      <c r="B780" s="32"/>
      <c r="H780" s="22"/>
      <c r="J780" s="7"/>
    </row>
    <row r="781" spans="2:10" ht="15.75" customHeight="1">
      <c r="B781" s="32"/>
      <c r="H781" s="22"/>
      <c r="J781" s="7"/>
    </row>
    <row r="782" spans="2:10" ht="15.75" customHeight="1">
      <c r="B782" s="32"/>
      <c r="H782" s="22"/>
      <c r="J782" s="7"/>
    </row>
    <row r="783" spans="2:10" ht="15.75" customHeight="1">
      <c r="B783" s="32"/>
      <c r="H783" s="22"/>
      <c r="J783" s="7"/>
    </row>
    <row r="784" spans="2:10" ht="15.75" customHeight="1">
      <c r="B784" s="32"/>
      <c r="H784" s="22"/>
      <c r="J784" s="7"/>
    </row>
    <row r="785" spans="2:10" ht="15.75" customHeight="1">
      <c r="B785" s="32"/>
      <c r="H785" s="22"/>
      <c r="J785" s="7"/>
    </row>
    <row r="786" spans="2:10" ht="15.75" customHeight="1">
      <c r="B786" s="32"/>
      <c r="H786" s="22"/>
      <c r="J786" s="7"/>
    </row>
    <row r="787" spans="2:10" ht="15.75" customHeight="1">
      <c r="B787" s="32"/>
      <c r="H787" s="22"/>
      <c r="J787" s="7"/>
    </row>
    <row r="788" spans="2:10" ht="15.75" customHeight="1">
      <c r="B788" s="32"/>
      <c r="H788" s="22"/>
      <c r="J788" s="7"/>
    </row>
    <row r="789" spans="2:10" ht="15.75" customHeight="1">
      <c r="B789" s="32"/>
      <c r="H789" s="22"/>
      <c r="J789" s="7"/>
    </row>
    <row r="790" spans="2:10" ht="15.75" customHeight="1">
      <c r="B790" s="32"/>
      <c r="H790" s="22"/>
      <c r="J790" s="7"/>
    </row>
    <row r="791" spans="2:10" ht="15.75" customHeight="1">
      <c r="B791" s="32"/>
      <c r="H791" s="22"/>
      <c r="J791" s="7"/>
    </row>
    <row r="792" spans="2:10" ht="15.75" customHeight="1">
      <c r="B792" s="32"/>
      <c r="H792" s="22"/>
      <c r="J792" s="7"/>
    </row>
    <row r="793" spans="2:10" ht="15.75" customHeight="1">
      <c r="B793" s="32"/>
      <c r="H793" s="22"/>
      <c r="J793" s="7"/>
    </row>
    <row r="794" spans="2:10" ht="15.75" customHeight="1">
      <c r="B794" s="32"/>
      <c r="H794" s="22"/>
      <c r="J794" s="7"/>
    </row>
    <row r="795" spans="2:10" ht="15.75" customHeight="1">
      <c r="B795" s="32"/>
      <c r="H795" s="22"/>
      <c r="J795" s="7"/>
    </row>
    <row r="796" spans="2:10" ht="15.75" customHeight="1">
      <c r="B796" s="32"/>
      <c r="H796" s="22"/>
      <c r="J796" s="7"/>
    </row>
    <row r="797" spans="2:10" ht="15.75" customHeight="1">
      <c r="B797" s="32"/>
      <c r="H797" s="22"/>
      <c r="J797" s="7"/>
    </row>
    <row r="798" spans="2:10" ht="15.75" customHeight="1">
      <c r="B798" s="32"/>
      <c r="H798" s="22"/>
      <c r="J798" s="7"/>
    </row>
    <row r="799" spans="2:10" ht="15.75" customHeight="1">
      <c r="B799" s="32"/>
      <c r="H799" s="22"/>
      <c r="J799" s="7"/>
    </row>
    <row r="800" spans="2:10" ht="15.75" customHeight="1">
      <c r="B800" s="32"/>
      <c r="H800" s="22"/>
      <c r="J800" s="7"/>
    </row>
    <row r="801" spans="2:10" ht="15.75" customHeight="1">
      <c r="B801" s="32"/>
      <c r="H801" s="22"/>
      <c r="J801" s="7"/>
    </row>
    <row r="802" spans="2:10" ht="15.75" customHeight="1">
      <c r="B802" s="32"/>
      <c r="H802" s="22"/>
      <c r="J802" s="7"/>
    </row>
    <row r="803" spans="2:10" ht="15.75" customHeight="1">
      <c r="B803" s="32"/>
      <c r="H803" s="22"/>
      <c r="J803" s="7"/>
    </row>
    <row r="804" spans="2:10" ht="15.75" customHeight="1">
      <c r="B804" s="32"/>
      <c r="H804" s="22"/>
      <c r="J804" s="7"/>
    </row>
    <row r="805" spans="2:10" ht="15.75" customHeight="1">
      <c r="B805" s="32"/>
      <c r="H805" s="22"/>
      <c r="J805" s="7"/>
    </row>
    <row r="806" spans="2:10" ht="15.75" customHeight="1">
      <c r="B806" s="32"/>
      <c r="H806" s="22"/>
      <c r="J806" s="7"/>
    </row>
    <row r="807" spans="2:10" ht="15.75" customHeight="1">
      <c r="B807" s="32"/>
      <c r="H807" s="22"/>
      <c r="J807" s="7"/>
    </row>
    <row r="808" spans="2:10" ht="15.75" customHeight="1">
      <c r="B808" s="32"/>
      <c r="H808" s="22"/>
      <c r="J808" s="7"/>
    </row>
    <row r="809" spans="2:10" ht="15.75" customHeight="1">
      <c r="B809" s="32"/>
      <c r="H809" s="22"/>
      <c r="J809" s="7"/>
    </row>
    <row r="810" spans="2:10" ht="15.75" customHeight="1">
      <c r="B810" s="32"/>
      <c r="H810" s="22"/>
      <c r="J810" s="7"/>
    </row>
    <row r="811" spans="2:10" ht="15.75" customHeight="1">
      <c r="B811" s="32"/>
      <c r="H811" s="22"/>
      <c r="J811" s="7"/>
    </row>
    <row r="812" spans="2:10" ht="15.75" customHeight="1">
      <c r="B812" s="32"/>
      <c r="H812" s="22"/>
      <c r="J812" s="7"/>
    </row>
    <row r="813" spans="2:10" ht="15.75" customHeight="1">
      <c r="B813" s="32"/>
      <c r="H813" s="22"/>
      <c r="J813" s="7"/>
    </row>
    <row r="814" spans="2:10" ht="15.75" customHeight="1">
      <c r="B814" s="32"/>
      <c r="H814" s="22"/>
      <c r="J814" s="7"/>
    </row>
    <row r="815" spans="2:10" ht="15.75" customHeight="1">
      <c r="B815" s="32"/>
      <c r="H815" s="22"/>
      <c r="J815" s="7"/>
    </row>
    <row r="816" spans="2:10" ht="15.75" customHeight="1">
      <c r="B816" s="32"/>
      <c r="H816" s="22"/>
      <c r="J816" s="7"/>
    </row>
    <row r="817" spans="2:10" ht="15.75" customHeight="1">
      <c r="B817" s="32"/>
      <c r="H817" s="22"/>
      <c r="J817" s="7"/>
    </row>
    <row r="818" spans="2:10" ht="15.75" customHeight="1">
      <c r="B818" s="32"/>
      <c r="H818" s="22"/>
      <c r="J818" s="7"/>
    </row>
    <row r="819" spans="2:10" ht="15.75" customHeight="1">
      <c r="B819" s="32"/>
      <c r="H819" s="22"/>
      <c r="J819" s="7"/>
    </row>
    <row r="820" spans="2:10" ht="15.75" customHeight="1">
      <c r="B820" s="32"/>
      <c r="H820" s="22"/>
      <c r="J820" s="7"/>
    </row>
    <row r="821" spans="2:10" ht="15.75" customHeight="1">
      <c r="B821" s="32"/>
      <c r="H821" s="22"/>
      <c r="J821" s="7"/>
    </row>
    <row r="822" spans="2:10" ht="15.75" customHeight="1">
      <c r="B822" s="32"/>
      <c r="H822" s="22"/>
      <c r="J822" s="7"/>
    </row>
    <row r="823" spans="2:10" ht="15.75" customHeight="1">
      <c r="B823" s="32"/>
      <c r="H823" s="22"/>
      <c r="J823" s="7"/>
    </row>
    <row r="824" spans="2:10" ht="15.75" customHeight="1">
      <c r="B824" s="32"/>
      <c r="H824" s="22"/>
      <c r="J824" s="7"/>
    </row>
    <row r="825" spans="2:10" ht="15.75" customHeight="1">
      <c r="B825" s="32"/>
      <c r="H825" s="22"/>
      <c r="J825" s="7"/>
    </row>
    <row r="826" spans="2:10" ht="15.75" customHeight="1">
      <c r="B826" s="32"/>
      <c r="H826" s="22"/>
      <c r="J826" s="7"/>
    </row>
    <row r="827" spans="2:10" ht="15.75" customHeight="1">
      <c r="B827" s="32"/>
      <c r="H827" s="22"/>
      <c r="J827" s="7"/>
    </row>
    <row r="828" spans="2:10" ht="15.75" customHeight="1">
      <c r="B828" s="32"/>
      <c r="H828" s="22"/>
      <c r="J828" s="7"/>
    </row>
    <row r="829" spans="2:10" ht="15.75" customHeight="1">
      <c r="B829" s="32"/>
      <c r="H829" s="22"/>
      <c r="J829" s="7"/>
    </row>
    <row r="830" spans="2:10" ht="15.75" customHeight="1">
      <c r="B830" s="32"/>
      <c r="H830" s="22"/>
      <c r="J830" s="7"/>
    </row>
    <row r="831" spans="2:10" ht="15.75" customHeight="1">
      <c r="B831" s="32"/>
      <c r="H831" s="22"/>
      <c r="J831" s="7"/>
    </row>
    <row r="832" spans="2:10" ht="15.75" customHeight="1">
      <c r="B832" s="32"/>
      <c r="H832" s="22"/>
      <c r="J832" s="7"/>
    </row>
    <row r="833" spans="2:10" ht="15.75" customHeight="1">
      <c r="B833" s="32"/>
      <c r="H833" s="22"/>
      <c r="J833" s="7"/>
    </row>
    <row r="834" spans="2:10" ht="15.75" customHeight="1">
      <c r="B834" s="32"/>
      <c r="H834" s="22"/>
      <c r="J834" s="7"/>
    </row>
    <row r="835" spans="2:10" ht="15.75" customHeight="1">
      <c r="B835" s="32"/>
      <c r="H835" s="22"/>
      <c r="J835" s="7"/>
    </row>
    <row r="836" spans="2:10" ht="15.75" customHeight="1">
      <c r="B836" s="32"/>
      <c r="H836" s="22"/>
      <c r="J836" s="7"/>
    </row>
    <row r="837" spans="2:10" ht="15.75" customHeight="1">
      <c r="B837" s="32"/>
      <c r="H837" s="22"/>
      <c r="J837" s="7"/>
    </row>
    <row r="838" spans="2:10" ht="15.75" customHeight="1">
      <c r="B838" s="32"/>
      <c r="H838" s="22"/>
      <c r="J838" s="7"/>
    </row>
    <row r="839" spans="2:10" ht="15.75" customHeight="1">
      <c r="B839" s="32"/>
      <c r="H839" s="22"/>
      <c r="J839" s="7"/>
    </row>
    <row r="840" spans="2:10" ht="15.75" customHeight="1">
      <c r="B840" s="32"/>
      <c r="H840" s="22"/>
      <c r="J840" s="7"/>
    </row>
    <row r="841" spans="2:10" ht="15.75" customHeight="1">
      <c r="B841" s="32"/>
      <c r="H841" s="22"/>
      <c r="J841" s="7"/>
    </row>
    <row r="842" spans="2:10" ht="15.75" customHeight="1">
      <c r="B842" s="32"/>
      <c r="H842" s="22"/>
      <c r="J842" s="7"/>
    </row>
    <row r="843" spans="2:10" ht="15.75" customHeight="1">
      <c r="B843" s="32"/>
      <c r="H843" s="22"/>
      <c r="J843" s="7"/>
    </row>
    <row r="844" spans="2:10" ht="15.75" customHeight="1">
      <c r="B844" s="32"/>
      <c r="H844" s="22"/>
      <c r="J844" s="7"/>
    </row>
    <row r="845" spans="2:10" ht="15.75" customHeight="1">
      <c r="B845" s="32"/>
      <c r="H845" s="22"/>
      <c r="J845" s="7"/>
    </row>
    <row r="846" spans="2:10" ht="15.75" customHeight="1">
      <c r="B846" s="32"/>
      <c r="H846" s="22"/>
      <c r="J846" s="7"/>
    </row>
    <row r="847" spans="2:10" ht="15.75" customHeight="1">
      <c r="B847" s="32"/>
      <c r="H847" s="22"/>
      <c r="J847" s="7"/>
    </row>
    <row r="848" spans="2:10" ht="15.75" customHeight="1">
      <c r="B848" s="32"/>
      <c r="H848" s="22"/>
      <c r="J848" s="7"/>
    </row>
    <row r="849" spans="2:10" ht="15.75" customHeight="1">
      <c r="B849" s="32"/>
      <c r="H849" s="22"/>
      <c r="J849" s="7"/>
    </row>
    <row r="850" spans="2:10" ht="15.75" customHeight="1">
      <c r="B850" s="32"/>
      <c r="H850" s="22"/>
      <c r="J850" s="7"/>
    </row>
    <row r="851" spans="2:10" ht="15.75" customHeight="1">
      <c r="B851" s="32"/>
      <c r="H851" s="22"/>
      <c r="J851" s="7"/>
    </row>
    <row r="852" spans="2:10" ht="15.75" customHeight="1">
      <c r="B852" s="32"/>
      <c r="H852" s="22"/>
      <c r="J852" s="7"/>
    </row>
    <row r="853" spans="2:10" ht="15.75" customHeight="1">
      <c r="B853" s="32"/>
      <c r="H853" s="22"/>
      <c r="J853" s="7"/>
    </row>
    <row r="854" spans="2:10" ht="15.75" customHeight="1">
      <c r="B854" s="32"/>
      <c r="H854" s="22"/>
      <c r="J854" s="7"/>
    </row>
    <row r="855" spans="2:10" ht="15.75" customHeight="1">
      <c r="B855" s="32"/>
      <c r="H855" s="22"/>
      <c r="J855" s="7"/>
    </row>
    <row r="856" spans="2:10" ht="15.75" customHeight="1">
      <c r="B856" s="32"/>
      <c r="H856" s="22"/>
      <c r="J856" s="7"/>
    </row>
    <row r="857" spans="2:10" ht="15.75" customHeight="1">
      <c r="B857" s="32"/>
      <c r="H857" s="22"/>
      <c r="J857" s="7"/>
    </row>
    <row r="858" spans="2:10" ht="15.75" customHeight="1">
      <c r="B858" s="32"/>
      <c r="H858" s="22"/>
      <c r="J858" s="7"/>
    </row>
    <row r="859" spans="2:10" ht="15.75" customHeight="1">
      <c r="B859" s="32"/>
      <c r="H859" s="22"/>
      <c r="J859" s="7"/>
    </row>
    <row r="860" spans="2:10" ht="15.75" customHeight="1">
      <c r="B860" s="32"/>
      <c r="H860" s="22"/>
      <c r="J860" s="7"/>
    </row>
    <row r="861" spans="2:10" ht="15.75" customHeight="1">
      <c r="B861" s="32"/>
      <c r="H861" s="22"/>
      <c r="J861" s="7"/>
    </row>
    <row r="862" spans="2:10" ht="15.75" customHeight="1">
      <c r="B862" s="32"/>
      <c r="H862" s="22"/>
      <c r="J862" s="7"/>
    </row>
    <row r="863" spans="2:10" ht="15.75" customHeight="1">
      <c r="B863" s="32"/>
      <c r="H863" s="22"/>
      <c r="J863" s="7"/>
    </row>
    <row r="864" spans="2:10" ht="15.75" customHeight="1">
      <c r="B864" s="32"/>
      <c r="H864" s="22"/>
      <c r="J864" s="7"/>
    </row>
    <row r="865" spans="2:10" ht="15.75" customHeight="1">
      <c r="B865" s="32"/>
      <c r="H865" s="22"/>
      <c r="J865" s="7"/>
    </row>
    <row r="866" spans="2:10" ht="15.75" customHeight="1">
      <c r="B866" s="32"/>
      <c r="H866" s="22"/>
      <c r="J866" s="7"/>
    </row>
    <row r="867" spans="2:10" ht="15.75" customHeight="1">
      <c r="B867" s="32"/>
      <c r="H867" s="22"/>
      <c r="J867" s="7"/>
    </row>
    <row r="868" spans="2:10" ht="15.75" customHeight="1">
      <c r="B868" s="32"/>
      <c r="H868" s="22"/>
      <c r="J868" s="7"/>
    </row>
    <row r="869" spans="2:10" ht="15.75" customHeight="1">
      <c r="B869" s="32"/>
      <c r="H869" s="22"/>
      <c r="J869" s="7"/>
    </row>
    <row r="870" spans="2:10" ht="15.75" customHeight="1">
      <c r="B870" s="32"/>
      <c r="H870" s="22"/>
      <c r="J870" s="7"/>
    </row>
    <row r="871" spans="2:10" ht="15.75" customHeight="1">
      <c r="B871" s="32"/>
      <c r="H871" s="22"/>
      <c r="J871" s="7"/>
    </row>
    <row r="872" spans="2:10" ht="15.75" customHeight="1">
      <c r="B872" s="32"/>
      <c r="H872" s="22"/>
      <c r="J872" s="7"/>
    </row>
    <row r="873" spans="2:10" ht="15.75" customHeight="1">
      <c r="B873" s="32"/>
      <c r="H873" s="22"/>
      <c r="J873" s="7"/>
    </row>
    <row r="874" spans="2:10" ht="15.75" customHeight="1">
      <c r="B874" s="32"/>
      <c r="H874" s="22"/>
      <c r="J874" s="7"/>
    </row>
    <row r="875" spans="2:10" ht="15.75" customHeight="1">
      <c r="B875" s="32"/>
      <c r="H875" s="22"/>
      <c r="J875" s="7"/>
    </row>
    <row r="876" spans="2:10" ht="15.75" customHeight="1">
      <c r="B876" s="32"/>
      <c r="H876" s="22"/>
      <c r="J876" s="7"/>
    </row>
    <row r="877" spans="2:10" ht="15.75" customHeight="1">
      <c r="B877" s="32"/>
      <c r="H877" s="22"/>
      <c r="J877" s="7"/>
    </row>
    <row r="878" spans="2:10" ht="15.75" customHeight="1">
      <c r="B878" s="32"/>
      <c r="H878" s="22"/>
      <c r="J878" s="7"/>
    </row>
    <row r="879" spans="2:10" ht="15.75" customHeight="1">
      <c r="B879" s="32"/>
      <c r="H879" s="22"/>
      <c r="J879" s="7"/>
    </row>
    <row r="880" spans="2:10" ht="15.75" customHeight="1">
      <c r="B880" s="32"/>
      <c r="H880" s="22"/>
      <c r="J880" s="7"/>
    </row>
    <row r="881" spans="2:10" ht="15.75" customHeight="1">
      <c r="B881" s="32"/>
      <c r="H881" s="22"/>
      <c r="J881" s="7"/>
    </row>
    <row r="882" spans="2:10" ht="15.75" customHeight="1">
      <c r="B882" s="32"/>
      <c r="H882" s="22"/>
      <c r="J882" s="7"/>
    </row>
    <row r="883" spans="2:10" ht="15.75" customHeight="1">
      <c r="B883" s="32"/>
      <c r="H883" s="22"/>
      <c r="J883" s="7"/>
    </row>
    <row r="884" spans="2:10" ht="15.75" customHeight="1">
      <c r="B884" s="32"/>
      <c r="H884" s="22"/>
      <c r="J884" s="7"/>
    </row>
    <row r="885" spans="2:10" ht="15.75" customHeight="1">
      <c r="B885" s="32"/>
      <c r="H885" s="22"/>
      <c r="J885" s="7"/>
    </row>
    <row r="886" spans="2:10" ht="15.75" customHeight="1">
      <c r="B886" s="32"/>
      <c r="H886" s="22"/>
      <c r="J886" s="7"/>
    </row>
    <row r="887" spans="2:10" ht="15.75" customHeight="1">
      <c r="B887" s="32"/>
      <c r="H887" s="22"/>
      <c r="J887" s="7"/>
    </row>
    <row r="888" spans="2:10" ht="15.75" customHeight="1">
      <c r="B888" s="32"/>
      <c r="H888" s="22"/>
      <c r="J888" s="7"/>
    </row>
    <row r="889" spans="2:10" ht="15.75" customHeight="1">
      <c r="B889" s="32"/>
      <c r="H889" s="22"/>
      <c r="J889" s="7"/>
    </row>
    <row r="890" spans="2:10" ht="15.75" customHeight="1">
      <c r="B890" s="32"/>
      <c r="H890" s="22"/>
      <c r="J890" s="7"/>
    </row>
    <row r="891" spans="2:10" ht="15.75" customHeight="1">
      <c r="B891" s="32"/>
      <c r="H891" s="22"/>
      <c r="J891" s="7"/>
    </row>
    <row r="892" spans="2:10" ht="15.75" customHeight="1">
      <c r="B892" s="32"/>
      <c r="H892" s="22"/>
      <c r="J892" s="7"/>
    </row>
    <row r="893" spans="2:10" ht="15.75" customHeight="1">
      <c r="B893" s="32"/>
      <c r="H893" s="22"/>
      <c r="J893" s="7"/>
    </row>
    <row r="894" spans="2:10" ht="15.75" customHeight="1">
      <c r="B894" s="32"/>
      <c r="H894" s="22"/>
      <c r="J894" s="7"/>
    </row>
    <row r="895" spans="2:10" ht="15.75" customHeight="1">
      <c r="B895" s="32"/>
      <c r="H895" s="22"/>
      <c r="J895" s="7"/>
    </row>
    <row r="896" spans="2:10" ht="15.75" customHeight="1">
      <c r="B896" s="32"/>
      <c r="H896" s="22"/>
      <c r="J896" s="7"/>
    </row>
    <row r="897" spans="2:10" ht="15.75" customHeight="1">
      <c r="B897" s="32"/>
      <c r="H897" s="22"/>
      <c r="J897" s="7"/>
    </row>
    <row r="898" spans="2:10" ht="15.75" customHeight="1">
      <c r="B898" s="32"/>
      <c r="H898" s="22"/>
      <c r="J898" s="7"/>
    </row>
    <row r="899" spans="2:10" ht="15.75" customHeight="1">
      <c r="B899" s="32"/>
      <c r="H899" s="22"/>
      <c r="J899" s="7"/>
    </row>
    <row r="900" spans="2:10" ht="15.75" customHeight="1">
      <c r="B900" s="32"/>
      <c r="H900" s="22"/>
      <c r="J900" s="7"/>
    </row>
    <row r="901" spans="2:10" ht="15.75" customHeight="1">
      <c r="B901" s="32"/>
      <c r="H901" s="22"/>
      <c r="J901" s="7"/>
    </row>
    <row r="902" spans="2:10" ht="15.75" customHeight="1">
      <c r="B902" s="32"/>
      <c r="H902" s="22"/>
      <c r="J902" s="7"/>
    </row>
    <row r="903" spans="2:10" ht="15.75" customHeight="1">
      <c r="B903" s="32"/>
      <c r="H903" s="22"/>
      <c r="J903" s="7"/>
    </row>
    <row r="904" spans="2:10" ht="15.75" customHeight="1">
      <c r="B904" s="32"/>
      <c r="H904" s="22"/>
      <c r="J904" s="7"/>
    </row>
    <row r="905" spans="2:10" ht="15.75" customHeight="1">
      <c r="B905" s="32"/>
      <c r="H905" s="22"/>
      <c r="J905" s="7"/>
    </row>
    <row r="906" spans="2:10" ht="15.75" customHeight="1">
      <c r="B906" s="32"/>
      <c r="H906" s="22"/>
      <c r="J906" s="7"/>
    </row>
    <row r="907" spans="2:10" ht="15.75" customHeight="1">
      <c r="B907" s="32"/>
      <c r="H907" s="22"/>
      <c r="J907" s="7"/>
    </row>
    <row r="908" spans="2:10" ht="15.75" customHeight="1">
      <c r="B908" s="32"/>
      <c r="H908" s="22"/>
      <c r="J908" s="7"/>
    </row>
    <row r="909" spans="2:10" ht="15.75" customHeight="1">
      <c r="B909" s="32"/>
      <c r="H909" s="22"/>
      <c r="J909" s="7"/>
    </row>
    <row r="910" spans="2:10" ht="15.75" customHeight="1">
      <c r="B910" s="32"/>
      <c r="H910" s="22"/>
      <c r="J910" s="7"/>
    </row>
    <row r="911" spans="2:10" ht="15.75" customHeight="1">
      <c r="B911" s="32"/>
      <c r="H911" s="22"/>
      <c r="J911" s="7"/>
    </row>
    <row r="912" spans="2:10" ht="15.75" customHeight="1">
      <c r="B912" s="32"/>
      <c r="H912" s="22"/>
      <c r="J912" s="7"/>
    </row>
    <row r="913" spans="2:10" ht="15.75" customHeight="1">
      <c r="B913" s="32"/>
      <c r="H913" s="22"/>
      <c r="J913" s="7"/>
    </row>
    <row r="914" spans="2:10" ht="15.75" customHeight="1">
      <c r="B914" s="32"/>
      <c r="H914" s="22"/>
      <c r="J914" s="7"/>
    </row>
    <row r="915" spans="2:10" ht="15.75" customHeight="1">
      <c r="B915" s="32"/>
      <c r="H915" s="22"/>
      <c r="J915" s="7"/>
    </row>
    <row r="916" spans="2:10" ht="15.75" customHeight="1">
      <c r="B916" s="32"/>
      <c r="H916" s="22"/>
      <c r="J916" s="7"/>
    </row>
    <row r="917" spans="2:10" ht="15.75" customHeight="1">
      <c r="B917" s="32"/>
      <c r="H917" s="22"/>
      <c r="J917" s="7"/>
    </row>
    <row r="918" spans="2:10" ht="15.75" customHeight="1">
      <c r="B918" s="32"/>
      <c r="H918" s="22"/>
      <c r="J918" s="7"/>
    </row>
    <row r="919" spans="2:10" ht="15.75" customHeight="1">
      <c r="B919" s="32"/>
      <c r="H919" s="22"/>
      <c r="J919" s="7"/>
    </row>
    <row r="920" spans="2:10" ht="15.75" customHeight="1">
      <c r="B920" s="32"/>
      <c r="H920" s="22"/>
      <c r="J920" s="7"/>
    </row>
    <row r="921" spans="2:10" ht="15.75" customHeight="1">
      <c r="B921" s="32"/>
      <c r="H921" s="22"/>
      <c r="J921" s="7"/>
    </row>
    <row r="922" spans="2:10" ht="15.75" customHeight="1">
      <c r="B922" s="32"/>
      <c r="H922" s="22"/>
      <c r="J922" s="7"/>
    </row>
    <row r="923" spans="2:10" ht="15.75" customHeight="1">
      <c r="B923" s="32"/>
      <c r="H923" s="22"/>
      <c r="J923" s="7"/>
    </row>
    <row r="924" spans="2:10" ht="15.75" customHeight="1">
      <c r="B924" s="32"/>
      <c r="H924" s="22"/>
      <c r="J924" s="7"/>
    </row>
    <row r="925" spans="2:10" ht="15.75" customHeight="1">
      <c r="B925" s="32"/>
      <c r="H925" s="22"/>
      <c r="J925" s="7"/>
    </row>
    <row r="926" spans="2:10" ht="15.75" customHeight="1">
      <c r="B926" s="32"/>
      <c r="H926" s="22"/>
      <c r="J926" s="7"/>
    </row>
    <row r="927" spans="2:10" ht="15.75" customHeight="1">
      <c r="B927" s="32"/>
      <c r="H927" s="22"/>
      <c r="J927" s="7"/>
    </row>
    <row r="928" spans="2:10" ht="15.75" customHeight="1">
      <c r="B928" s="32"/>
      <c r="H928" s="22"/>
      <c r="J928" s="7"/>
    </row>
    <row r="929" spans="2:10" ht="15.75" customHeight="1">
      <c r="B929" s="32"/>
      <c r="H929" s="22"/>
      <c r="J929" s="7"/>
    </row>
    <row r="930" spans="2:10" ht="15.75" customHeight="1">
      <c r="B930" s="32"/>
      <c r="H930" s="22"/>
      <c r="J930" s="7"/>
    </row>
    <row r="931" spans="2:10" ht="15.75" customHeight="1">
      <c r="B931" s="32"/>
      <c r="H931" s="22"/>
      <c r="J931" s="7"/>
    </row>
    <row r="932" spans="2:10" ht="15.75" customHeight="1">
      <c r="B932" s="32"/>
      <c r="H932" s="22"/>
      <c r="J932" s="7"/>
    </row>
    <row r="933" spans="2:10" ht="15.75" customHeight="1">
      <c r="B933" s="32"/>
      <c r="H933" s="22"/>
      <c r="J933" s="7"/>
    </row>
    <row r="934" spans="2:10" ht="15.75" customHeight="1">
      <c r="B934" s="32"/>
      <c r="H934" s="22"/>
      <c r="J934" s="7"/>
    </row>
    <row r="935" spans="2:10" ht="15.75" customHeight="1">
      <c r="B935" s="32"/>
      <c r="H935" s="22"/>
      <c r="J935" s="7"/>
    </row>
    <row r="936" spans="2:10" ht="15.75" customHeight="1">
      <c r="B936" s="32"/>
      <c r="H936" s="22"/>
      <c r="J936" s="7"/>
    </row>
    <row r="937" spans="2:10" ht="15.75" customHeight="1">
      <c r="B937" s="32"/>
      <c r="H937" s="22"/>
      <c r="J937" s="7"/>
    </row>
    <row r="938" spans="2:10" ht="15.75" customHeight="1">
      <c r="B938" s="32"/>
      <c r="H938" s="22"/>
      <c r="J938" s="7"/>
    </row>
    <row r="939" spans="2:10" ht="15.75" customHeight="1">
      <c r="B939" s="32"/>
      <c r="H939" s="22"/>
      <c r="J939" s="7"/>
    </row>
    <row r="940" spans="2:10" ht="15.75" customHeight="1">
      <c r="B940" s="32"/>
      <c r="H940" s="22"/>
      <c r="J940" s="7"/>
    </row>
    <row r="941" spans="2:10" ht="15.75" customHeight="1">
      <c r="B941" s="32"/>
      <c r="H941" s="22"/>
      <c r="J941" s="7"/>
    </row>
    <row r="942" spans="2:10" ht="15.75" customHeight="1">
      <c r="B942" s="32"/>
      <c r="H942" s="22"/>
      <c r="J942" s="7"/>
    </row>
    <row r="943" spans="2:10" ht="15.75" customHeight="1">
      <c r="B943" s="32"/>
      <c r="H943" s="22"/>
      <c r="J943" s="7"/>
    </row>
    <row r="944" spans="2:10" ht="15.75" customHeight="1">
      <c r="B944" s="32"/>
      <c r="H944" s="22"/>
      <c r="J944" s="7"/>
    </row>
    <row r="945" spans="2:10" ht="15.75" customHeight="1">
      <c r="B945" s="32"/>
      <c r="H945" s="22"/>
      <c r="J945" s="7"/>
    </row>
    <row r="946" spans="2:10" ht="15.75" customHeight="1">
      <c r="B946" s="32"/>
      <c r="H946" s="22"/>
      <c r="J946" s="7"/>
    </row>
    <row r="947" spans="2:10" ht="15.75" customHeight="1">
      <c r="B947" s="32"/>
      <c r="H947" s="22"/>
      <c r="J947" s="7"/>
    </row>
    <row r="948" spans="2:10" ht="15.75" customHeight="1">
      <c r="B948" s="32"/>
      <c r="H948" s="22"/>
      <c r="J948" s="7"/>
    </row>
    <row r="949" spans="2:10" ht="15.75" customHeight="1">
      <c r="B949" s="32"/>
      <c r="H949" s="22"/>
      <c r="J949" s="7"/>
    </row>
    <row r="950" spans="2:10" ht="15.75" customHeight="1">
      <c r="B950" s="32"/>
      <c r="H950" s="22"/>
      <c r="J950" s="7"/>
    </row>
    <row r="951" spans="2:10" ht="15.75" customHeight="1">
      <c r="B951" s="32"/>
      <c r="H951" s="22"/>
      <c r="J951" s="7"/>
    </row>
    <row r="952" spans="2:10" ht="15.75" customHeight="1">
      <c r="B952" s="32"/>
      <c r="H952" s="22"/>
      <c r="J952" s="7"/>
    </row>
    <row r="953" spans="2:10" ht="15.75" customHeight="1">
      <c r="B953" s="32"/>
      <c r="H953" s="22"/>
      <c r="J953" s="7"/>
    </row>
    <row r="954" spans="2:10" ht="15.75" customHeight="1">
      <c r="B954" s="32"/>
      <c r="H954" s="22"/>
      <c r="J954" s="7"/>
    </row>
    <row r="955" spans="2:10" ht="15.75" customHeight="1">
      <c r="B955" s="32"/>
      <c r="H955" s="22"/>
      <c r="J955" s="7"/>
    </row>
    <row r="956" spans="2:10" ht="15.75" customHeight="1">
      <c r="B956" s="32"/>
      <c r="H956" s="22"/>
      <c r="J956" s="7"/>
    </row>
    <row r="957" spans="2:10" ht="15.75" customHeight="1">
      <c r="B957" s="32"/>
      <c r="H957" s="22"/>
      <c r="J957" s="7"/>
    </row>
    <row r="958" spans="2:10" ht="15.75" customHeight="1">
      <c r="B958" s="32"/>
      <c r="H958" s="22"/>
      <c r="J958" s="7"/>
    </row>
    <row r="959" spans="2:10" ht="15.75" customHeight="1">
      <c r="B959" s="32"/>
      <c r="H959" s="22"/>
      <c r="J959" s="7"/>
    </row>
    <row r="960" spans="2:10" ht="15.75" customHeight="1">
      <c r="B960" s="32"/>
      <c r="H960" s="22"/>
      <c r="J960" s="7"/>
    </row>
    <row r="961" spans="2:10" ht="15.75" customHeight="1">
      <c r="B961" s="32"/>
      <c r="H961" s="22"/>
      <c r="J961" s="7"/>
    </row>
    <row r="962" spans="2:10" ht="15.75" customHeight="1">
      <c r="B962" s="32"/>
      <c r="H962" s="22"/>
      <c r="J962" s="7"/>
    </row>
    <row r="963" spans="2:10" ht="15.75" customHeight="1">
      <c r="B963" s="32"/>
      <c r="H963" s="22"/>
      <c r="J963" s="7"/>
    </row>
    <row r="964" spans="2:10" ht="15.75" customHeight="1">
      <c r="B964" s="32"/>
      <c r="H964" s="22"/>
      <c r="J964" s="7"/>
    </row>
    <row r="965" spans="2:10" ht="15.75" customHeight="1">
      <c r="B965" s="32"/>
      <c r="H965" s="22"/>
      <c r="J965" s="7"/>
    </row>
    <row r="966" spans="2:10" ht="15.75" customHeight="1">
      <c r="B966" s="32"/>
      <c r="H966" s="22"/>
      <c r="J966" s="7"/>
    </row>
    <row r="967" spans="2:10" ht="15.75" customHeight="1">
      <c r="B967" s="32"/>
      <c r="H967" s="22"/>
      <c r="J967" s="7"/>
    </row>
    <row r="968" spans="2:10" ht="15.75" customHeight="1">
      <c r="B968" s="32"/>
      <c r="H968" s="22"/>
      <c r="J968" s="7"/>
    </row>
    <row r="969" spans="2:10" ht="15.75" customHeight="1">
      <c r="B969" s="32"/>
      <c r="H969" s="22"/>
      <c r="J969" s="7"/>
    </row>
    <row r="970" spans="2:10" ht="15.75" customHeight="1">
      <c r="B970" s="32"/>
      <c r="H970" s="22"/>
      <c r="J970" s="7"/>
    </row>
    <row r="971" spans="2:10" ht="15.75" customHeight="1">
      <c r="B971" s="32"/>
      <c r="H971" s="22"/>
      <c r="J971" s="7"/>
    </row>
    <row r="972" spans="2:10" ht="15.75" customHeight="1">
      <c r="B972" s="32"/>
      <c r="H972" s="22"/>
      <c r="J972" s="7"/>
    </row>
    <row r="973" spans="2:10" ht="15.75" customHeight="1">
      <c r="B973" s="32"/>
      <c r="H973" s="22"/>
      <c r="J973" s="7"/>
    </row>
    <row r="974" spans="2:10" ht="15.75" customHeight="1">
      <c r="B974" s="32"/>
      <c r="H974" s="22"/>
      <c r="J974" s="7"/>
    </row>
    <row r="975" spans="2:10" ht="15.75" customHeight="1">
      <c r="B975" s="32"/>
      <c r="H975" s="22"/>
      <c r="J975" s="7"/>
    </row>
    <row r="976" spans="2:10" ht="15.75" customHeight="1">
      <c r="B976" s="32"/>
      <c r="H976" s="22"/>
      <c r="J976" s="7"/>
    </row>
    <row r="977" spans="2:10" ht="15.75" customHeight="1">
      <c r="B977" s="32"/>
      <c r="H977" s="22"/>
      <c r="J977" s="7"/>
    </row>
    <row r="978" spans="2:10" ht="15.75" customHeight="1">
      <c r="B978" s="32"/>
      <c r="H978" s="22"/>
      <c r="J978" s="7"/>
    </row>
    <row r="979" spans="2:10" ht="15.75" customHeight="1">
      <c r="B979" s="32"/>
      <c r="H979" s="22"/>
      <c r="J979" s="7"/>
    </row>
    <row r="980" spans="2:10" ht="15.75" customHeight="1">
      <c r="B980" s="32"/>
      <c r="H980" s="22"/>
      <c r="J980" s="7"/>
    </row>
    <row r="981" spans="2:10" ht="15.75" customHeight="1">
      <c r="B981" s="32"/>
      <c r="H981" s="22"/>
      <c r="J981" s="7"/>
    </row>
    <row r="982" spans="2:10" ht="15.75" customHeight="1">
      <c r="B982" s="32"/>
      <c r="H982" s="22"/>
      <c r="J982" s="7"/>
    </row>
    <row r="983" spans="2:10" ht="15.75" customHeight="1">
      <c r="B983" s="32"/>
      <c r="H983" s="22"/>
      <c r="J983" s="7"/>
    </row>
    <row r="984" spans="2:10" ht="15.75" customHeight="1">
      <c r="B984" s="32"/>
      <c r="H984" s="22"/>
      <c r="J984" s="7"/>
    </row>
    <row r="985" spans="2:10" ht="15.75" customHeight="1">
      <c r="B985" s="32"/>
      <c r="H985" s="22"/>
      <c r="J985" s="7"/>
    </row>
    <row r="986" spans="2:10" ht="15.75" customHeight="1">
      <c r="B986" s="32"/>
      <c r="H986" s="22"/>
      <c r="J986" s="7"/>
    </row>
    <row r="987" spans="2:10" ht="15.75" customHeight="1">
      <c r="B987" s="32"/>
      <c r="H987" s="22"/>
      <c r="J987" s="7"/>
    </row>
    <row r="988" spans="2:10" ht="15.75" customHeight="1">
      <c r="B988" s="32"/>
      <c r="H988" s="22"/>
      <c r="J988" s="7"/>
    </row>
    <row r="989" spans="2:10" ht="15.75" customHeight="1">
      <c r="B989" s="32"/>
      <c r="H989" s="22"/>
      <c r="J989" s="7"/>
    </row>
    <row r="990" spans="2:10" ht="15.75" customHeight="1">
      <c r="B990" s="32"/>
      <c r="H990" s="22"/>
      <c r="J990" s="7"/>
    </row>
    <row r="991" spans="2:10" ht="15.75" customHeight="1">
      <c r="B991" s="32"/>
      <c r="H991" s="22"/>
      <c r="J991" s="7"/>
    </row>
    <row r="992" spans="2:10" ht="15.75" customHeight="1">
      <c r="B992" s="32"/>
      <c r="H992" s="22"/>
      <c r="J992" s="7"/>
    </row>
    <row r="993" spans="2:10" ht="15.75" customHeight="1">
      <c r="B993" s="32"/>
      <c r="H993" s="22"/>
      <c r="J993" s="7"/>
    </row>
    <row r="994" spans="2:10" ht="15.75" customHeight="1">
      <c r="B994" s="32"/>
      <c r="H994" s="22"/>
      <c r="J994" s="7"/>
    </row>
    <row r="995" spans="2:10" ht="15.75" customHeight="1">
      <c r="B995" s="32"/>
      <c r="H995" s="22"/>
      <c r="J995" s="7"/>
    </row>
    <row r="996" spans="2:10" ht="15.75" customHeight="1">
      <c r="B996" s="32"/>
      <c r="H996" s="22"/>
      <c r="J996" s="7"/>
    </row>
    <row r="997" spans="2:10" ht="15.75" customHeight="1">
      <c r="B997" s="32"/>
      <c r="H997" s="22"/>
      <c r="J997" s="7"/>
    </row>
    <row r="998" spans="2:10" ht="15.75" customHeight="1">
      <c r="B998" s="32"/>
      <c r="H998" s="22"/>
      <c r="J998" s="7"/>
    </row>
    <row r="999" spans="2:10" ht="15.75" customHeight="1">
      <c r="B999" s="32"/>
      <c r="H999" s="22"/>
      <c r="J999" s="7"/>
    </row>
    <row r="1000" spans="2:10" ht="15.75" customHeight="1">
      <c r="B1000" s="32"/>
      <c r="H1000" s="22"/>
      <c r="J1000" s="7"/>
    </row>
    <row r="1001" spans="2:10" ht="15.75" customHeight="1">
      <c r="B1001" s="32"/>
      <c r="H1001" s="22"/>
      <c r="J1001" s="7"/>
    </row>
    <row r="1002" spans="2:10" ht="15.75" customHeight="1">
      <c r="B1002" s="32"/>
      <c r="H1002" s="22"/>
      <c r="J1002" s="7"/>
    </row>
    <row r="1003" spans="2:10" ht="15.75" customHeight="1">
      <c r="B1003" s="32"/>
      <c r="H1003" s="22"/>
      <c r="J1003" s="7"/>
    </row>
    <row r="1004" spans="2:10" ht="15.75" customHeight="1">
      <c r="B1004" s="32"/>
      <c r="H1004" s="22"/>
      <c r="J1004" s="7"/>
    </row>
  </sheetData>
  <conditionalFormatting sqref="G10:G36">
    <cfRule type="cellIs" dxfId="11" priority="1" operator="greaterThan">
      <formula>0</formula>
    </cfRule>
  </conditionalFormatting>
  <conditionalFormatting sqref="G10:G36">
    <cfRule type="cellIs" dxfId="10" priority="2" operator="lessThan">
      <formula>0</formula>
    </cfRule>
  </conditionalFormatting>
  <conditionalFormatting sqref="H10:H36">
    <cfRule type="cellIs" dxfId="9" priority="3" operator="greaterThan">
      <formula>0</formula>
    </cfRule>
  </conditionalFormatting>
  <conditionalFormatting sqref="H10:H36">
    <cfRule type="cellIs" dxfId="8" priority="4" operator="lessThan">
      <formula>0</formula>
    </cfRule>
  </conditionalFormatting>
  <conditionalFormatting sqref="G45:H71">
    <cfRule type="cellIs" dxfId="7" priority="5" operator="greaterThan">
      <formula>0</formula>
    </cfRule>
  </conditionalFormatting>
  <conditionalFormatting sqref="G45:H71">
    <cfRule type="cellIs" dxfId="6" priority="6" operator="lessThan">
      <formula>0</formula>
    </cfRule>
  </conditionalFormatting>
  <hyperlinks>
    <hyperlink ref="A39" r:id="rId1" xr:uid="{00000000-0004-0000-0300-000000000000}"/>
    <hyperlink ref="A40" r:id="rId2" xr:uid="{00000000-0004-0000-0300-000001000000}"/>
  </hyperlinks>
  <pageMargins left="0.7" right="0.7" top="0.75" bottom="0.75" header="0" footer="0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4"/>
  <sheetViews>
    <sheetView workbookViewId="0">
      <pane xSplit="2" topLeftCell="C1" activePane="topRight" state="frozen"/>
      <selection pane="topRight" activeCell="D2" sqref="D2"/>
    </sheetView>
  </sheetViews>
  <sheetFormatPr defaultColWidth="12.625" defaultRowHeight="15" customHeight="1"/>
  <cols>
    <col min="1" max="1" width="20" customWidth="1"/>
    <col min="2" max="2" width="17" customWidth="1"/>
    <col min="3" max="3" width="21" customWidth="1"/>
    <col min="4" max="4" width="18.125" customWidth="1"/>
    <col min="5" max="5" width="9.125" customWidth="1"/>
    <col min="6" max="6" width="19.75" customWidth="1"/>
    <col min="7" max="7" width="20" customWidth="1"/>
    <col min="8" max="8" width="9.75" customWidth="1"/>
    <col min="9" max="9" width="21.125" customWidth="1"/>
    <col min="10" max="10" width="18.125" customWidth="1"/>
    <col min="11" max="11" width="7.625" customWidth="1"/>
    <col min="12" max="12" width="19.625" customWidth="1"/>
    <col min="13" max="13" width="19.375" customWidth="1"/>
    <col min="14" max="30" width="7.625" customWidth="1"/>
  </cols>
  <sheetData>
    <row r="1" spans="1:30" ht="14.25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ht="14.25">
      <c r="A2" s="70"/>
      <c r="B2" s="71"/>
      <c r="C2" s="76" t="s">
        <v>147</v>
      </c>
      <c r="D2" s="77"/>
      <c r="E2" s="77"/>
      <c r="F2" s="7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14.25">
      <c r="A3" s="72"/>
      <c r="B3" s="73"/>
      <c r="C3" s="78" t="s">
        <v>148</v>
      </c>
      <c r="D3" s="68"/>
      <c r="E3" s="68"/>
      <c r="F3" s="7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4.25">
      <c r="A4" s="72"/>
      <c r="B4" s="73"/>
      <c r="C4" s="78" t="s">
        <v>149</v>
      </c>
      <c r="D4" s="68"/>
      <c r="E4" s="68"/>
      <c r="F4" s="73"/>
      <c r="G4" s="2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4.25">
      <c r="A5" s="72"/>
      <c r="B5" s="73"/>
      <c r="C5" s="78" t="s">
        <v>150</v>
      </c>
      <c r="D5" s="68"/>
      <c r="E5" s="68"/>
      <c r="F5" s="73"/>
      <c r="J5" s="16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4.25">
      <c r="A6" s="74"/>
      <c r="B6" s="75"/>
      <c r="C6" s="79" t="s">
        <v>151</v>
      </c>
      <c r="D6" s="80"/>
      <c r="E6" s="80"/>
      <c r="F6" s="7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>
      <c r="B7" s="32"/>
    </row>
    <row r="8" spans="1:30">
      <c r="B8" s="32"/>
      <c r="C8" s="32">
        <v>2018</v>
      </c>
      <c r="D8" s="32">
        <v>2018</v>
      </c>
      <c r="E8" s="32"/>
      <c r="F8" s="32">
        <v>2019</v>
      </c>
      <c r="G8" s="32">
        <v>2019</v>
      </c>
      <c r="H8" s="32"/>
      <c r="I8" s="32">
        <v>2020</v>
      </c>
      <c r="J8" s="32">
        <v>2020</v>
      </c>
      <c r="K8" s="32"/>
      <c r="L8" s="32" t="s">
        <v>152</v>
      </c>
      <c r="M8" s="32" t="s">
        <v>152</v>
      </c>
      <c r="N8" s="32"/>
    </row>
    <row r="9" spans="1:30" ht="15.75">
      <c r="A9" s="2" t="s">
        <v>1</v>
      </c>
      <c r="B9" s="2" t="s">
        <v>2</v>
      </c>
      <c r="C9" s="2" t="s">
        <v>155</v>
      </c>
      <c r="D9" s="2" t="s">
        <v>160</v>
      </c>
      <c r="E9" s="2" t="s">
        <v>161</v>
      </c>
      <c r="F9" s="2" t="s">
        <v>155</v>
      </c>
      <c r="G9" s="2" t="s">
        <v>160</v>
      </c>
      <c r="H9" s="2" t="s">
        <v>161</v>
      </c>
      <c r="I9" s="2" t="s">
        <v>155</v>
      </c>
      <c r="J9" s="2" t="s">
        <v>160</v>
      </c>
      <c r="K9" s="2" t="s">
        <v>161</v>
      </c>
      <c r="L9" s="2" t="s">
        <v>155</v>
      </c>
      <c r="M9" s="2" t="s">
        <v>160</v>
      </c>
      <c r="N9" s="2" t="s">
        <v>161</v>
      </c>
    </row>
    <row r="10" spans="1:30">
      <c r="A10" s="5" t="s">
        <v>5</v>
      </c>
      <c r="B10" s="6" t="s">
        <v>6</v>
      </c>
      <c r="C10" s="36">
        <f>('IPCA nº-índice'!$B$45/'IPCA nº-índice'!$B$16)*'Principal - Dados Brutos'!C10</f>
        <v>1869115021.4981062</v>
      </c>
      <c r="D10" s="36">
        <f>('IPCA nº-índice'!$B$45/'IPCA nº-índice'!$B$16)*'Principal - Dados Brutos'!D10</f>
        <v>4835639605.0809393</v>
      </c>
      <c r="E10" s="44">
        <f t="shared" ref="E10:E37" si="0">D10/C10</f>
        <v>2.5871278917897449</v>
      </c>
      <c r="F10" s="37">
        <f>('IPCA nº-índice'!$B$45/'IPCA nº-índice'!$B$28)*'Principal - Dados Brutos'!F10</f>
        <v>2247811000.3278537</v>
      </c>
      <c r="G10" s="37">
        <f>('IPCA nº-índice'!$B$45/'IPCA nº-índice'!$B$28)*'Principal - Dados Brutos'!G10</f>
        <v>5065077935.9796829</v>
      </c>
      <c r="H10" s="44">
        <f t="shared" ref="H10:H37" si="1">G10/F10</f>
        <v>2.2533379964956652</v>
      </c>
      <c r="I10" s="37">
        <f>('IPCA nº-índice'!$B$45/'IPCA nº-índice'!$B$40)*'Principal - Dados Brutos'!I10</f>
        <v>1724519978.6895792</v>
      </c>
      <c r="J10" s="37">
        <f>('IPCA nº-índice'!$B$45/'IPCA nº-índice'!$B$40)*'Principal - Dados Brutos'!J10</f>
        <v>5085437353.7559118</v>
      </c>
      <c r="K10" s="44">
        <f t="shared" ref="K10:K37" si="2">J10/I10</f>
        <v>2.9489002253370309</v>
      </c>
      <c r="L10" s="37">
        <f>('IPCA nº-índice'!$B$45/'IPCA nº-índice'!$B$41)*'Principal - Dados Brutos'!L10</f>
        <v>523764574.73591304</v>
      </c>
      <c r="M10" s="37">
        <f>('IPCA nº-índice'!$B$45/'IPCA nº-índice'!$B$41)*'Principal - Dados Brutos'!M10</f>
        <v>2033511625.07777</v>
      </c>
      <c r="N10" s="44">
        <f t="shared" ref="N10:N37" si="3">M10/L10</f>
        <v>3.8824917208329439</v>
      </c>
    </row>
    <row r="11" spans="1:30">
      <c r="A11" s="5" t="s">
        <v>7</v>
      </c>
      <c r="B11" s="6" t="s">
        <v>8</v>
      </c>
      <c r="C11" s="36">
        <f>('IPCA nº-índice'!$B$45/'IPCA nº-índice'!$B$16)*'Principal - Dados Brutos'!C11</f>
        <v>5577345858.6022425</v>
      </c>
      <c r="D11" s="36">
        <f>('IPCA nº-índice'!$B$45/'IPCA nº-índice'!$B$16)*'Principal - Dados Brutos'!D11</f>
        <v>10155003987.094522</v>
      </c>
      <c r="E11" s="44">
        <f t="shared" si="0"/>
        <v>1.8207592364801817</v>
      </c>
      <c r="F11" s="37">
        <f>('IPCA nº-índice'!$B$45/'IPCA nº-índice'!$B$28)*'Principal - Dados Brutos'!F11</f>
        <v>6593199223.1549692</v>
      </c>
      <c r="G11" s="37">
        <f>('IPCA nº-índice'!$B$45/'IPCA nº-índice'!$B$28)*'Principal - Dados Brutos'!G11</f>
        <v>10598753883.712152</v>
      </c>
      <c r="H11" s="44">
        <f t="shared" si="1"/>
        <v>1.6075282309822956</v>
      </c>
      <c r="I11" s="37">
        <f>('IPCA nº-índice'!$B$45/'IPCA nº-índice'!$B$40)*'Principal - Dados Brutos'!I11</f>
        <v>5593950374.0004034</v>
      </c>
      <c r="J11" s="37">
        <f>('IPCA nº-índice'!$B$45/'IPCA nº-índice'!$B$40)*'Principal - Dados Brutos'!J11</f>
        <v>10960114209.882963</v>
      </c>
      <c r="K11" s="44">
        <f t="shared" si="2"/>
        <v>1.9592798428858877</v>
      </c>
      <c r="L11" s="37">
        <f>('IPCA nº-índice'!$B$45/'IPCA nº-índice'!$B$41)*'Principal - Dados Brutos'!L11</f>
        <v>1946641541.140394</v>
      </c>
      <c r="M11" s="37">
        <f>('IPCA nº-índice'!$B$45/'IPCA nº-índice'!$B$41)*'Principal - Dados Brutos'!M11</f>
        <v>4098325973.4284205</v>
      </c>
      <c r="N11" s="44">
        <f t="shared" si="3"/>
        <v>2.1053316118115477</v>
      </c>
    </row>
    <row r="12" spans="1:30">
      <c r="A12" s="5" t="s">
        <v>9</v>
      </c>
      <c r="B12" s="6" t="s">
        <v>10</v>
      </c>
      <c r="C12" s="36">
        <f>('IPCA nº-índice'!$B$45/'IPCA nº-índice'!$B$16)*'Principal - Dados Brutos'!C12</f>
        <v>1463646341.6796722</v>
      </c>
      <c r="D12" s="36">
        <f>('IPCA nº-índice'!$B$45/'IPCA nº-índice'!$B$16)*'Principal - Dados Brutos'!D12</f>
        <v>4408126310.4006844</v>
      </c>
      <c r="E12" s="44">
        <f t="shared" si="0"/>
        <v>3.0117427857209984</v>
      </c>
      <c r="F12" s="37">
        <f>('IPCA nº-índice'!$B$45/'IPCA nº-índice'!$B$28)*'Principal - Dados Brutos'!F12</f>
        <v>1713604272.6386833</v>
      </c>
      <c r="G12" s="37">
        <f>('IPCA nº-índice'!$B$45/'IPCA nº-índice'!$B$28)*'Principal - Dados Brutos'!G12</f>
        <v>4641555202.3490095</v>
      </c>
      <c r="H12" s="44">
        <f t="shared" si="1"/>
        <v>2.7086505773014551</v>
      </c>
      <c r="I12" s="37">
        <f>('IPCA nº-índice'!$B$45/'IPCA nº-índice'!$B$40)*'Principal - Dados Brutos'!I12</f>
        <v>1458471653.4389632</v>
      </c>
      <c r="J12" s="37">
        <f>('IPCA nº-índice'!$B$45/'IPCA nº-índice'!$B$40)*'Principal - Dados Brutos'!J12</f>
        <v>5108114673.26017</v>
      </c>
      <c r="K12" s="44">
        <f t="shared" si="2"/>
        <v>3.502375011002532</v>
      </c>
      <c r="L12" s="37">
        <f>('IPCA nº-índice'!$B$45/'IPCA nº-índice'!$B$41)*'Principal - Dados Brutos'!L12</f>
        <v>464171751.08569181</v>
      </c>
      <c r="M12" s="37">
        <f>('IPCA nº-índice'!$B$45/'IPCA nº-índice'!$B$41)*'Principal - Dados Brutos'!M12</f>
        <v>1953806709.1407042</v>
      </c>
      <c r="N12" s="44">
        <f t="shared" si="3"/>
        <v>4.2092322606250274</v>
      </c>
    </row>
    <row r="13" spans="1:30">
      <c r="A13" s="5" t="s">
        <v>11</v>
      </c>
      <c r="B13" s="6" t="s">
        <v>12</v>
      </c>
      <c r="C13" s="36">
        <f>('IPCA nº-índice'!$B$45/'IPCA nº-índice'!$B$16)*'Principal - Dados Brutos'!C13</f>
        <v>16260733115.005741</v>
      </c>
      <c r="D13" s="36">
        <f>('IPCA nº-índice'!$B$45/'IPCA nº-índice'!$B$16)*'Principal - Dados Brutos'!D13</f>
        <v>8604890676.1172409</v>
      </c>
      <c r="E13" s="44">
        <f t="shared" si="0"/>
        <v>0.52918220939106797</v>
      </c>
      <c r="F13" s="37">
        <f>('IPCA nº-índice'!$B$45/'IPCA nº-índice'!$B$28)*'Principal - Dados Brutos'!F13</f>
        <v>18815870362.678551</v>
      </c>
      <c r="G13" s="37">
        <f>('IPCA nº-índice'!$B$45/'IPCA nº-índice'!$B$28)*'Principal - Dados Brutos'!G13</f>
        <v>8899358807.9333401</v>
      </c>
      <c r="H13" s="44">
        <f t="shared" si="1"/>
        <v>0.47297088236669077</v>
      </c>
      <c r="I13" s="37">
        <f>('IPCA nº-índice'!$B$45/'IPCA nº-índice'!$B$40)*'Principal - Dados Brutos'!I13</f>
        <v>18493854296.653469</v>
      </c>
      <c r="J13" s="37">
        <f>('IPCA nº-índice'!$B$45/'IPCA nº-índice'!$B$40)*'Principal - Dados Brutos'!J13</f>
        <v>9869815284.0117226</v>
      </c>
      <c r="K13" s="44">
        <f t="shared" si="2"/>
        <v>0.53368081772968778</v>
      </c>
      <c r="L13" s="37">
        <f>('IPCA nº-índice'!$B$45/'IPCA nº-índice'!$B$41)*'Principal - Dados Brutos'!L13</f>
        <v>6628349440.041501</v>
      </c>
      <c r="M13" s="37">
        <f>('IPCA nº-índice'!$B$45/'IPCA nº-índice'!$B$41)*'Principal - Dados Brutos'!M13</f>
        <v>3562854296.8046479</v>
      </c>
      <c r="N13" s="44">
        <f t="shared" si="3"/>
        <v>0.53751757191339933</v>
      </c>
    </row>
    <row r="14" spans="1:30">
      <c r="A14" s="5" t="s">
        <v>13</v>
      </c>
      <c r="B14" s="6" t="s">
        <v>14</v>
      </c>
      <c r="C14" s="36">
        <f>('IPCA nº-índice'!$B$45/'IPCA nº-índice'!$B$16)*'Principal - Dados Brutos'!C14</f>
        <v>37098221743.775444</v>
      </c>
      <c r="D14" s="36">
        <f>('IPCA nº-índice'!$B$45/'IPCA nº-índice'!$B$16)*'Principal - Dados Brutos'!D14</f>
        <v>32804721335.719948</v>
      </c>
      <c r="E14" s="44">
        <f t="shared" si="0"/>
        <v>0.88426667893385258</v>
      </c>
      <c r="F14" s="37">
        <f>('IPCA nº-índice'!$B$45/'IPCA nº-índice'!$B$28)*'Principal - Dados Brutos'!F14</f>
        <v>40943352856.519455</v>
      </c>
      <c r="G14" s="37">
        <f>('IPCA nº-índice'!$B$45/'IPCA nº-índice'!$B$28)*'Principal - Dados Brutos'!G14</f>
        <v>33673284021.043484</v>
      </c>
      <c r="H14" s="44">
        <f t="shared" si="1"/>
        <v>0.82243591869593669</v>
      </c>
      <c r="I14" s="37">
        <f>('IPCA nº-índice'!$B$45/'IPCA nº-índice'!$B$40)*'Principal - Dados Brutos'!I14</f>
        <v>34456055691.035187</v>
      </c>
      <c r="J14" s="37">
        <f>('IPCA nº-índice'!$B$45/'IPCA nº-índice'!$B$40)*'Principal - Dados Brutos'!J14</f>
        <v>35987084312.831787</v>
      </c>
      <c r="K14" s="44">
        <f t="shared" si="2"/>
        <v>1.0444342392386761</v>
      </c>
      <c r="L14" s="37">
        <f>('IPCA nº-índice'!$B$45/'IPCA nº-índice'!$B$41)*'Principal - Dados Brutos'!L14</f>
        <v>12738307148.231022</v>
      </c>
      <c r="M14" s="37">
        <f>('IPCA nº-índice'!$B$45/'IPCA nº-índice'!$B$41)*'Principal - Dados Brutos'!M14</f>
        <v>13226491896.219782</v>
      </c>
      <c r="N14" s="44">
        <f t="shared" si="3"/>
        <v>1.0383241463962152</v>
      </c>
    </row>
    <row r="15" spans="1:30">
      <c r="A15" s="5" t="s">
        <v>15</v>
      </c>
      <c r="B15" s="6" t="s">
        <v>16</v>
      </c>
      <c r="C15" s="36">
        <f>('IPCA nº-índice'!$B$45/'IPCA nº-índice'!$B$16)*'Principal - Dados Brutos'!C15</f>
        <v>25357081427.619057</v>
      </c>
      <c r="D15" s="36">
        <f>('IPCA nº-índice'!$B$45/'IPCA nº-índice'!$B$16)*'Principal - Dados Brutos'!D15</f>
        <v>20982664035.136024</v>
      </c>
      <c r="E15" s="44">
        <f t="shared" si="0"/>
        <v>0.82748734687903014</v>
      </c>
      <c r="F15" s="37">
        <f>('IPCA nº-índice'!$B$45/'IPCA nº-índice'!$B$28)*'Principal - Dados Brutos'!F15</f>
        <v>26897909285.614365</v>
      </c>
      <c r="G15" s="37">
        <f>('IPCA nº-índice'!$B$45/'IPCA nº-índice'!$B$28)*'Principal - Dados Brutos'!G15</f>
        <v>21715489428.207462</v>
      </c>
      <c r="H15" s="44">
        <f t="shared" si="1"/>
        <v>0.80733001206980115</v>
      </c>
      <c r="I15" s="37">
        <f>('IPCA nº-índice'!$B$45/'IPCA nº-índice'!$B$40)*'Principal - Dados Brutos'!I15</f>
        <v>25484804770.09845</v>
      </c>
      <c r="J15" s="37">
        <f>('IPCA nº-índice'!$B$45/'IPCA nº-índice'!$B$40)*'Principal - Dados Brutos'!J15</f>
        <v>23064627022.87962</v>
      </c>
      <c r="K15" s="44">
        <f t="shared" si="2"/>
        <v>0.90503447960258865</v>
      </c>
      <c r="L15" s="37">
        <f>('IPCA nº-índice'!$B$45/'IPCA nº-índice'!$B$41)*'Principal - Dados Brutos'!L15</f>
        <v>10326269941.484413</v>
      </c>
      <c r="M15" s="37">
        <f>('IPCA nº-índice'!$B$45/'IPCA nº-índice'!$B$41)*'Principal - Dados Brutos'!M15</f>
        <v>8565290481.0703144</v>
      </c>
      <c r="N15" s="44">
        <f t="shared" si="3"/>
        <v>0.82946606370034948</v>
      </c>
    </row>
    <row r="16" spans="1:30">
      <c r="A16" s="5" t="s">
        <v>17</v>
      </c>
      <c r="B16" s="6" t="s">
        <v>18</v>
      </c>
      <c r="C16" s="36">
        <f>('IPCA nº-índice'!$B$45/'IPCA nº-índice'!$B$16)*'Principal - Dados Brutos'!C16</f>
        <v>128181322117.10176</v>
      </c>
      <c r="D16" s="36">
        <f>('IPCA nº-índice'!$B$45/'IPCA nº-índice'!$B$16)*'Principal - Dados Brutos'!D16</f>
        <v>4645384819.3754387</v>
      </c>
      <c r="E16" s="44">
        <f t="shared" si="0"/>
        <v>3.6240731041388273E-2</v>
      </c>
      <c r="F16" s="37">
        <f>('IPCA nº-índice'!$B$45/'IPCA nº-índice'!$B$28)*'Principal - Dados Brutos'!F16</f>
        <v>128687767687.5778</v>
      </c>
      <c r="G16" s="37">
        <f>('IPCA nº-índice'!$B$45/'IPCA nº-índice'!$B$28)*'Principal - Dados Brutos'!G16</f>
        <v>3531564816.4335217</v>
      </c>
      <c r="H16" s="44">
        <f t="shared" si="1"/>
        <v>2.7442894378331986E-2</v>
      </c>
      <c r="I16" s="37">
        <f>('IPCA nº-índice'!$B$45/'IPCA nº-índice'!$B$40)*'Principal - Dados Brutos'!I16</f>
        <v>122885761211.88229</v>
      </c>
      <c r="J16" s="37">
        <f>('IPCA nº-índice'!$B$45/'IPCA nº-índice'!$B$40)*'Principal - Dados Brutos'!J16</f>
        <v>5846928206.0775547</v>
      </c>
      <c r="K16" s="44">
        <f t="shared" si="2"/>
        <v>4.75801927612765E-2</v>
      </c>
      <c r="L16" s="37">
        <f>('IPCA nº-índice'!$B$45/'IPCA nº-índice'!$B$41)*'Principal - Dados Brutos'!L16</f>
        <v>43819714811.829597</v>
      </c>
      <c r="M16" s="37">
        <f>('IPCA nº-índice'!$B$45/'IPCA nº-índice'!$B$41)*'Principal - Dados Brutos'!M16</f>
        <v>9035247639.94804</v>
      </c>
      <c r="N16" s="44">
        <f t="shared" si="3"/>
        <v>0.20619138391810982</v>
      </c>
    </row>
    <row r="17" spans="1:14">
      <c r="A17" s="5" t="s">
        <v>19</v>
      </c>
      <c r="B17" s="6" t="s">
        <v>20</v>
      </c>
      <c r="C17" s="36">
        <f>('IPCA nº-índice'!$B$45/'IPCA nº-índice'!$B$16)*'Principal - Dados Brutos'!C17</f>
        <v>24336637652.707375</v>
      </c>
      <c r="D17" s="36">
        <f>('IPCA nº-índice'!$B$45/'IPCA nº-índice'!$B$16)*'Principal - Dados Brutos'!D17</f>
        <v>9355901726.6378002</v>
      </c>
      <c r="E17" s="44">
        <f t="shared" si="0"/>
        <v>0.38443690784856577</v>
      </c>
      <c r="F17" s="37">
        <f>('IPCA nº-índice'!$B$45/'IPCA nº-índice'!$B$28)*'Principal - Dados Brutos'!F17</f>
        <v>27142273146.642403</v>
      </c>
      <c r="G17" s="37">
        <f>('IPCA nº-índice'!$B$45/'IPCA nº-índice'!$B$28)*'Principal - Dados Brutos'!G17</f>
        <v>10444178916.141953</v>
      </c>
      <c r="H17" s="44">
        <f t="shared" si="1"/>
        <v>0.38479381810487512</v>
      </c>
      <c r="I17" s="37">
        <f>('IPCA nº-índice'!$B$45/'IPCA nº-índice'!$B$40)*'Principal - Dados Brutos'!I17</f>
        <v>24738955062.667732</v>
      </c>
      <c r="J17" s="37">
        <f>('IPCA nº-índice'!$B$45/'IPCA nº-índice'!$B$40)*'Principal - Dados Brutos'!J17</f>
        <v>10182385927.873898</v>
      </c>
      <c r="K17" s="44">
        <f t="shared" si="2"/>
        <v>0.41159321006405825</v>
      </c>
      <c r="L17" s="37">
        <f>('IPCA nº-índice'!$B$45/'IPCA nº-índice'!$B$41)*'Principal - Dados Brutos'!L17</f>
        <v>9457575190.5777245</v>
      </c>
      <c r="M17" s="37">
        <f>('IPCA nº-índice'!$B$45/'IPCA nº-índice'!$B$41)*'Principal - Dados Brutos'!M17</f>
        <v>3579839119.3489881</v>
      </c>
      <c r="N17" s="44">
        <f t="shared" si="3"/>
        <v>0.37851553354981154</v>
      </c>
    </row>
    <row r="18" spans="1:14">
      <c r="A18" s="5" t="s">
        <v>21</v>
      </c>
      <c r="B18" s="6" t="s">
        <v>22</v>
      </c>
      <c r="C18" s="36">
        <f>('IPCA nº-índice'!$B$45/'IPCA nº-índice'!$B$16)*'Principal - Dados Brutos'!C18</f>
        <v>21722851917.02356</v>
      </c>
      <c r="D18" s="36">
        <f>('IPCA nº-índice'!$B$45/'IPCA nº-índice'!$B$16)*'Principal - Dados Brutos'!D18</f>
        <v>11211675379.067745</v>
      </c>
      <c r="E18" s="44">
        <f t="shared" si="0"/>
        <v>0.51612354684798478</v>
      </c>
      <c r="F18" s="37">
        <f>('IPCA nº-índice'!$B$45/'IPCA nº-índice'!$B$28)*'Principal - Dados Brutos'!F18</f>
        <v>23982253466.849503</v>
      </c>
      <c r="G18" s="37">
        <f>('IPCA nº-índice'!$B$45/'IPCA nº-índice'!$B$28)*'Principal - Dados Brutos'!G18</f>
        <v>11955800779.78768</v>
      </c>
      <c r="H18" s="44">
        <f t="shared" si="1"/>
        <v>0.49852699606874296</v>
      </c>
      <c r="I18" s="37">
        <f>('IPCA nº-índice'!$B$45/'IPCA nº-índice'!$B$40)*'Principal - Dados Brutos'!I18</f>
        <v>22518504270.021633</v>
      </c>
      <c r="J18" s="37">
        <f>('IPCA nº-índice'!$B$45/'IPCA nº-índice'!$B$40)*'Principal - Dados Brutos'!J18</f>
        <v>14622681907.374346</v>
      </c>
      <c r="K18" s="44">
        <f t="shared" si="2"/>
        <v>0.64936292979463939</v>
      </c>
      <c r="L18" s="37">
        <f>('IPCA nº-índice'!$B$45/'IPCA nº-índice'!$B$41)*'Principal - Dados Brutos'!L18</f>
        <v>8912814459.3372631</v>
      </c>
      <c r="M18" s="37">
        <f>('IPCA nº-índice'!$B$45/'IPCA nº-índice'!$B$41)*'Principal - Dados Brutos'!M18</f>
        <v>4939288871.1014366</v>
      </c>
      <c r="N18" s="44">
        <f t="shared" si="3"/>
        <v>0.55417835675092819</v>
      </c>
    </row>
    <row r="19" spans="1:14">
      <c r="A19" s="5" t="s">
        <v>23</v>
      </c>
      <c r="B19" s="6" t="s">
        <v>24</v>
      </c>
      <c r="C19" s="36">
        <f>('IPCA nº-índice'!$B$45/'IPCA nº-índice'!$B$16)*'Principal - Dados Brutos'!C19</f>
        <v>10647900027.800997</v>
      </c>
      <c r="D19" s="36">
        <f>('IPCA nº-índice'!$B$45/'IPCA nº-índice'!$B$16)*'Principal - Dados Brutos'!D19</f>
        <v>19933623098.650864</v>
      </c>
      <c r="E19" s="44">
        <f t="shared" si="0"/>
        <v>1.8720708352450182</v>
      </c>
      <c r="F19" s="37">
        <f>('IPCA nº-índice'!$B$45/'IPCA nº-índice'!$B$28)*'Principal - Dados Brutos'!F19</f>
        <v>13872120123.087847</v>
      </c>
      <c r="G19" s="37">
        <f>('IPCA nº-índice'!$B$45/'IPCA nº-índice'!$B$28)*'Principal - Dados Brutos'!G19</f>
        <v>21172882880.900524</v>
      </c>
      <c r="H19" s="44">
        <f t="shared" si="1"/>
        <v>1.5262903357981861</v>
      </c>
      <c r="I19" s="37">
        <f>('IPCA nº-índice'!$B$45/'IPCA nº-índice'!$B$40)*'Principal - Dados Brutos'!I19</f>
        <v>11075840695.30291</v>
      </c>
      <c r="J19" s="37">
        <f>('IPCA nº-índice'!$B$45/'IPCA nº-índice'!$B$40)*'Principal - Dados Brutos'!J19</f>
        <v>21454693261.110924</v>
      </c>
      <c r="K19" s="44">
        <f t="shared" si="2"/>
        <v>1.9370713114544453</v>
      </c>
      <c r="L19" s="37">
        <f>('IPCA nº-índice'!$B$45/'IPCA nº-índice'!$B$41)*'Principal - Dados Brutos'!L19</f>
        <v>3310520757.911828</v>
      </c>
      <c r="M19" s="37">
        <f>('IPCA nº-índice'!$B$45/'IPCA nº-índice'!$B$41)*'Principal - Dados Brutos'!M19</f>
        <v>8304905358.5273638</v>
      </c>
      <c r="N19" s="44">
        <f t="shared" si="3"/>
        <v>2.5086401704866024</v>
      </c>
    </row>
    <row r="20" spans="1:14" ht="14.25" customHeight="1">
      <c r="A20" s="5" t="s">
        <v>25</v>
      </c>
      <c r="B20" s="6" t="s">
        <v>26</v>
      </c>
      <c r="C20" s="36">
        <f>('IPCA nº-índice'!$B$45/'IPCA nº-índice'!$B$16)*'Principal - Dados Brutos'!C20</f>
        <v>13508947195.446947</v>
      </c>
      <c r="D20" s="36">
        <f>('IPCA nº-índice'!$B$45/'IPCA nº-índice'!$B$16)*'Principal - Dados Brutos'!D20</f>
        <v>7078619174.0890608</v>
      </c>
      <c r="E20" s="44">
        <f t="shared" si="0"/>
        <v>0.52399488070209033</v>
      </c>
      <c r="F20" s="37">
        <f>('IPCA nº-índice'!$B$45/'IPCA nº-índice'!$B$28)*'Principal - Dados Brutos'!F20</f>
        <v>16571815022.247847</v>
      </c>
      <c r="G20" s="37">
        <f>('IPCA nº-índice'!$B$45/'IPCA nº-índice'!$B$28)*'Principal - Dados Brutos'!G20</f>
        <v>7206955760.0557938</v>
      </c>
      <c r="H20" s="44">
        <f t="shared" si="1"/>
        <v>0.43489236093815764</v>
      </c>
      <c r="I20" s="37">
        <f>('IPCA nº-índice'!$B$45/'IPCA nº-índice'!$B$40)*'Principal - Dados Brutos'!I20</f>
        <v>15101398286.113379</v>
      </c>
      <c r="J20" s="37">
        <f>('IPCA nº-índice'!$B$45/'IPCA nº-índice'!$B$40)*'Principal - Dados Brutos'!J20</f>
        <v>10445763541.347498</v>
      </c>
      <c r="K20" s="44">
        <f t="shared" si="2"/>
        <v>0.69170836656582924</v>
      </c>
      <c r="L20" s="37">
        <f>('IPCA nº-índice'!$B$45/'IPCA nº-índice'!$B$41)*'Principal - Dados Brutos'!L20</f>
        <v>5702682541.8101816</v>
      </c>
      <c r="M20" s="37">
        <f>('IPCA nº-índice'!$B$45/'IPCA nº-índice'!$B$41)*'Principal - Dados Brutos'!M20</f>
        <v>3008502033.4613047</v>
      </c>
      <c r="N20" s="44">
        <f t="shared" si="3"/>
        <v>0.52755909370791076</v>
      </c>
    </row>
    <row r="21" spans="1:14" ht="15" customHeight="1">
      <c r="A21" s="5" t="s">
        <v>27</v>
      </c>
      <c r="B21" s="6" t="s">
        <v>28</v>
      </c>
      <c r="C21" s="36">
        <f>('IPCA nº-índice'!$B$45/'IPCA nº-índice'!$B$16)*'Principal - Dados Brutos'!C21</f>
        <v>9957338230.9653816</v>
      </c>
      <c r="D21" s="36">
        <f>('IPCA nº-índice'!$B$45/'IPCA nº-índice'!$B$16)*'Principal - Dados Brutos'!D21</f>
        <v>5878414043.1417866</v>
      </c>
      <c r="E21" s="44">
        <f t="shared" si="0"/>
        <v>0.59035998444454407</v>
      </c>
      <c r="F21" s="37">
        <f>('IPCA nº-índice'!$B$45/'IPCA nº-índice'!$B$28)*'Principal - Dados Brutos'!F21</f>
        <v>11809049632.813549</v>
      </c>
      <c r="G21" s="37">
        <f>('IPCA nº-índice'!$B$45/'IPCA nº-índice'!$B$28)*'Principal - Dados Brutos'!G21</f>
        <v>5734687035.6074467</v>
      </c>
      <c r="H21" s="44">
        <f t="shared" si="1"/>
        <v>0.48561799754593266</v>
      </c>
      <c r="I21" s="37">
        <f>('IPCA nº-índice'!$B$45/'IPCA nº-índice'!$B$40)*'Principal - Dados Brutos'!I21</f>
        <v>10354926255.723272</v>
      </c>
      <c r="J21" s="37">
        <f>('IPCA nº-índice'!$B$45/'IPCA nº-índice'!$B$40)*'Principal - Dados Brutos'!J21</f>
        <v>7327725675.7346258</v>
      </c>
      <c r="K21" s="44">
        <f t="shared" si="2"/>
        <v>0.70765599819549829</v>
      </c>
      <c r="L21" s="37">
        <f>('IPCA nº-índice'!$B$45/'IPCA nº-índice'!$B$41)*'Principal - Dados Brutos'!L21</f>
        <v>3630116905.71381</v>
      </c>
      <c r="M21" s="37">
        <f>('IPCA nº-índice'!$B$45/'IPCA nº-índice'!$B$41)*'Principal - Dados Brutos'!M21</f>
        <v>2207110730.0687137</v>
      </c>
      <c r="N21" s="44">
        <f t="shared" si="3"/>
        <v>0.60799990396857961</v>
      </c>
    </row>
    <row r="22" spans="1:14">
      <c r="A22" s="5" t="s">
        <v>29</v>
      </c>
      <c r="B22" s="6" t="s">
        <v>30</v>
      </c>
      <c r="C22" s="36">
        <f>('IPCA nº-índice'!$B$45/'IPCA nº-índice'!$B$16)*'Principal - Dados Brutos'!C22</f>
        <v>94203277822.14563</v>
      </c>
      <c r="D22" s="36">
        <f>('IPCA nº-índice'!$B$45/'IPCA nº-índice'!$B$16)*'Principal - Dados Brutos'!D22</f>
        <v>33927508402.481262</v>
      </c>
      <c r="E22" s="44">
        <f t="shared" si="0"/>
        <v>0.36015210072133463</v>
      </c>
      <c r="F22" s="37">
        <f>('IPCA nº-índice'!$B$45/'IPCA nº-índice'!$B$28)*'Principal - Dados Brutos'!F22</f>
        <v>109839670921.39375</v>
      </c>
      <c r="G22" s="37">
        <f>('IPCA nº-índice'!$B$45/'IPCA nº-índice'!$B$28)*'Principal - Dados Brutos'!G22</f>
        <v>35415089581.969521</v>
      </c>
      <c r="H22" s="44">
        <f t="shared" si="1"/>
        <v>0.3224253066755286</v>
      </c>
      <c r="I22" s="37">
        <f>('IPCA nº-índice'!$B$45/'IPCA nº-índice'!$B$40)*'Principal - Dados Brutos'!I22</f>
        <v>100877137726.08514</v>
      </c>
      <c r="J22" s="37">
        <f>('IPCA nº-índice'!$B$45/'IPCA nº-índice'!$B$40)*'Principal - Dados Brutos'!J22</f>
        <v>44196028884.189545</v>
      </c>
      <c r="K22" s="44">
        <f t="shared" si="2"/>
        <v>0.43811739587810677</v>
      </c>
      <c r="L22" s="37">
        <f>('IPCA nº-índice'!$B$45/'IPCA nº-índice'!$B$41)*'Principal - Dados Brutos'!L22</f>
        <v>42660669463.471695</v>
      </c>
      <c r="M22" s="37">
        <f>('IPCA nº-índice'!$B$45/'IPCA nº-índice'!$B$41)*'Principal - Dados Brutos'!M22</f>
        <v>14612112077.301401</v>
      </c>
      <c r="N22" s="44">
        <f t="shared" si="3"/>
        <v>0.34251952116722073</v>
      </c>
    </row>
    <row r="23" spans="1:14">
      <c r="A23" s="5" t="s">
        <v>31</v>
      </c>
      <c r="B23" s="6" t="s">
        <v>32</v>
      </c>
      <c r="C23" s="36">
        <f>('IPCA nº-índice'!$B$45/'IPCA nº-índice'!$B$16)*'Principal - Dados Brutos'!C23</f>
        <v>15564648665.266897</v>
      </c>
      <c r="D23" s="36">
        <f>('IPCA nº-índice'!$B$45/'IPCA nº-índice'!$B$16)*'Principal - Dados Brutos'!D23</f>
        <v>19827017530.383022</v>
      </c>
      <c r="E23" s="44">
        <f t="shared" si="0"/>
        <v>1.2738493464762723</v>
      </c>
      <c r="F23" s="37">
        <f>('IPCA nº-índice'!$B$45/'IPCA nº-índice'!$B$28)*'Principal - Dados Brutos'!F23</f>
        <v>19052201660.409382</v>
      </c>
      <c r="G23" s="37">
        <f>('IPCA nº-índice'!$B$45/'IPCA nº-índice'!$B$28)*'Principal - Dados Brutos'!G23</f>
        <v>21356998136.842861</v>
      </c>
      <c r="H23" s="44">
        <f t="shared" si="1"/>
        <v>1.1209727105305034</v>
      </c>
      <c r="I23" s="37">
        <f>('IPCA nº-índice'!$B$45/'IPCA nº-índice'!$B$40)*'Principal - Dados Brutos'!I23</f>
        <v>15819820618.323004</v>
      </c>
      <c r="J23" s="37">
        <f>('IPCA nº-índice'!$B$45/'IPCA nº-índice'!$B$40)*'Principal - Dados Brutos'!J23</f>
        <v>23081480599.826927</v>
      </c>
      <c r="K23" s="44">
        <f t="shared" si="2"/>
        <v>1.4590229027687738</v>
      </c>
      <c r="L23" s="37">
        <f>('IPCA nº-índice'!$B$45/'IPCA nº-índice'!$B$41)*'Principal - Dados Brutos'!L23</f>
        <v>5514117271.4940109</v>
      </c>
      <c r="M23" s="37">
        <f>('IPCA nº-índice'!$B$45/'IPCA nº-índice'!$B$41)*'Principal - Dados Brutos'!M23</f>
        <v>8767873756.6774139</v>
      </c>
      <c r="N23" s="44">
        <f t="shared" si="3"/>
        <v>1.5900774910980122</v>
      </c>
    </row>
    <row r="24" spans="1:14">
      <c r="A24" s="5" t="s">
        <v>33</v>
      </c>
      <c r="B24" s="6" t="s">
        <v>34</v>
      </c>
      <c r="C24" s="36">
        <f>('IPCA nº-índice'!$B$45/'IPCA nº-índice'!$B$16)*'Principal - Dados Brutos'!C24</f>
        <v>8613886439.3628082</v>
      </c>
      <c r="D24" s="36">
        <f>('IPCA nº-índice'!$B$45/'IPCA nº-índice'!$B$16)*'Principal - Dados Brutos'!D24</f>
        <v>11683097217.758261</v>
      </c>
      <c r="E24" s="44">
        <f t="shared" si="0"/>
        <v>1.3563096402536843</v>
      </c>
      <c r="F24" s="37">
        <f>('IPCA nº-índice'!$B$45/'IPCA nº-índice'!$B$28)*'Principal - Dados Brutos'!F24</f>
        <v>10450304242.194796</v>
      </c>
      <c r="G24" s="37">
        <f>('IPCA nº-índice'!$B$45/'IPCA nº-índice'!$B$28)*'Principal - Dados Brutos'!G24</f>
        <v>11981663719.548454</v>
      </c>
      <c r="H24" s="44">
        <f t="shared" si="1"/>
        <v>1.1465373104804497</v>
      </c>
      <c r="I24" s="37">
        <f>('IPCA nº-índice'!$B$45/'IPCA nº-índice'!$B$40)*'Principal - Dados Brutos'!I24</f>
        <v>8788366396.9343433</v>
      </c>
      <c r="J24" s="37">
        <f>('IPCA nº-índice'!$B$45/'IPCA nº-índice'!$B$40)*'Principal - Dados Brutos'!J24</f>
        <v>12837288286.901636</v>
      </c>
      <c r="K24" s="44">
        <f t="shared" si="2"/>
        <v>1.4607138240594615</v>
      </c>
      <c r="L24" s="37">
        <f>('IPCA nº-índice'!$B$45/'IPCA nº-índice'!$B$41)*'Principal - Dados Brutos'!L24</f>
        <v>2858329092.0252585</v>
      </c>
      <c r="M24" s="37">
        <f>('IPCA nº-índice'!$B$45/'IPCA nº-índice'!$B$41)*'Principal - Dados Brutos'!M24</f>
        <v>4651506678.6887131</v>
      </c>
      <c r="N24" s="44">
        <f t="shared" si="3"/>
        <v>1.6273516900718052</v>
      </c>
    </row>
    <row r="25" spans="1:14">
      <c r="A25" s="5" t="s">
        <v>35</v>
      </c>
      <c r="B25" s="6" t="s">
        <v>36</v>
      </c>
      <c r="C25" s="36">
        <f>('IPCA nº-índice'!$B$45/'IPCA nº-índice'!$B$16)*'Principal - Dados Brutos'!C25</f>
        <v>77326163713.84494</v>
      </c>
      <c r="D25" s="36">
        <f>('IPCA nº-índice'!$B$45/'IPCA nº-índice'!$B$16)*'Principal - Dados Brutos'!D25</f>
        <v>19228356870.620781</v>
      </c>
      <c r="E25" s="44">
        <f t="shared" si="0"/>
        <v>0.24866559967694377</v>
      </c>
      <c r="F25" s="37">
        <f>('IPCA nº-índice'!$B$45/'IPCA nº-índice'!$B$28)*'Principal - Dados Brutos'!F25</f>
        <v>82761907578.887405</v>
      </c>
      <c r="G25" s="37">
        <f>('IPCA nº-índice'!$B$45/'IPCA nº-índice'!$B$28)*'Principal - Dados Brutos'!G25</f>
        <v>19404891932.663631</v>
      </c>
      <c r="H25" s="44">
        <f t="shared" si="1"/>
        <v>0.23446646531397528</v>
      </c>
      <c r="I25" s="37">
        <f>('IPCA nº-índice'!$B$45/'IPCA nº-índice'!$B$40)*'Principal - Dados Brutos'!I25</f>
        <v>78725710834.188583</v>
      </c>
      <c r="J25" s="37">
        <f>('IPCA nº-índice'!$B$45/'IPCA nº-índice'!$B$40)*'Principal - Dados Brutos'!J25</f>
        <v>23799864650.584682</v>
      </c>
      <c r="K25" s="44">
        <f t="shared" si="2"/>
        <v>0.30231374729294924</v>
      </c>
      <c r="L25" s="37">
        <f>('IPCA nº-índice'!$B$45/'IPCA nº-índice'!$B$41)*'Principal - Dados Brutos'!L25</f>
        <v>29530609824.77639</v>
      </c>
      <c r="M25" s="37">
        <f>('IPCA nº-índice'!$B$45/'IPCA nº-índice'!$B$41)*'Principal - Dados Brutos'!M25</f>
        <v>7803883487.952384</v>
      </c>
      <c r="N25" s="44">
        <f t="shared" si="3"/>
        <v>0.26426421717186721</v>
      </c>
    </row>
    <row r="26" spans="1:14" ht="15.75" customHeight="1">
      <c r="A26" s="5" t="s">
        <v>37</v>
      </c>
      <c r="B26" s="6" t="s">
        <v>38</v>
      </c>
      <c r="C26" s="36">
        <f>('IPCA nº-índice'!$B$45/'IPCA nº-índice'!$B$16)*'Principal - Dados Brutos'!C26</f>
        <v>30650722908.784599</v>
      </c>
      <c r="D26" s="36">
        <f>('IPCA nº-índice'!$B$45/'IPCA nº-índice'!$B$16)*'Principal - Dados Brutos'!D26</f>
        <v>19460372044.747421</v>
      </c>
      <c r="E26" s="44">
        <f t="shared" si="0"/>
        <v>0.63490744093249474</v>
      </c>
      <c r="F26" s="37">
        <f>('IPCA nº-índice'!$B$45/'IPCA nº-índice'!$B$28)*'Principal - Dados Brutos'!F26</f>
        <v>33384007721.443695</v>
      </c>
      <c r="G26" s="37">
        <f>('IPCA nº-índice'!$B$45/'IPCA nº-índice'!$B$28)*'Principal - Dados Brutos'!G26</f>
        <v>20006183848.231873</v>
      </c>
      <c r="H26" s="44">
        <f t="shared" si="1"/>
        <v>0.59927447942031276</v>
      </c>
      <c r="I26" s="37">
        <f>('IPCA nº-índice'!$B$45/'IPCA nº-índice'!$B$40)*'Principal - Dados Brutos'!I26</f>
        <v>28803811600.104115</v>
      </c>
      <c r="J26" s="37">
        <f>('IPCA nº-índice'!$B$45/'IPCA nº-índice'!$B$40)*'Principal - Dados Brutos'!J26</f>
        <v>21765810399.388374</v>
      </c>
      <c r="K26" s="44">
        <f t="shared" si="2"/>
        <v>0.75565729638745793</v>
      </c>
      <c r="L26" s="37">
        <f>('IPCA nº-índice'!$B$45/'IPCA nº-índice'!$B$41)*'Principal - Dados Brutos'!L26</f>
        <v>10681947207.871986</v>
      </c>
      <c r="M26" s="37">
        <f>('IPCA nº-índice'!$B$45/'IPCA nº-índice'!$B$41)*'Principal - Dados Brutos'!M26</f>
        <v>7881897083.358223</v>
      </c>
      <c r="N26" s="44">
        <f t="shared" si="3"/>
        <v>0.73787081418542433</v>
      </c>
    </row>
    <row r="27" spans="1:14" ht="15.75" customHeight="1">
      <c r="A27" s="5" t="s">
        <v>39</v>
      </c>
      <c r="B27" s="6" t="s">
        <v>40</v>
      </c>
      <c r="C27" s="36">
        <f>('IPCA nº-índice'!$B$45/'IPCA nº-índice'!$B$16)*'Principal - Dados Brutos'!C27</f>
        <v>5801616400.1181688</v>
      </c>
      <c r="D27" s="36">
        <f>('IPCA nº-índice'!$B$45/'IPCA nº-índice'!$B$16)*'Principal - Dados Brutos'!D27</f>
        <v>11009186275.991661</v>
      </c>
      <c r="E27" s="44">
        <f t="shared" si="0"/>
        <v>1.8976067214246402</v>
      </c>
      <c r="F27" s="37">
        <f>('IPCA nº-índice'!$B$45/'IPCA nº-índice'!$B$28)*'Principal - Dados Brutos'!F27</f>
        <v>7159139815.034399</v>
      </c>
      <c r="G27" s="37">
        <f>('IPCA nº-índice'!$B$45/'IPCA nº-índice'!$B$28)*'Principal - Dados Brutos'!G27</f>
        <v>11293827130.376677</v>
      </c>
      <c r="H27" s="44">
        <f t="shared" si="1"/>
        <v>1.5775396796496859</v>
      </c>
      <c r="I27" s="37">
        <f>('IPCA nº-índice'!$B$45/'IPCA nº-índice'!$B$40)*'Principal - Dados Brutos'!I27</f>
        <v>5807643741.0027723</v>
      </c>
      <c r="J27" s="37">
        <f>('IPCA nº-índice'!$B$45/'IPCA nº-índice'!$B$40)*'Principal - Dados Brutos'!J27</f>
        <v>11788089453.219799</v>
      </c>
      <c r="K27" s="44">
        <f t="shared" si="2"/>
        <v>2.0297542306175305</v>
      </c>
      <c r="L27" s="37">
        <f>('IPCA nº-índice'!$B$45/'IPCA nº-índice'!$B$41)*'Principal - Dados Brutos'!L27</f>
        <v>1891711510.6706264</v>
      </c>
      <c r="M27" s="37">
        <f>('IPCA nº-índice'!$B$45/'IPCA nº-índice'!$B$41)*'Principal - Dados Brutos'!M27</f>
        <v>4347392662.0567665</v>
      </c>
      <c r="N27" s="44">
        <f t="shared" si="3"/>
        <v>2.2981266633597754</v>
      </c>
    </row>
    <row r="28" spans="1:14" ht="15.75" customHeight="1">
      <c r="A28" s="5" t="s">
        <v>41</v>
      </c>
      <c r="B28" s="6" t="s">
        <v>42</v>
      </c>
      <c r="C28" s="36">
        <f>('IPCA nº-índice'!$B$45/'IPCA nº-índice'!$B$16)*'Principal - Dados Brutos'!C28</f>
        <v>295618656179.85651</v>
      </c>
      <c r="D28" s="36">
        <f>('IPCA nº-índice'!$B$45/'IPCA nº-índice'!$B$16)*'Principal - Dados Brutos'!D28</f>
        <v>37118183193.505501</v>
      </c>
      <c r="E28" s="44">
        <f t="shared" si="0"/>
        <v>0.12556103079949912</v>
      </c>
      <c r="F28" s="37">
        <f>('IPCA nº-índice'!$B$45/'IPCA nº-índice'!$B$28)*'Principal - Dados Brutos'!F28</f>
        <v>289241690469.492</v>
      </c>
      <c r="G28" s="37">
        <f>('IPCA nº-índice'!$B$45/'IPCA nº-índice'!$B$28)*'Principal - Dados Brutos'!G28</f>
        <v>38183344354.847992</v>
      </c>
      <c r="H28" s="44">
        <f t="shared" si="1"/>
        <v>0.13201189736123262</v>
      </c>
      <c r="I28" s="37">
        <f>('IPCA nº-índice'!$B$45/'IPCA nº-índice'!$B$40)*'Principal - Dados Brutos'!I28</f>
        <v>241618722806.24054</v>
      </c>
      <c r="J28" s="37">
        <f>('IPCA nº-índice'!$B$45/'IPCA nº-índice'!$B$40)*'Principal - Dados Brutos'!J28</f>
        <v>39439182771.722031</v>
      </c>
      <c r="K28" s="44">
        <f t="shared" si="2"/>
        <v>0.16322900110414537</v>
      </c>
      <c r="L28" s="37">
        <f>('IPCA nº-índice'!$B$45/'IPCA nº-índice'!$B$41)*'Principal - Dados Brutos'!L28</f>
        <v>108753666603.73386</v>
      </c>
      <c r="M28" s="37">
        <f>('IPCA nº-índice'!$B$45/'IPCA nº-índice'!$B$41)*'Principal - Dados Brutos'!M28</f>
        <v>12588020879.983624</v>
      </c>
      <c r="N28" s="44">
        <f t="shared" si="3"/>
        <v>0.11574801358974537</v>
      </c>
    </row>
    <row r="29" spans="1:14" ht="15.75" customHeight="1">
      <c r="A29" s="5" t="s">
        <v>43</v>
      </c>
      <c r="B29" s="6" t="s">
        <v>44</v>
      </c>
      <c r="C29" s="36">
        <f>('IPCA nº-índice'!$B$45/'IPCA nº-índice'!$B$16)*'Principal - Dados Brutos'!C29</f>
        <v>7769406596.1981268</v>
      </c>
      <c r="D29" s="36">
        <f>('IPCA nº-índice'!$B$45/'IPCA nº-índice'!$B$16)*'Principal - Dados Brutos'!D29</f>
        <v>9820555660.9204216</v>
      </c>
      <c r="E29" s="44">
        <f t="shared" si="0"/>
        <v>1.2640033108482187</v>
      </c>
      <c r="F29" s="37">
        <f>('IPCA nº-índice'!$B$45/'IPCA nº-índice'!$B$28)*'Principal - Dados Brutos'!F29</f>
        <v>9179173143.6978569</v>
      </c>
      <c r="G29" s="37">
        <f>('IPCA nº-índice'!$B$45/'IPCA nº-índice'!$B$28)*'Principal - Dados Brutos'!G29</f>
        <v>10058536010.289351</v>
      </c>
      <c r="H29" s="44">
        <f t="shared" si="1"/>
        <v>1.0957997907682173</v>
      </c>
      <c r="I29" s="37">
        <f>('IPCA nº-índice'!$B$45/'IPCA nº-índice'!$B$40)*'Principal - Dados Brutos'!I29</f>
        <v>8079821140.5620556</v>
      </c>
      <c r="J29" s="37">
        <f>('IPCA nº-índice'!$B$45/'IPCA nº-índice'!$B$40)*'Principal - Dados Brutos'!J29</f>
        <v>10950416658.18298</v>
      </c>
      <c r="K29" s="44">
        <f t="shared" si="2"/>
        <v>1.3552795869713072</v>
      </c>
      <c r="L29" s="37">
        <f>('IPCA nº-índice'!$B$45/'IPCA nº-índice'!$B$41)*'Principal - Dados Brutos'!L29</f>
        <v>2842983453.4321728</v>
      </c>
      <c r="M29" s="37">
        <f>('IPCA nº-índice'!$B$45/'IPCA nº-índice'!$B$41)*'Principal - Dados Brutos'!M29</f>
        <v>3956686978.0848985</v>
      </c>
      <c r="N29" s="44">
        <f t="shared" si="3"/>
        <v>1.391737603434946</v>
      </c>
    </row>
    <row r="30" spans="1:14" ht="15.75" customHeight="1">
      <c r="A30" s="5" t="s">
        <v>45</v>
      </c>
      <c r="B30" s="6" t="s">
        <v>46</v>
      </c>
      <c r="C30" s="36">
        <f>('IPCA nº-índice'!$B$45/'IPCA nº-índice'!$B$16)*'Principal - Dados Brutos'!C30</f>
        <v>82027227338.058487</v>
      </c>
      <c r="D30" s="36">
        <f>('IPCA nº-índice'!$B$45/'IPCA nº-índice'!$B$16)*'Principal - Dados Brutos'!D30</f>
        <v>17054372861.403023</v>
      </c>
      <c r="E30" s="44">
        <f t="shared" si="0"/>
        <v>0.20791112189025851</v>
      </c>
      <c r="F30" s="37">
        <f>('IPCA nº-índice'!$B$45/'IPCA nº-índice'!$B$28)*'Principal - Dados Brutos'!F30</f>
        <v>82186193389.13501</v>
      </c>
      <c r="G30" s="37">
        <f>('IPCA nº-índice'!$B$45/'IPCA nº-índice'!$B$28)*'Principal - Dados Brutos'!G30</f>
        <v>17303338061.766342</v>
      </c>
      <c r="H30" s="44">
        <f t="shared" si="1"/>
        <v>0.21053825889998987</v>
      </c>
      <c r="I30" s="37">
        <f>('IPCA nº-índice'!$B$45/'IPCA nº-índice'!$B$40)*'Principal - Dados Brutos'!I30</f>
        <v>74948028188.452042</v>
      </c>
      <c r="J30" s="37">
        <f>('IPCA nº-índice'!$B$45/'IPCA nº-índice'!$B$40)*'Principal - Dados Brutos'!J30</f>
        <v>22674250759.831581</v>
      </c>
      <c r="K30" s="44">
        <f t="shared" si="2"/>
        <v>0.30253298596220068</v>
      </c>
      <c r="L30" s="37">
        <f>('IPCA nº-índice'!$B$45/'IPCA nº-índice'!$B$41)*'Principal - Dados Brutos'!L30</f>
        <v>28278527317.022858</v>
      </c>
      <c r="M30" s="37">
        <f>('IPCA nº-índice'!$B$45/'IPCA nº-índice'!$B$41)*'Principal - Dados Brutos'!M30</f>
        <v>7071432285.1200247</v>
      </c>
      <c r="N30" s="44">
        <f t="shared" si="3"/>
        <v>0.25006366865728635</v>
      </c>
    </row>
    <row r="31" spans="1:14" ht="15.75" customHeight="1">
      <c r="A31" s="5" t="s">
        <v>47</v>
      </c>
      <c r="B31" s="6" t="s">
        <v>48</v>
      </c>
      <c r="C31" s="36">
        <f>('IPCA nº-índice'!$B$45/'IPCA nº-índice'!$B$16)*'Principal - Dados Brutos'!C31</f>
        <v>4297023272.1962585</v>
      </c>
      <c r="D31" s="36">
        <f>('IPCA nº-índice'!$B$45/'IPCA nº-índice'!$B$16)*'Principal - Dados Brutos'!D31</f>
        <v>5210938789.4266691</v>
      </c>
      <c r="E31" s="44">
        <f t="shared" si="0"/>
        <v>1.2126857266852311</v>
      </c>
      <c r="F31" s="37">
        <f>('IPCA nº-índice'!$B$45/'IPCA nº-índice'!$B$28)*'Principal - Dados Brutos'!F31</f>
        <v>4551816752.5914192</v>
      </c>
      <c r="G31" s="37">
        <f>('IPCA nº-índice'!$B$45/'IPCA nº-índice'!$B$28)*'Principal - Dados Brutos'!G31</f>
        <v>5403433335.6461878</v>
      </c>
      <c r="H31" s="44">
        <f t="shared" si="1"/>
        <v>1.1870937758137847</v>
      </c>
      <c r="I31" s="37">
        <f>('IPCA nº-índice'!$B$45/'IPCA nº-índice'!$B$40)*'Principal - Dados Brutos'!I31</f>
        <v>4216108142.2017584</v>
      </c>
      <c r="J31" s="37">
        <f>('IPCA nº-índice'!$B$45/'IPCA nº-índice'!$B$40)*'Principal - Dados Brutos'!J31</f>
        <v>5930151143.6073437</v>
      </c>
      <c r="K31" s="44">
        <f t="shared" si="2"/>
        <v>1.4065462610526087</v>
      </c>
      <c r="L31" s="37">
        <f>('IPCA nº-índice'!$B$45/'IPCA nº-índice'!$B$41)*'Principal - Dados Brutos'!L31</f>
        <v>1894023731.2122691</v>
      </c>
      <c r="M31" s="37">
        <f>('IPCA nº-índice'!$B$45/'IPCA nº-índice'!$B$41)*'Principal - Dados Brutos'!M31</f>
        <v>2166637465.1071868</v>
      </c>
      <c r="N31" s="44">
        <f t="shared" si="3"/>
        <v>1.1439336421199071</v>
      </c>
    </row>
    <row r="32" spans="1:14" ht="15.75" customHeight="1">
      <c r="A32" s="5" t="s">
        <v>49</v>
      </c>
      <c r="B32" s="6" t="s">
        <v>50</v>
      </c>
      <c r="C32" s="36">
        <f>('IPCA nº-índice'!$B$45/'IPCA nº-índice'!$B$16)*'Principal - Dados Brutos'!C32</f>
        <v>1567926678.5274272</v>
      </c>
      <c r="D32" s="36">
        <f>('IPCA nº-índice'!$B$45/'IPCA nº-índice'!$B$16)*'Principal - Dados Brutos'!D32</f>
        <v>4094660507.2703195</v>
      </c>
      <c r="E32" s="44">
        <f t="shared" si="0"/>
        <v>2.6115127469582711</v>
      </c>
      <c r="F32" s="37">
        <f>('IPCA nº-índice'!$B$45/'IPCA nº-índice'!$B$28)*'Principal - Dados Brutos'!F32</f>
        <v>1948608139.9457088</v>
      </c>
      <c r="G32" s="37">
        <f>('IPCA nº-índice'!$B$45/'IPCA nº-índice'!$B$28)*'Principal - Dados Brutos'!G32</f>
        <v>4092623321.9908919</v>
      </c>
      <c r="H32" s="44">
        <f t="shared" si="1"/>
        <v>2.1002803170600113</v>
      </c>
      <c r="I32" s="37">
        <f>('IPCA nº-índice'!$B$45/'IPCA nº-índice'!$B$40)*'Principal - Dados Brutos'!I32</f>
        <v>1584271036.2836225</v>
      </c>
      <c r="J32" s="37">
        <f>('IPCA nº-índice'!$B$45/'IPCA nº-índice'!$B$40)*'Principal - Dados Brutos'!J32</f>
        <v>4108185124.5024257</v>
      </c>
      <c r="K32" s="44">
        <f t="shared" si="2"/>
        <v>2.5931075115400657</v>
      </c>
      <c r="L32" s="37">
        <f>('IPCA nº-índice'!$B$45/'IPCA nº-índice'!$B$41)*'Principal - Dados Brutos'!L32</f>
        <v>464653503.72729933</v>
      </c>
      <c r="M32" s="37">
        <f>('IPCA nº-índice'!$B$45/'IPCA nº-índice'!$B$41)*'Principal - Dados Brutos'!M32</f>
        <v>1572911377.8068471</v>
      </c>
      <c r="N32" s="44">
        <f t="shared" si="3"/>
        <v>3.3851275524438393</v>
      </c>
    </row>
    <row r="33" spans="1:14" ht="15.75" customHeight="1">
      <c r="A33" s="5" t="s">
        <v>51</v>
      </c>
      <c r="B33" s="6" t="s">
        <v>52</v>
      </c>
      <c r="C33" s="36">
        <f>('IPCA nº-índice'!$B$45/'IPCA nº-índice'!$B$16)*'Principal - Dados Brutos'!C33</f>
        <v>65691017936.903816</v>
      </c>
      <c r="D33" s="36">
        <f>('IPCA nº-índice'!$B$45/'IPCA nº-índice'!$B$16)*'Principal - Dados Brutos'!D33</f>
        <v>10381085989.702322</v>
      </c>
      <c r="E33" s="44">
        <f t="shared" si="0"/>
        <v>0.15802900176814658</v>
      </c>
      <c r="F33" s="37">
        <f>('IPCA nº-índice'!$B$45/'IPCA nº-índice'!$B$28)*'Principal - Dados Brutos'!F33</f>
        <v>71783648181.51297</v>
      </c>
      <c r="G33" s="37">
        <f>('IPCA nº-índice'!$B$45/'IPCA nº-índice'!$B$28)*'Principal - Dados Brutos'!G33</f>
        <v>10687539953.89056</v>
      </c>
      <c r="H33" s="44">
        <f t="shared" si="1"/>
        <v>0.14888543874039284</v>
      </c>
      <c r="I33" s="37">
        <f>('IPCA nº-índice'!$B$45/'IPCA nº-índice'!$B$40)*'Principal - Dados Brutos'!I33</f>
        <v>72369679218.752426</v>
      </c>
      <c r="J33" s="37">
        <f>('IPCA nº-índice'!$B$45/'IPCA nº-índice'!$B$40)*'Principal - Dados Brutos'!J33</f>
        <v>13561384302.091995</v>
      </c>
      <c r="K33" s="44">
        <f t="shared" si="2"/>
        <v>0.18739041610368187</v>
      </c>
      <c r="L33" s="37">
        <f>('IPCA nº-índice'!$B$45/'IPCA nº-índice'!$B$41)*'Principal - Dados Brutos'!L33</f>
        <v>31710587874.189262</v>
      </c>
      <c r="M33" s="37">
        <f>('IPCA nº-índice'!$B$45/'IPCA nº-índice'!$B$41)*'Principal - Dados Brutos'!M33</f>
        <v>4370906114.8846216</v>
      </c>
      <c r="N33" s="44">
        <f t="shared" si="3"/>
        <v>0.13783743562957745</v>
      </c>
    </row>
    <row r="34" spans="1:14" ht="15.75" customHeight="1">
      <c r="A34" s="5" t="s">
        <v>53</v>
      </c>
      <c r="B34" s="6" t="s">
        <v>54</v>
      </c>
      <c r="C34" s="36">
        <f>('IPCA nº-índice'!$B$45/'IPCA nº-índice'!$B$16)*'Principal - Dados Brutos'!C34</f>
        <v>634509823044.03638</v>
      </c>
      <c r="D34" s="36">
        <f>('IPCA nº-índice'!$B$45/'IPCA nº-índice'!$B$16)*'Principal - Dados Brutos'!D34</f>
        <v>43812211616.047256</v>
      </c>
      <c r="E34" s="44">
        <f t="shared" si="0"/>
        <v>6.9048909922087356E-2</v>
      </c>
      <c r="F34" s="37">
        <f>('IPCA nº-índice'!$B$45/'IPCA nº-índice'!$B$28)*'Principal - Dados Brutos'!F34</f>
        <v>611592139099.96204</v>
      </c>
      <c r="G34" s="37">
        <f>('IPCA nº-índice'!$B$45/'IPCA nº-índice'!$B$28)*'Principal - Dados Brutos'!G34</f>
        <v>43495341879.01474</v>
      </c>
      <c r="H34" s="44">
        <f t="shared" si="1"/>
        <v>7.111821604349565E-2</v>
      </c>
      <c r="I34" s="37">
        <f>('IPCA nº-índice'!$B$45/'IPCA nº-índice'!$B$40)*'Principal - Dados Brutos'!I34</f>
        <v>590146527847.32141</v>
      </c>
      <c r="J34" s="37">
        <f>('IPCA nº-índice'!$B$45/'IPCA nº-índice'!$B$40)*'Principal - Dados Brutos'!J34</f>
        <v>60426763099.792419</v>
      </c>
      <c r="K34" s="44">
        <f t="shared" si="2"/>
        <v>0.10239281305307554</v>
      </c>
      <c r="L34" s="37">
        <f>('IPCA nº-índice'!$B$45/'IPCA nº-índice'!$B$41)*'Principal - Dados Brutos'!L34</f>
        <v>239508624122.41376</v>
      </c>
      <c r="M34" s="37">
        <f>('IPCA nº-índice'!$B$45/'IPCA nº-índice'!$B$41)*'Principal - Dados Brutos'!M34</f>
        <v>17917892314.262913</v>
      </c>
      <c r="N34" s="44">
        <f t="shared" si="3"/>
        <v>7.4811052754012772E-2</v>
      </c>
    </row>
    <row r="35" spans="1:14" ht="15.75" customHeight="1">
      <c r="A35" s="5" t="s">
        <v>55</v>
      </c>
      <c r="B35" s="6" t="s">
        <v>56</v>
      </c>
      <c r="C35" s="36">
        <f>('IPCA nº-índice'!$B$45/'IPCA nº-índice'!$B$16)*'Principal - Dados Brutos'!C35</f>
        <v>5466601431.4570971</v>
      </c>
      <c r="D35" s="36">
        <f>('IPCA nº-índice'!$B$45/'IPCA nº-índice'!$B$16)*'Principal - Dados Brutos'!D35</f>
        <v>7757717109.3673162</v>
      </c>
      <c r="E35" s="44">
        <f t="shared" si="0"/>
        <v>1.4191115278180311</v>
      </c>
      <c r="F35" s="37">
        <f>('IPCA nº-índice'!$B$45/'IPCA nº-índice'!$B$28)*'Principal - Dados Brutos'!F35</f>
        <v>6711125520.566576</v>
      </c>
      <c r="G35" s="37">
        <f>('IPCA nº-índice'!$B$45/'IPCA nº-índice'!$B$28)*'Principal - Dados Brutos'!G35</f>
        <v>7960827241.1830101</v>
      </c>
      <c r="H35" s="44">
        <f t="shared" si="1"/>
        <v>1.1862134327225233</v>
      </c>
      <c r="I35" s="37">
        <f>('IPCA nº-índice'!$B$45/'IPCA nº-índice'!$B$40)*'Principal - Dados Brutos'!I35</f>
        <v>5396910093.0726471</v>
      </c>
      <c r="J35" s="37">
        <f>('IPCA nº-índice'!$B$45/'IPCA nº-índice'!$B$40)*'Principal - Dados Brutos'!J35</f>
        <v>8380497612.955513</v>
      </c>
      <c r="K35" s="44">
        <f t="shared" si="2"/>
        <v>1.5528325409223571</v>
      </c>
      <c r="L35" s="37">
        <f>('IPCA nº-índice'!$B$45/'IPCA nº-índice'!$B$41)*'Principal - Dados Brutos'!L35</f>
        <v>1808520229.1158733</v>
      </c>
      <c r="M35" s="37">
        <f>('IPCA nº-índice'!$B$45/'IPCA nº-índice'!$B$41)*'Principal - Dados Brutos'!M35</f>
        <v>3106896397.5226388</v>
      </c>
      <c r="N35" s="44">
        <f t="shared" si="3"/>
        <v>1.7179218388071331</v>
      </c>
    </row>
    <row r="36" spans="1:14" ht="15.75" customHeight="1">
      <c r="A36" s="5" t="s">
        <v>57</v>
      </c>
      <c r="B36" s="6" t="s">
        <v>58</v>
      </c>
      <c r="C36" s="36">
        <f>('IPCA nº-índice'!$B$45/'IPCA nº-índice'!$B$16)*'Principal - Dados Brutos'!C36</f>
        <v>3497682938.6754723</v>
      </c>
      <c r="D36" s="36">
        <f>('IPCA nº-índice'!$B$45/'IPCA nº-índice'!$B$16)*'Principal - Dados Brutos'!D36</f>
        <v>7247581313.9522362</v>
      </c>
      <c r="E36" s="44">
        <f t="shared" si="0"/>
        <v>2.0721092909286978</v>
      </c>
      <c r="F36" s="37">
        <f>('IPCA nº-índice'!$B$45/'IPCA nº-índice'!$B$28)*'Principal - Dados Brutos'!F36</f>
        <v>4365692207.8412533</v>
      </c>
      <c r="G36" s="37">
        <f>('IPCA nº-índice'!$B$45/'IPCA nº-índice'!$B$28)*'Principal - Dados Brutos'!G36</f>
        <v>7560647980.2757072</v>
      </c>
      <c r="H36" s="44">
        <f t="shared" si="1"/>
        <v>1.7318325755297108</v>
      </c>
      <c r="I36" s="37">
        <f>('IPCA nº-índice'!$B$45/'IPCA nº-índice'!$B$40)*'Principal - Dados Brutos'!I36</f>
        <v>3809819513.8767419</v>
      </c>
      <c r="J36" s="37">
        <f>('IPCA nº-índice'!$B$45/'IPCA nº-índice'!$B$40)*'Principal - Dados Brutos'!J36</f>
        <v>8052309515.1855316</v>
      </c>
      <c r="K36" s="44">
        <f t="shared" si="2"/>
        <v>2.1135671875940854</v>
      </c>
      <c r="L36" s="37">
        <f>('IPCA nº-índice'!$B$45/'IPCA nº-índice'!$B$41)*'Principal - Dados Brutos'!L36</f>
        <v>1139220280.1454523</v>
      </c>
      <c r="M36" s="37">
        <f>('IPCA nº-índice'!$B$45/'IPCA nº-índice'!$B$41)*'Principal - Dados Brutos'!M36</f>
        <v>2977504389.777247</v>
      </c>
      <c r="N36" s="44">
        <f t="shared" si="3"/>
        <v>2.6136335892801066</v>
      </c>
    </row>
    <row r="37" spans="1:14" ht="15.75" customHeight="1">
      <c r="A37" s="6" t="s">
        <v>157</v>
      </c>
      <c r="B37" s="32"/>
      <c r="C37" s="36">
        <f t="shared" ref="C37:D37" si="4">SUM(C10:C36)</f>
        <v>1628586822014.6589</v>
      </c>
      <c r="D37" s="36">
        <f t="shared" si="4"/>
        <v>397527509574.08954</v>
      </c>
      <c r="E37" s="44">
        <f t="shared" si="0"/>
        <v>0.24409353201220449</v>
      </c>
      <c r="F37" s="36">
        <f t="shared" ref="F37:G37" si="5">SUM(F10:F36)</f>
        <v>1663484344924.2612</v>
      </c>
      <c r="G37" s="43">
        <f t="shared" si="5"/>
        <v>408843875956.68988</v>
      </c>
      <c r="H37" s="44">
        <f t="shared" si="1"/>
        <v>0.24577560781030652</v>
      </c>
      <c r="I37" s="36">
        <f t="shared" ref="I37:J37" si="6">SUM(I10:I36)</f>
        <v>1534879421449.0286</v>
      </c>
      <c r="J37" s="43">
        <f t="shared" si="6"/>
        <v>470947074638.1239</v>
      </c>
      <c r="K37" s="44">
        <f t="shared" si="2"/>
        <v>0.30683001417369871</v>
      </c>
      <c r="L37" s="36">
        <f t="shared" ref="L37:M37" si="7">SUM(L10:L36)</f>
        <v>616999120549.20215</v>
      </c>
      <c r="M37" s="43">
        <f t="shared" si="7"/>
        <v>168308728682.78241</v>
      </c>
      <c r="N37" s="44">
        <f t="shared" si="3"/>
        <v>0.27278601067205371</v>
      </c>
    </row>
    <row r="38" spans="1:14" ht="15.75" customHeight="1">
      <c r="B38" s="32"/>
    </row>
    <row r="39" spans="1:14" ht="15.75" customHeight="1">
      <c r="A39" s="41" t="s">
        <v>162</v>
      </c>
      <c r="B39" s="32"/>
    </row>
    <row r="40" spans="1:14" ht="15.75" customHeight="1">
      <c r="A40" s="42" t="s">
        <v>163</v>
      </c>
      <c r="B40" s="32"/>
    </row>
    <row r="41" spans="1:14" ht="15.75" customHeight="1">
      <c r="B41" s="32"/>
    </row>
    <row r="42" spans="1:14" ht="15.75" customHeight="1">
      <c r="B42" s="32"/>
    </row>
    <row r="43" spans="1:14" ht="15.75" customHeight="1">
      <c r="B43" s="32"/>
    </row>
    <row r="44" spans="1:14" ht="15.75" customHeight="1">
      <c r="B44" s="32"/>
    </row>
    <row r="45" spans="1:14" ht="15.75" customHeight="1">
      <c r="B45" s="32"/>
    </row>
    <row r="46" spans="1:14" ht="15.75" customHeight="1">
      <c r="B46" s="32"/>
    </row>
    <row r="47" spans="1:14" ht="15.75" customHeight="1">
      <c r="B47" s="32"/>
    </row>
    <row r="48" spans="1:14" ht="15.75" customHeight="1">
      <c r="B48" s="32"/>
    </row>
    <row r="49" spans="2:2" ht="15.75" customHeight="1">
      <c r="B49" s="32"/>
    </row>
    <row r="50" spans="2:2" ht="15.75" customHeight="1">
      <c r="B50" s="32"/>
    </row>
    <row r="51" spans="2:2" ht="15.75" customHeight="1">
      <c r="B51" s="32"/>
    </row>
    <row r="52" spans="2:2" ht="15.75" customHeight="1">
      <c r="B52" s="32"/>
    </row>
    <row r="53" spans="2:2" ht="15.75" customHeight="1">
      <c r="B53" s="32"/>
    </row>
    <row r="54" spans="2:2" ht="15.75" customHeight="1">
      <c r="B54" s="32"/>
    </row>
    <row r="55" spans="2:2" ht="15.75" customHeight="1">
      <c r="B55" s="32"/>
    </row>
    <row r="56" spans="2:2" ht="15.75" customHeight="1">
      <c r="B56" s="32"/>
    </row>
    <row r="57" spans="2:2" ht="15.75" customHeight="1">
      <c r="B57" s="32"/>
    </row>
    <row r="58" spans="2:2" ht="15.75" customHeight="1">
      <c r="B58" s="32"/>
    </row>
    <row r="59" spans="2:2" ht="15.75" customHeight="1">
      <c r="B59" s="32"/>
    </row>
    <row r="60" spans="2:2" ht="15.75" customHeight="1">
      <c r="B60" s="32"/>
    </row>
    <row r="61" spans="2:2" ht="15.75" customHeight="1">
      <c r="B61" s="32"/>
    </row>
    <row r="62" spans="2:2" ht="15.75" customHeight="1">
      <c r="B62" s="32"/>
    </row>
    <row r="63" spans="2:2" ht="15.75" customHeight="1">
      <c r="B63" s="32"/>
    </row>
    <row r="64" spans="2:2" ht="15.75" customHeight="1">
      <c r="B64" s="32"/>
    </row>
    <row r="65" spans="2:2" ht="15.75" customHeight="1">
      <c r="B65" s="32"/>
    </row>
    <row r="66" spans="2:2" ht="15.75" customHeight="1">
      <c r="B66" s="32"/>
    </row>
    <row r="67" spans="2:2" ht="15.75" customHeight="1">
      <c r="B67" s="32"/>
    </row>
    <row r="68" spans="2:2" ht="15.75" customHeight="1">
      <c r="B68" s="32"/>
    </row>
    <row r="69" spans="2:2" ht="15.75" customHeight="1">
      <c r="B69" s="32"/>
    </row>
    <row r="70" spans="2:2" ht="15.75" customHeight="1">
      <c r="B70" s="32"/>
    </row>
    <row r="71" spans="2:2" ht="15.75" customHeight="1">
      <c r="B71" s="32"/>
    </row>
    <row r="72" spans="2:2" ht="15.75" customHeight="1">
      <c r="B72" s="32"/>
    </row>
    <row r="73" spans="2:2" ht="15.75" customHeight="1">
      <c r="B73" s="32"/>
    </row>
    <row r="74" spans="2:2" ht="15.75" customHeight="1">
      <c r="B74" s="32"/>
    </row>
    <row r="75" spans="2:2" ht="15.75" customHeight="1">
      <c r="B75" s="32"/>
    </row>
    <row r="76" spans="2:2" ht="15.75" customHeight="1">
      <c r="B76" s="32"/>
    </row>
    <row r="77" spans="2:2" ht="15.75" customHeight="1">
      <c r="B77" s="32"/>
    </row>
    <row r="78" spans="2:2" ht="15.75" customHeight="1">
      <c r="B78" s="32"/>
    </row>
    <row r="79" spans="2:2" ht="15.75" customHeight="1">
      <c r="B79" s="32"/>
    </row>
    <row r="80" spans="2:2" ht="15.75" customHeight="1">
      <c r="B80" s="32"/>
    </row>
    <row r="81" spans="2:2" ht="15.75" customHeight="1">
      <c r="B81" s="32"/>
    </row>
    <row r="82" spans="2:2" ht="15.75" customHeight="1">
      <c r="B82" s="32"/>
    </row>
    <row r="83" spans="2:2" ht="15.75" customHeight="1">
      <c r="B83" s="32"/>
    </row>
    <row r="84" spans="2:2" ht="15.75" customHeight="1">
      <c r="B84" s="32"/>
    </row>
    <row r="85" spans="2:2" ht="15.75" customHeight="1">
      <c r="B85" s="32"/>
    </row>
    <row r="86" spans="2:2" ht="15.75" customHeight="1">
      <c r="B86" s="32"/>
    </row>
    <row r="87" spans="2:2" ht="15.75" customHeight="1">
      <c r="B87" s="32"/>
    </row>
    <row r="88" spans="2:2" ht="15.75" customHeight="1">
      <c r="B88" s="32"/>
    </row>
    <row r="89" spans="2:2" ht="15.75" customHeight="1">
      <c r="B89" s="32"/>
    </row>
    <row r="90" spans="2:2" ht="15.75" customHeight="1">
      <c r="B90" s="32"/>
    </row>
    <row r="91" spans="2:2" ht="15.75" customHeight="1">
      <c r="B91" s="32"/>
    </row>
    <row r="92" spans="2:2" ht="15.75" customHeight="1">
      <c r="B92" s="32"/>
    </row>
    <row r="93" spans="2:2" ht="15.75" customHeight="1">
      <c r="B93" s="32"/>
    </row>
    <row r="94" spans="2:2" ht="15.75" customHeight="1">
      <c r="B94" s="32"/>
    </row>
    <row r="95" spans="2:2" ht="15.75" customHeight="1">
      <c r="B95" s="32"/>
    </row>
    <row r="96" spans="2:2" ht="15.75" customHeight="1">
      <c r="B96" s="32"/>
    </row>
    <row r="97" spans="2:2" ht="15.75" customHeight="1">
      <c r="B97" s="32"/>
    </row>
    <row r="98" spans="2:2" ht="15.75" customHeight="1">
      <c r="B98" s="32"/>
    </row>
    <row r="99" spans="2:2" ht="15.75" customHeight="1">
      <c r="B99" s="32"/>
    </row>
    <row r="100" spans="2:2" ht="15.75" customHeight="1">
      <c r="B100" s="32"/>
    </row>
    <row r="101" spans="2:2" ht="15.75" customHeight="1">
      <c r="B101" s="32"/>
    </row>
    <row r="102" spans="2:2" ht="15.75" customHeight="1">
      <c r="B102" s="32"/>
    </row>
    <row r="103" spans="2:2" ht="15.75" customHeight="1">
      <c r="B103" s="32"/>
    </row>
    <row r="104" spans="2:2" ht="15.75" customHeight="1">
      <c r="B104" s="32"/>
    </row>
    <row r="105" spans="2:2" ht="15.75" customHeight="1">
      <c r="B105" s="32"/>
    </row>
    <row r="106" spans="2:2" ht="15.75" customHeight="1">
      <c r="B106" s="32"/>
    </row>
    <row r="107" spans="2:2" ht="15.75" customHeight="1">
      <c r="B107" s="32"/>
    </row>
    <row r="108" spans="2:2" ht="15.75" customHeight="1">
      <c r="B108" s="32"/>
    </row>
    <row r="109" spans="2:2" ht="15.75" customHeight="1">
      <c r="B109" s="32"/>
    </row>
    <row r="110" spans="2:2" ht="15.75" customHeight="1">
      <c r="B110" s="32"/>
    </row>
    <row r="111" spans="2:2" ht="15.75" customHeight="1">
      <c r="B111" s="32"/>
    </row>
    <row r="112" spans="2:2" ht="15.75" customHeight="1">
      <c r="B112" s="32"/>
    </row>
    <row r="113" spans="2:2" ht="15.75" customHeight="1">
      <c r="B113" s="32"/>
    </row>
    <row r="114" spans="2:2" ht="15.75" customHeight="1">
      <c r="B114" s="32"/>
    </row>
    <row r="115" spans="2:2" ht="15.75" customHeight="1">
      <c r="B115" s="32"/>
    </row>
    <row r="116" spans="2:2" ht="15.75" customHeight="1">
      <c r="B116" s="32"/>
    </row>
    <row r="117" spans="2:2" ht="15.75" customHeight="1">
      <c r="B117" s="32"/>
    </row>
    <row r="118" spans="2:2" ht="15.75" customHeight="1">
      <c r="B118" s="32"/>
    </row>
    <row r="119" spans="2:2" ht="15.75" customHeight="1">
      <c r="B119" s="32"/>
    </row>
    <row r="120" spans="2:2" ht="15.75" customHeight="1">
      <c r="B120" s="32"/>
    </row>
    <row r="121" spans="2:2" ht="15.75" customHeight="1">
      <c r="B121" s="32"/>
    </row>
    <row r="122" spans="2:2" ht="15.75" customHeight="1">
      <c r="B122" s="32"/>
    </row>
    <row r="123" spans="2:2" ht="15.75" customHeight="1">
      <c r="B123" s="32"/>
    </row>
    <row r="124" spans="2:2" ht="15.75" customHeight="1">
      <c r="B124" s="32"/>
    </row>
    <row r="125" spans="2:2" ht="15.75" customHeight="1">
      <c r="B125" s="32"/>
    </row>
    <row r="126" spans="2:2" ht="15.75" customHeight="1">
      <c r="B126" s="32"/>
    </row>
    <row r="127" spans="2:2" ht="15.75" customHeight="1">
      <c r="B127" s="32"/>
    </row>
    <row r="128" spans="2:2" ht="15.75" customHeight="1">
      <c r="B128" s="32"/>
    </row>
    <row r="129" spans="2:2" ht="15.75" customHeight="1">
      <c r="B129" s="32"/>
    </row>
    <row r="130" spans="2:2" ht="15.75" customHeight="1">
      <c r="B130" s="32"/>
    </row>
    <row r="131" spans="2:2" ht="15.75" customHeight="1">
      <c r="B131" s="32"/>
    </row>
    <row r="132" spans="2:2" ht="15.75" customHeight="1">
      <c r="B132" s="32"/>
    </row>
    <row r="133" spans="2:2" ht="15.75" customHeight="1">
      <c r="B133" s="32"/>
    </row>
    <row r="134" spans="2:2" ht="15.75" customHeight="1">
      <c r="B134" s="32"/>
    </row>
    <row r="135" spans="2:2" ht="15.75" customHeight="1">
      <c r="B135" s="32"/>
    </row>
    <row r="136" spans="2:2" ht="15.75" customHeight="1">
      <c r="B136" s="32"/>
    </row>
    <row r="137" spans="2:2" ht="15.75" customHeight="1">
      <c r="B137" s="32"/>
    </row>
    <row r="138" spans="2:2" ht="15.75" customHeight="1">
      <c r="B138" s="32"/>
    </row>
    <row r="139" spans="2:2" ht="15.75" customHeight="1">
      <c r="B139" s="32"/>
    </row>
    <row r="140" spans="2:2" ht="15.75" customHeight="1">
      <c r="B140" s="32"/>
    </row>
    <row r="141" spans="2:2" ht="15.75" customHeight="1">
      <c r="B141" s="32"/>
    </row>
    <row r="142" spans="2:2" ht="15.75" customHeight="1">
      <c r="B142" s="32"/>
    </row>
    <row r="143" spans="2:2" ht="15.75" customHeight="1">
      <c r="B143" s="32"/>
    </row>
    <row r="144" spans="2:2" ht="15.75" customHeight="1">
      <c r="B144" s="32"/>
    </row>
    <row r="145" spans="2:2" ht="15.75" customHeight="1">
      <c r="B145" s="32"/>
    </row>
    <row r="146" spans="2:2" ht="15.75" customHeight="1">
      <c r="B146" s="32"/>
    </row>
    <row r="147" spans="2:2" ht="15.75" customHeight="1">
      <c r="B147" s="32"/>
    </row>
    <row r="148" spans="2:2" ht="15.75" customHeight="1">
      <c r="B148" s="32"/>
    </row>
    <row r="149" spans="2:2" ht="15.75" customHeight="1">
      <c r="B149" s="32"/>
    </row>
    <row r="150" spans="2:2" ht="15.75" customHeight="1">
      <c r="B150" s="32"/>
    </row>
    <row r="151" spans="2:2" ht="15.75" customHeight="1">
      <c r="B151" s="32"/>
    </row>
    <row r="152" spans="2:2" ht="15.75" customHeight="1">
      <c r="B152" s="32"/>
    </row>
    <row r="153" spans="2:2" ht="15.75" customHeight="1">
      <c r="B153" s="32"/>
    </row>
    <row r="154" spans="2:2" ht="15.75" customHeight="1">
      <c r="B154" s="32"/>
    </row>
    <row r="155" spans="2:2" ht="15.75" customHeight="1">
      <c r="B155" s="32"/>
    </row>
    <row r="156" spans="2:2" ht="15.75" customHeight="1">
      <c r="B156" s="32"/>
    </row>
    <row r="157" spans="2:2" ht="15.75" customHeight="1">
      <c r="B157" s="32"/>
    </row>
    <row r="158" spans="2:2" ht="15.75" customHeight="1">
      <c r="B158" s="32"/>
    </row>
    <row r="159" spans="2:2" ht="15.75" customHeight="1">
      <c r="B159" s="32"/>
    </row>
    <row r="160" spans="2:2" ht="15.75" customHeight="1">
      <c r="B160" s="32"/>
    </row>
    <row r="161" spans="2:2" ht="15.75" customHeight="1">
      <c r="B161" s="32"/>
    </row>
    <row r="162" spans="2:2" ht="15.75" customHeight="1">
      <c r="B162" s="32"/>
    </row>
    <row r="163" spans="2:2" ht="15.75" customHeight="1">
      <c r="B163" s="32"/>
    </row>
    <row r="164" spans="2:2" ht="15.75" customHeight="1">
      <c r="B164" s="32"/>
    </row>
    <row r="165" spans="2:2" ht="15.75" customHeight="1">
      <c r="B165" s="32"/>
    </row>
    <row r="166" spans="2:2" ht="15.75" customHeight="1">
      <c r="B166" s="32"/>
    </row>
    <row r="167" spans="2:2" ht="15.75" customHeight="1">
      <c r="B167" s="32"/>
    </row>
    <row r="168" spans="2:2" ht="15.75" customHeight="1">
      <c r="B168" s="32"/>
    </row>
    <row r="169" spans="2:2" ht="15.75" customHeight="1">
      <c r="B169" s="32"/>
    </row>
    <row r="170" spans="2:2" ht="15.75" customHeight="1">
      <c r="B170" s="32"/>
    </row>
    <row r="171" spans="2:2" ht="15.75" customHeight="1">
      <c r="B171" s="32"/>
    </row>
    <row r="172" spans="2:2" ht="15.75" customHeight="1">
      <c r="B172" s="32"/>
    </row>
    <row r="173" spans="2:2" ht="15.75" customHeight="1">
      <c r="B173" s="32"/>
    </row>
    <row r="174" spans="2:2" ht="15.75" customHeight="1">
      <c r="B174" s="32"/>
    </row>
    <row r="175" spans="2:2" ht="15.75" customHeight="1">
      <c r="B175" s="32"/>
    </row>
    <row r="176" spans="2:2" ht="15.75" customHeight="1">
      <c r="B176" s="32"/>
    </row>
    <row r="177" spans="2:2" ht="15.75" customHeight="1">
      <c r="B177" s="32"/>
    </row>
    <row r="178" spans="2:2" ht="15.75" customHeight="1">
      <c r="B178" s="32"/>
    </row>
    <row r="179" spans="2:2" ht="15.75" customHeight="1">
      <c r="B179" s="32"/>
    </row>
    <row r="180" spans="2:2" ht="15.75" customHeight="1">
      <c r="B180" s="32"/>
    </row>
    <row r="181" spans="2:2" ht="15.75" customHeight="1">
      <c r="B181" s="32"/>
    </row>
    <row r="182" spans="2:2" ht="15.75" customHeight="1">
      <c r="B182" s="32"/>
    </row>
    <row r="183" spans="2:2" ht="15.75" customHeight="1">
      <c r="B183" s="32"/>
    </row>
    <row r="184" spans="2:2" ht="15.75" customHeight="1">
      <c r="B184" s="32"/>
    </row>
    <row r="185" spans="2:2" ht="15.75" customHeight="1">
      <c r="B185" s="32"/>
    </row>
    <row r="186" spans="2:2" ht="15.75" customHeight="1">
      <c r="B186" s="32"/>
    </row>
    <row r="187" spans="2:2" ht="15.75" customHeight="1">
      <c r="B187" s="32"/>
    </row>
    <row r="188" spans="2:2" ht="15.75" customHeight="1">
      <c r="B188" s="32"/>
    </row>
    <row r="189" spans="2:2" ht="15.75" customHeight="1">
      <c r="B189" s="32"/>
    </row>
    <row r="190" spans="2:2" ht="15.75" customHeight="1">
      <c r="B190" s="32"/>
    </row>
    <row r="191" spans="2:2" ht="15.75" customHeight="1">
      <c r="B191" s="32"/>
    </row>
    <row r="192" spans="2:2" ht="15.75" customHeight="1">
      <c r="B192" s="32"/>
    </row>
    <row r="193" spans="2:2" ht="15.75" customHeight="1">
      <c r="B193" s="32"/>
    </row>
    <row r="194" spans="2:2" ht="15.75" customHeight="1">
      <c r="B194" s="32"/>
    </row>
    <row r="195" spans="2:2" ht="15.75" customHeight="1">
      <c r="B195" s="32"/>
    </row>
    <row r="196" spans="2:2" ht="15.75" customHeight="1">
      <c r="B196" s="32"/>
    </row>
    <row r="197" spans="2:2" ht="15.75" customHeight="1">
      <c r="B197" s="32"/>
    </row>
    <row r="198" spans="2:2" ht="15.75" customHeight="1">
      <c r="B198" s="32"/>
    </row>
    <row r="199" spans="2:2" ht="15.75" customHeight="1">
      <c r="B199" s="32"/>
    </row>
    <row r="200" spans="2:2" ht="15.75" customHeight="1">
      <c r="B200" s="32"/>
    </row>
    <row r="201" spans="2:2" ht="15.75" customHeight="1">
      <c r="B201" s="32"/>
    </row>
    <row r="202" spans="2:2" ht="15.75" customHeight="1">
      <c r="B202" s="32"/>
    </row>
    <row r="203" spans="2:2" ht="15.75" customHeight="1">
      <c r="B203" s="32"/>
    </row>
    <row r="204" spans="2:2" ht="15.75" customHeight="1">
      <c r="B204" s="32"/>
    </row>
    <row r="205" spans="2:2" ht="15.75" customHeight="1">
      <c r="B205" s="32"/>
    </row>
    <row r="206" spans="2:2" ht="15.75" customHeight="1">
      <c r="B206" s="32"/>
    </row>
    <row r="207" spans="2:2" ht="15.75" customHeight="1">
      <c r="B207" s="32"/>
    </row>
    <row r="208" spans="2:2" ht="15.75" customHeight="1">
      <c r="B208" s="32"/>
    </row>
    <row r="209" spans="2:2" ht="15.75" customHeight="1">
      <c r="B209" s="32"/>
    </row>
    <row r="210" spans="2:2" ht="15.75" customHeight="1">
      <c r="B210" s="32"/>
    </row>
    <row r="211" spans="2:2" ht="15.75" customHeight="1">
      <c r="B211" s="32"/>
    </row>
    <row r="212" spans="2:2" ht="15.75" customHeight="1">
      <c r="B212" s="32"/>
    </row>
    <row r="213" spans="2:2" ht="15.75" customHeight="1">
      <c r="B213" s="32"/>
    </row>
    <row r="214" spans="2:2" ht="15.75" customHeight="1">
      <c r="B214" s="32"/>
    </row>
    <row r="215" spans="2:2" ht="15.75" customHeight="1">
      <c r="B215" s="32"/>
    </row>
    <row r="216" spans="2:2" ht="15.75" customHeight="1">
      <c r="B216" s="32"/>
    </row>
    <row r="217" spans="2:2" ht="15.75" customHeight="1">
      <c r="B217" s="32"/>
    </row>
    <row r="218" spans="2:2" ht="15.75" customHeight="1">
      <c r="B218" s="32"/>
    </row>
    <row r="219" spans="2:2" ht="15.75" customHeight="1">
      <c r="B219" s="32"/>
    </row>
    <row r="220" spans="2:2" ht="15.75" customHeight="1">
      <c r="B220" s="32"/>
    </row>
    <row r="221" spans="2:2" ht="15.75" customHeight="1">
      <c r="B221" s="32"/>
    </row>
    <row r="222" spans="2:2" ht="15.75" customHeight="1">
      <c r="B222" s="32"/>
    </row>
    <row r="223" spans="2:2" ht="15.75" customHeight="1">
      <c r="B223" s="32"/>
    </row>
    <row r="224" spans="2:2" ht="15.75" customHeight="1">
      <c r="B224" s="32"/>
    </row>
    <row r="225" spans="2:2" ht="15.75" customHeight="1">
      <c r="B225" s="32"/>
    </row>
    <row r="226" spans="2:2" ht="15.75" customHeight="1">
      <c r="B226" s="32"/>
    </row>
    <row r="227" spans="2:2" ht="15.75" customHeight="1">
      <c r="B227" s="32"/>
    </row>
    <row r="228" spans="2:2" ht="15.75" customHeight="1">
      <c r="B228" s="32"/>
    </row>
    <row r="229" spans="2:2" ht="15.75" customHeight="1">
      <c r="B229" s="32"/>
    </row>
    <row r="230" spans="2:2" ht="15.75" customHeight="1">
      <c r="B230" s="32"/>
    </row>
    <row r="231" spans="2:2" ht="15.75" customHeight="1">
      <c r="B231" s="32"/>
    </row>
    <row r="232" spans="2:2" ht="15.75" customHeight="1">
      <c r="B232" s="32"/>
    </row>
    <row r="233" spans="2:2" ht="15.75" customHeight="1">
      <c r="B233" s="32"/>
    </row>
    <row r="234" spans="2:2" ht="15.75" customHeight="1">
      <c r="B234" s="32"/>
    </row>
    <row r="235" spans="2:2" ht="15.75" customHeight="1">
      <c r="B235" s="32"/>
    </row>
    <row r="236" spans="2:2" ht="15.75" customHeight="1">
      <c r="B236" s="32"/>
    </row>
    <row r="237" spans="2:2" ht="15.75" customHeight="1">
      <c r="B237" s="32"/>
    </row>
    <row r="238" spans="2:2" ht="15.75" customHeight="1">
      <c r="B238" s="32"/>
    </row>
    <row r="239" spans="2:2" ht="15.75" customHeight="1">
      <c r="B239" s="32"/>
    </row>
    <row r="240" spans="2:2" ht="15.75" customHeight="1">
      <c r="B240" s="32"/>
    </row>
    <row r="241" spans="2:2" ht="15.75" customHeight="1">
      <c r="B241" s="32"/>
    </row>
    <row r="242" spans="2:2" ht="15.75" customHeight="1">
      <c r="B242" s="32"/>
    </row>
    <row r="243" spans="2:2" ht="15.75" customHeight="1">
      <c r="B243" s="32"/>
    </row>
    <row r="244" spans="2:2" ht="15.75" customHeight="1">
      <c r="B244" s="32"/>
    </row>
    <row r="245" spans="2:2" ht="15.75" customHeight="1">
      <c r="B245" s="32"/>
    </row>
    <row r="246" spans="2:2" ht="15.75" customHeight="1">
      <c r="B246" s="32"/>
    </row>
    <row r="247" spans="2:2" ht="15.75" customHeight="1">
      <c r="B247" s="32"/>
    </row>
    <row r="248" spans="2:2" ht="15.75" customHeight="1">
      <c r="B248" s="32"/>
    </row>
    <row r="249" spans="2:2" ht="15.75" customHeight="1">
      <c r="B249" s="32"/>
    </row>
    <row r="250" spans="2:2" ht="15.75" customHeight="1">
      <c r="B250" s="32"/>
    </row>
    <row r="251" spans="2:2" ht="15.75" customHeight="1">
      <c r="B251" s="32"/>
    </row>
    <row r="252" spans="2:2" ht="15.75" customHeight="1">
      <c r="B252" s="32"/>
    </row>
    <row r="253" spans="2:2" ht="15.75" customHeight="1">
      <c r="B253" s="32"/>
    </row>
    <row r="254" spans="2:2" ht="15.75" customHeight="1">
      <c r="B254" s="32"/>
    </row>
    <row r="255" spans="2:2" ht="15.75" customHeight="1">
      <c r="B255" s="32"/>
    </row>
    <row r="256" spans="2:2" ht="15.75" customHeight="1">
      <c r="B256" s="32"/>
    </row>
    <row r="257" spans="2:2" ht="15.75" customHeight="1">
      <c r="B257" s="32"/>
    </row>
    <row r="258" spans="2:2" ht="15.75" customHeight="1">
      <c r="B258" s="32"/>
    </row>
    <row r="259" spans="2:2" ht="15.75" customHeight="1">
      <c r="B259" s="32"/>
    </row>
    <row r="260" spans="2:2" ht="15.75" customHeight="1">
      <c r="B260" s="32"/>
    </row>
    <row r="261" spans="2:2" ht="15.75" customHeight="1">
      <c r="B261" s="32"/>
    </row>
    <row r="262" spans="2:2" ht="15.75" customHeight="1">
      <c r="B262" s="32"/>
    </row>
    <row r="263" spans="2:2" ht="15.75" customHeight="1">
      <c r="B263" s="32"/>
    </row>
    <row r="264" spans="2:2" ht="15.75" customHeight="1">
      <c r="B264" s="32"/>
    </row>
    <row r="265" spans="2:2" ht="15.75" customHeight="1">
      <c r="B265" s="32"/>
    </row>
    <row r="266" spans="2:2" ht="15.75" customHeight="1">
      <c r="B266" s="32"/>
    </row>
    <row r="267" spans="2:2" ht="15.75" customHeight="1">
      <c r="B267" s="32"/>
    </row>
    <row r="268" spans="2:2" ht="15.75" customHeight="1">
      <c r="B268" s="32"/>
    </row>
    <row r="269" spans="2:2" ht="15.75" customHeight="1">
      <c r="B269" s="32"/>
    </row>
    <row r="270" spans="2:2" ht="15.75" customHeight="1">
      <c r="B270" s="32"/>
    </row>
    <row r="271" spans="2:2" ht="15.75" customHeight="1">
      <c r="B271" s="32"/>
    </row>
    <row r="272" spans="2:2" ht="15.75" customHeight="1">
      <c r="B272" s="32"/>
    </row>
    <row r="273" spans="2:2" ht="15.75" customHeight="1">
      <c r="B273" s="32"/>
    </row>
    <row r="274" spans="2:2" ht="15.75" customHeight="1">
      <c r="B274" s="32"/>
    </row>
    <row r="275" spans="2:2" ht="15.75" customHeight="1">
      <c r="B275" s="32"/>
    </row>
    <row r="276" spans="2:2" ht="15.75" customHeight="1">
      <c r="B276" s="32"/>
    </row>
    <row r="277" spans="2:2" ht="15.75" customHeight="1">
      <c r="B277" s="32"/>
    </row>
    <row r="278" spans="2:2" ht="15.75" customHeight="1">
      <c r="B278" s="32"/>
    </row>
    <row r="279" spans="2:2" ht="15.75" customHeight="1">
      <c r="B279" s="32"/>
    </row>
    <row r="280" spans="2:2" ht="15.75" customHeight="1">
      <c r="B280" s="32"/>
    </row>
    <row r="281" spans="2:2" ht="15.75" customHeight="1">
      <c r="B281" s="32"/>
    </row>
    <row r="282" spans="2:2" ht="15.75" customHeight="1">
      <c r="B282" s="32"/>
    </row>
    <row r="283" spans="2:2" ht="15.75" customHeight="1">
      <c r="B283" s="32"/>
    </row>
    <row r="284" spans="2:2" ht="15.75" customHeight="1">
      <c r="B284" s="32"/>
    </row>
    <row r="285" spans="2:2" ht="15.75" customHeight="1">
      <c r="B285" s="32"/>
    </row>
    <row r="286" spans="2:2" ht="15.75" customHeight="1">
      <c r="B286" s="32"/>
    </row>
    <row r="287" spans="2:2" ht="15.75" customHeight="1">
      <c r="B287" s="32"/>
    </row>
    <row r="288" spans="2:2" ht="15.75" customHeight="1">
      <c r="B288" s="32"/>
    </row>
    <row r="289" spans="2:2" ht="15.75" customHeight="1">
      <c r="B289" s="32"/>
    </row>
    <row r="290" spans="2:2" ht="15.75" customHeight="1">
      <c r="B290" s="32"/>
    </row>
    <row r="291" spans="2:2" ht="15.75" customHeight="1">
      <c r="B291" s="32"/>
    </row>
    <row r="292" spans="2:2" ht="15.75" customHeight="1">
      <c r="B292" s="32"/>
    </row>
    <row r="293" spans="2:2" ht="15.75" customHeight="1">
      <c r="B293" s="32"/>
    </row>
    <row r="294" spans="2:2" ht="15.75" customHeight="1">
      <c r="B294" s="32"/>
    </row>
    <row r="295" spans="2:2" ht="15.75" customHeight="1">
      <c r="B295" s="32"/>
    </row>
    <row r="296" spans="2:2" ht="15.75" customHeight="1">
      <c r="B296" s="32"/>
    </row>
    <row r="297" spans="2:2" ht="15.75" customHeight="1">
      <c r="B297" s="32"/>
    </row>
    <row r="298" spans="2:2" ht="15.75" customHeight="1">
      <c r="B298" s="32"/>
    </row>
    <row r="299" spans="2:2" ht="15.75" customHeight="1">
      <c r="B299" s="32"/>
    </row>
    <row r="300" spans="2:2" ht="15.75" customHeight="1">
      <c r="B300" s="32"/>
    </row>
    <row r="301" spans="2:2" ht="15.75" customHeight="1">
      <c r="B301" s="32"/>
    </row>
    <row r="302" spans="2:2" ht="15.75" customHeight="1">
      <c r="B302" s="32"/>
    </row>
    <row r="303" spans="2:2" ht="15.75" customHeight="1">
      <c r="B303" s="32"/>
    </row>
    <row r="304" spans="2:2" ht="15.75" customHeight="1">
      <c r="B304" s="32"/>
    </row>
    <row r="305" spans="2:2" ht="15.75" customHeight="1">
      <c r="B305" s="32"/>
    </row>
    <row r="306" spans="2:2" ht="15.75" customHeight="1">
      <c r="B306" s="32"/>
    </row>
    <row r="307" spans="2:2" ht="15.75" customHeight="1">
      <c r="B307" s="32"/>
    </row>
    <row r="308" spans="2:2" ht="15.75" customHeight="1">
      <c r="B308" s="32"/>
    </row>
    <row r="309" spans="2:2" ht="15.75" customHeight="1">
      <c r="B309" s="32"/>
    </row>
    <row r="310" spans="2:2" ht="15.75" customHeight="1">
      <c r="B310" s="32"/>
    </row>
    <row r="311" spans="2:2" ht="15.75" customHeight="1">
      <c r="B311" s="32"/>
    </row>
    <row r="312" spans="2:2" ht="15.75" customHeight="1">
      <c r="B312" s="32"/>
    </row>
    <row r="313" spans="2:2" ht="15.75" customHeight="1">
      <c r="B313" s="32"/>
    </row>
    <row r="314" spans="2:2" ht="15.75" customHeight="1">
      <c r="B314" s="32"/>
    </row>
    <row r="315" spans="2:2" ht="15.75" customHeight="1">
      <c r="B315" s="32"/>
    </row>
    <row r="316" spans="2:2" ht="15.75" customHeight="1">
      <c r="B316" s="32"/>
    </row>
    <row r="317" spans="2:2" ht="15.75" customHeight="1">
      <c r="B317" s="32"/>
    </row>
    <row r="318" spans="2:2" ht="15.75" customHeight="1">
      <c r="B318" s="32"/>
    </row>
    <row r="319" spans="2:2" ht="15.75" customHeight="1">
      <c r="B319" s="32"/>
    </row>
    <row r="320" spans="2:2" ht="15.75" customHeight="1">
      <c r="B320" s="32"/>
    </row>
    <row r="321" spans="2:2" ht="15.75" customHeight="1">
      <c r="B321" s="32"/>
    </row>
    <row r="322" spans="2:2" ht="15.75" customHeight="1">
      <c r="B322" s="32"/>
    </row>
    <row r="323" spans="2:2" ht="15.75" customHeight="1">
      <c r="B323" s="32"/>
    </row>
    <row r="324" spans="2:2" ht="15.75" customHeight="1">
      <c r="B324" s="32"/>
    </row>
    <row r="325" spans="2:2" ht="15.75" customHeight="1">
      <c r="B325" s="32"/>
    </row>
    <row r="326" spans="2:2" ht="15.75" customHeight="1">
      <c r="B326" s="32"/>
    </row>
    <row r="327" spans="2:2" ht="15.75" customHeight="1">
      <c r="B327" s="32"/>
    </row>
    <row r="328" spans="2:2" ht="15.75" customHeight="1">
      <c r="B328" s="32"/>
    </row>
    <row r="329" spans="2:2" ht="15.75" customHeight="1">
      <c r="B329" s="32"/>
    </row>
    <row r="330" spans="2:2" ht="15.75" customHeight="1">
      <c r="B330" s="32"/>
    </row>
    <row r="331" spans="2:2" ht="15.75" customHeight="1">
      <c r="B331" s="32"/>
    </row>
    <row r="332" spans="2:2" ht="15.75" customHeight="1">
      <c r="B332" s="32"/>
    </row>
    <row r="333" spans="2:2" ht="15.75" customHeight="1">
      <c r="B333" s="32"/>
    </row>
    <row r="334" spans="2:2" ht="15.75" customHeight="1">
      <c r="B334" s="32"/>
    </row>
    <row r="335" spans="2:2" ht="15.75" customHeight="1">
      <c r="B335" s="32"/>
    </row>
    <row r="336" spans="2:2" ht="15.75" customHeight="1">
      <c r="B336" s="32"/>
    </row>
    <row r="337" spans="2:2" ht="15.75" customHeight="1">
      <c r="B337" s="32"/>
    </row>
    <row r="338" spans="2:2" ht="15.75" customHeight="1">
      <c r="B338" s="32"/>
    </row>
    <row r="339" spans="2:2" ht="15.75" customHeight="1">
      <c r="B339" s="32"/>
    </row>
    <row r="340" spans="2:2" ht="15.75" customHeight="1">
      <c r="B340" s="32"/>
    </row>
    <row r="341" spans="2:2" ht="15.75" customHeight="1">
      <c r="B341" s="32"/>
    </row>
    <row r="342" spans="2:2" ht="15.75" customHeight="1">
      <c r="B342" s="32"/>
    </row>
    <row r="343" spans="2:2" ht="15.75" customHeight="1">
      <c r="B343" s="32"/>
    </row>
    <row r="344" spans="2:2" ht="15.75" customHeight="1">
      <c r="B344" s="32"/>
    </row>
    <row r="345" spans="2:2" ht="15.75" customHeight="1">
      <c r="B345" s="32"/>
    </row>
    <row r="346" spans="2:2" ht="15.75" customHeight="1">
      <c r="B346" s="32"/>
    </row>
    <row r="347" spans="2:2" ht="15.75" customHeight="1">
      <c r="B347" s="32"/>
    </row>
    <row r="348" spans="2:2" ht="15.75" customHeight="1">
      <c r="B348" s="32"/>
    </row>
    <row r="349" spans="2:2" ht="15.75" customHeight="1">
      <c r="B349" s="32"/>
    </row>
    <row r="350" spans="2:2" ht="15.75" customHeight="1">
      <c r="B350" s="32"/>
    </row>
    <row r="351" spans="2:2" ht="15.75" customHeight="1">
      <c r="B351" s="32"/>
    </row>
    <row r="352" spans="2:2" ht="15.75" customHeight="1">
      <c r="B352" s="32"/>
    </row>
    <row r="353" spans="2:2" ht="15.75" customHeight="1">
      <c r="B353" s="32"/>
    </row>
    <row r="354" spans="2:2" ht="15.75" customHeight="1">
      <c r="B354" s="32"/>
    </row>
    <row r="355" spans="2:2" ht="15.75" customHeight="1">
      <c r="B355" s="32"/>
    </row>
    <row r="356" spans="2:2" ht="15.75" customHeight="1">
      <c r="B356" s="32"/>
    </row>
    <row r="357" spans="2:2" ht="15.75" customHeight="1">
      <c r="B357" s="32"/>
    </row>
    <row r="358" spans="2:2" ht="15.75" customHeight="1">
      <c r="B358" s="32"/>
    </row>
    <row r="359" spans="2:2" ht="15.75" customHeight="1">
      <c r="B359" s="32"/>
    </row>
    <row r="360" spans="2:2" ht="15.75" customHeight="1">
      <c r="B360" s="32"/>
    </row>
    <row r="361" spans="2:2" ht="15.75" customHeight="1">
      <c r="B361" s="32"/>
    </row>
    <row r="362" spans="2:2" ht="15.75" customHeight="1">
      <c r="B362" s="32"/>
    </row>
    <row r="363" spans="2:2" ht="15.75" customHeight="1">
      <c r="B363" s="32"/>
    </row>
    <row r="364" spans="2:2" ht="15.75" customHeight="1">
      <c r="B364" s="32"/>
    </row>
    <row r="365" spans="2:2" ht="15.75" customHeight="1">
      <c r="B365" s="32"/>
    </row>
    <row r="366" spans="2:2" ht="15.75" customHeight="1">
      <c r="B366" s="32"/>
    </row>
    <row r="367" spans="2:2" ht="15.75" customHeight="1">
      <c r="B367" s="32"/>
    </row>
    <row r="368" spans="2:2" ht="15.75" customHeight="1">
      <c r="B368" s="32"/>
    </row>
    <row r="369" spans="2:2" ht="15.75" customHeight="1">
      <c r="B369" s="32"/>
    </row>
    <row r="370" spans="2:2" ht="15.75" customHeight="1">
      <c r="B370" s="32"/>
    </row>
    <row r="371" spans="2:2" ht="15.75" customHeight="1">
      <c r="B371" s="32"/>
    </row>
    <row r="372" spans="2:2" ht="15.75" customHeight="1">
      <c r="B372" s="32"/>
    </row>
    <row r="373" spans="2:2" ht="15.75" customHeight="1">
      <c r="B373" s="32"/>
    </row>
    <row r="374" spans="2:2" ht="15.75" customHeight="1">
      <c r="B374" s="32"/>
    </row>
    <row r="375" spans="2:2" ht="15.75" customHeight="1">
      <c r="B375" s="32"/>
    </row>
    <row r="376" spans="2:2" ht="15.75" customHeight="1">
      <c r="B376" s="32"/>
    </row>
    <row r="377" spans="2:2" ht="15.75" customHeight="1">
      <c r="B377" s="32"/>
    </row>
    <row r="378" spans="2:2" ht="15.75" customHeight="1">
      <c r="B378" s="32"/>
    </row>
    <row r="379" spans="2:2" ht="15.75" customHeight="1">
      <c r="B379" s="32"/>
    </row>
    <row r="380" spans="2:2" ht="15.75" customHeight="1">
      <c r="B380" s="32"/>
    </row>
    <row r="381" spans="2:2" ht="15.75" customHeight="1">
      <c r="B381" s="32"/>
    </row>
    <row r="382" spans="2:2" ht="15.75" customHeight="1">
      <c r="B382" s="32"/>
    </row>
    <row r="383" spans="2:2" ht="15.75" customHeight="1">
      <c r="B383" s="32"/>
    </row>
    <row r="384" spans="2:2" ht="15.75" customHeight="1">
      <c r="B384" s="32"/>
    </row>
    <row r="385" spans="2:2" ht="15.75" customHeight="1">
      <c r="B385" s="32"/>
    </row>
    <row r="386" spans="2:2" ht="15.75" customHeight="1">
      <c r="B386" s="32"/>
    </row>
    <row r="387" spans="2:2" ht="15.75" customHeight="1">
      <c r="B387" s="32"/>
    </row>
    <row r="388" spans="2:2" ht="15.75" customHeight="1">
      <c r="B388" s="32"/>
    </row>
    <row r="389" spans="2:2" ht="15.75" customHeight="1">
      <c r="B389" s="32"/>
    </row>
    <row r="390" spans="2:2" ht="15.75" customHeight="1">
      <c r="B390" s="32"/>
    </row>
    <row r="391" spans="2:2" ht="15.75" customHeight="1">
      <c r="B391" s="32"/>
    </row>
    <row r="392" spans="2:2" ht="15.75" customHeight="1">
      <c r="B392" s="32"/>
    </row>
    <row r="393" spans="2:2" ht="15.75" customHeight="1">
      <c r="B393" s="32"/>
    </row>
    <row r="394" spans="2:2" ht="15.75" customHeight="1">
      <c r="B394" s="32"/>
    </row>
    <row r="395" spans="2:2" ht="15.75" customHeight="1">
      <c r="B395" s="32"/>
    </row>
    <row r="396" spans="2:2" ht="15.75" customHeight="1">
      <c r="B396" s="32"/>
    </row>
    <row r="397" spans="2:2" ht="15.75" customHeight="1">
      <c r="B397" s="32"/>
    </row>
    <row r="398" spans="2:2" ht="15.75" customHeight="1">
      <c r="B398" s="32"/>
    </row>
    <row r="399" spans="2:2" ht="15.75" customHeight="1">
      <c r="B399" s="32"/>
    </row>
    <row r="400" spans="2:2" ht="15.75" customHeight="1">
      <c r="B400" s="32"/>
    </row>
    <row r="401" spans="2:2" ht="15.75" customHeight="1">
      <c r="B401" s="32"/>
    </row>
    <row r="402" spans="2:2" ht="15.75" customHeight="1">
      <c r="B402" s="32"/>
    </row>
    <row r="403" spans="2:2" ht="15.75" customHeight="1">
      <c r="B403" s="32"/>
    </row>
    <row r="404" spans="2:2" ht="15.75" customHeight="1">
      <c r="B404" s="32"/>
    </row>
    <row r="405" spans="2:2" ht="15.75" customHeight="1">
      <c r="B405" s="32"/>
    </row>
    <row r="406" spans="2:2" ht="15.75" customHeight="1">
      <c r="B406" s="32"/>
    </row>
    <row r="407" spans="2:2" ht="15.75" customHeight="1">
      <c r="B407" s="32"/>
    </row>
    <row r="408" spans="2:2" ht="15.75" customHeight="1">
      <c r="B408" s="32"/>
    </row>
    <row r="409" spans="2:2" ht="15.75" customHeight="1">
      <c r="B409" s="32"/>
    </row>
    <row r="410" spans="2:2" ht="15.75" customHeight="1">
      <c r="B410" s="32"/>
    </row>
    <row r="411" spans="2:2" ht="15.75" customHeight="1">
      <c r="B411" s="32"/>
    </row>
    <row r="412" spans="2:2" ht="15.75" customHeight="1">
      <c r="B412" s="32"/>
    </row>
    <row r="413" spans="2:2" ht="15.75" customHeight="1">
      <c r="B413" s="32"/>
    </row>
    <row r="414" spans="2:2" ht="15.75" customHeight="1">
      <c r="B414" s="32"/>
    </row>
    <row r="415" spans="2:2" ht="15.75" customHeight="1">
      <c r="B415" s="32"/>
    </row>
    <row r="416" spans="2:2" ht="15.75" customHeight="1">
      <c r="B416" s="32"/>
    </row>
    <row r="417" spans="2:2" ht="15.75" customHeight="1">
      <c r="B417" s="32"/>
    </row>
    <row r="418" spans="2:2" ht="15.75" customHeight="1">
      <c r="B418" s="32"/>
    </row>
    <row r="419" spans="2:2" ht="15.75" customHeight="1">
      <c r="B419" s="32"/>
    </row>
    <row r="420" spans="2:2" ht="15.75" customHeight="1">
      <c r="B420" s="32"/>
    </row>
    <row r="421" spans="2:2" ht="15.75" customHeight="1">
      <c r="B421" s="32"/>
    </row>
    <row r="422" spans="2:2" ht="15.75" customHeight="1">
      <c r="B422" s="32"/>
    </row>
    <row r="423" spans="2:2" ht="15.75" customHeight="1">
      <c r="B423" s="32"/>
    </row>
    <row r="424" spans="2:2" ht="15.75" customHeight="1">
      <c r="B424" s="32"/>
    </row>
    <row r="425" spans="2:2" ht="15.75" customHeight="1">
      <c r="B425" s="32"/>
    </row>
    <row r="426" spans="2:2" ht="15.75" customHeight="1">
      <c r="B426" s="32"/>
    </row>
    <row r="427" spans="2:2" ht="15.75" customHeight="1">
      <c r="B427" s="32"/>
    </row>
    <row r="428" spans="2:2" ht="15.75" customHeight="1">
      <c r="B428" s="32"/>
    </row>
    <row r="429" spans="2:2" ht="15.75" customHeight="1">
      <c r="B429" s="32"/>
    </row>
    <row r="430" spans="2:2" ht="15.75" customHeight="1">
      <c r="B430" s="32"/>
    </row>
    <row r="431" spans="2:2" ht="15.75" customHeight="1">
      <c r="B431" s="32"/>
    </row>
    <row r="432" spans="2:2" ht="15.75" customHeight="1">
      <c r="B432" s="32"/>
    </row>
    <row r="433" spans="2:2" ht="15.75" customHeight="1">
      <c r="B433" s="32"/>
    </row>
    <row r="434" spans="2:2" ht="15.75" customHeight="1">
      <c r="B434" s="32"/>
    </row>
    <row r="435" spans="2:2" ht="15.75" customHeight="1">
      <c r="B435" s="32"/>
    </row>
    <row r="436" spans="2:2" ht="15.75" customHeight="1">
      <c r="B436" s="32"/>
    </row>
    <row r="437" spans="2:2" ht="15.75" customHeight="1">
      <c r="B437" s="32"/>
    </row>
    <row r="438" spans="2:2" ht="15.75" customHeight="1">
      <c r="B438" s="32"/>
    </row>
    <row r="439" spans="2:2" ht="15.75" customHeight="1">
      <c r="B439" s="32"/>
    </row>
    <row r="440" spans="2:2" ht="15.75" customHeight="1">
      <c r="B440" s="32"/>
    </row>
    <row r="441" spans="2:2" ht="15.75" customHeight="1">
      <c r="B441" s="32"/>
    </row>
    <row r="442" spans="2:2" ht="15.75" customHeight="1">
      <c r="B442" s="32"/>
    </row>
    <row r="443" spans="2:2" ht="15.75" customHeight="1">
      <c r="B443" s="32"/>
    </row>
    <row r="444" spans="2:2" ht="15.75" customHeight="1">
      <c r="B444" s="32"/>
    </row>
    <row r="445" spans="2:2" ht="15.75" customHeight="1">
      <c r="B445" s="32"/>
    </row>
    <row r="446" spans="2:2" ht="15.75" customHeight="1">
      <c r="B446" s="32"/>
    </row>
    <row r="447" spans="2:2" ht="15.75" customHeight="1">
      <c r="B447" s="32"/>
    </row>
    <row r="448" spans="2:2" ht="15.75" customHeight="1">
      <c r="B448" s="32"/>
    </row>
    <row r="449" spans="2:2" ht="15.75" customHeight="1">
      <c r="B449" s="32"/>
    </row>
    <row r="450" spans="2:2" ht="15.75" customHeight="1">
      <c r="B450" s="32"/>
    </row>
    <row r="451" spans="2:2" ht="15.75" customHeight="1">
      <c r="B451" s="32"/>
    </row>
    <row r="452" spans="2:2" ht="15.75" customHeight="1">
      <c r="B452" s="32"/>
    </row>
    <row r="453" spans="2:2" ht="15.75" customHeight="1">
      <c r="B453" s="32"/>
    </row>
    <row r="454" spans="2:2" ht="15.75" customHeight="1">
      <c r="B454" s="32"/>
    </row>
    <row r="455" spans="2:2" ht="15.75" customHeight="1">
      <c r="B455" s="32"/>
    </row>
    <row r="456" spans="2:2" ht="15.75" customHeight="1">
      <c r="B456" s="32"/>
    </row>
    <row r="457" spans="2:2" ht="15.75" customHeight="1">
      <c r="B457" s="32"/>
    </row>
    <row r="458" spans="2:2" ht="15.75" customHeight="1">
      <c r="B458" s="32"/>
    </row>
    <row r="459" spans="2:2" ht="15.75" customHeight="1">
      <c r="B459" s="32"/>
    </row>
    <row r="460" spans="2:2" ht="15.75" customHeight="1">
      <c r="B460" s="32"/>
    </row>
    <row r="461" spans="2:2" ht="15.75" customHeight="1">
      <c r="B461" s="32"/>
    </row>
    <row r="462" spans="2:2" ht="15.75" customHeight="1">
      <c r="B462" s="32"/>
    </row>
    <row r="463" spans="2:2" ht="15.75" customHeight="1">
      <c r="B463" s="32"/>
    </row>
    <row r="464" spans="2:2" ht="15.75" customHeight="1">
      <c r="B464" s="32"/>
    </row>
    <row r="465" spans="2:2" ht="15.75" customHeight="1">
      <c r="B465" s="32"/>
    </row>
    <row r="466" spans="2:2" ht="15.75" customHeight="1">
      <c r="B466" s="32"/>
    </row>
    <row r="467" spans="2:2" ht="15.75" customHeight="1">
      <c r="B467" s="32"/>
    </row>
    <row r="468" spans="2:2" ht="15.75" customHeight="1">
      <c r="B468" s="32"/>
    </row>
    <row r="469" spans="2:2" ht="15.75" customHeight="1">
      <c r="B469" s="32"/>
    </row>
    <row r="470" spans="2:2" ht="15.75" customHeight="1">
      <c r="B470" s="32"/>
    </row>
    <row r="471" spans="2:2" ht="15.75" customHeight="1">
      <c r="B471" s="32"/>
    </row>
    <row r="472" spans="2:2" ht="15.75" customHeight="1">
      <c r="B472" s="32"/>
    </row>
    <row r="473" spans="2:2" ht="15.75" customHeight="1">
      <c r="B473" s="32"/>
    </row>
    <row r="474" spans="2:2" ht="15.75" customHeight="1">
      <c r="B474" s="32"/>
    </row>
    <row r="475" spans="2:2" ht="15.75" customHeight="1">
      <c r="B475" s="32"/>
    </row>
    <row r="476" spans="2:2" ht="15.75" customHeight="1">
      <c r="B476" s="32"/>
    </row>
    <row r="477" spans="2:2" ht="15.75" customHeight="1">
      <c r="B477" s="32"/>
    </row>
    <row r="478" spans="2:2" ht="15.75" customHeight="1">
      <c r="B478" s="32"/>
    </row>
    <row r="479" spans="2:2" ht="15.75" customHeight="1">
      <c r="B479" s="32"/>
    </row>
    <row r="480" spans="2:2" ht="15.75" customHeight="1">
      <c r="B480" s="32"/>
    </row>
    <row r="481" spans="2:2" ht="15.75" customHeight="1">
      <c r="B481" s="32"/>
    </row>
    <row r="482" spans="2:2" ht="15.75" customHeight="1">
      <c r="B482" s="32"/>
    </row>
    <row r="483" spans="2:2" ht="15.75" customHeight="1">
      <c r="B483" s="32"/>
    </row>
    <row r="484" spans="2:2" ht="15.75" customHeight="1">
      <c r="B484" s="32"/>
    </row>
    <row r="485" spans="2:2" ht="15.75" customHeight="1">
      <c r="B485" s="32"/>
    </row>
    <row r="486" spans="2:2" ht="15.75" customHeight="1">
      <c r="B486" s="32"/>
    </row>
    <row r="487" spans="2:2" ht="15.75" customHeight="1">
      <c r="B487" s="32"/>
    </row>
    <row r="488" spans="2:2" ht="15.75" customHeight="1">
      <c r="B488" s="32"/>
    </row>
    <row r="489" spans="2:2" ht="15.75" customHeight="1">
      <c r="B489" s="32"/>
    </row>
    <row r="490" spans="2:2" ht="15.75" customHeight="1">
      <c r="B490" s="32"/>
    </row>
    <row r="491" spans="2:2" ht="15.75" customHeight="1">
      <c r="B491" s="32"/>
    </row>
    <row r="492" spans="2:2" ht="15.75" customHeight="1">
      <c r="B492" s="32"/>
    </row>
    <row r="493" spans="2:2" ht="15.75" customHeight="1">
      <c r="B493" s="32"/>
    </row>
    <row r="494" spans="2:2" ht="15.75" customHeight="1">
      <c r="B494" s="32"/>
    </row>
    <row r="495" spans="2:2" ht="15.75" customHeight="1">
      <c r="B495" s="32"/>
    </row>
    <row r="496" spans="2:2" ht="15.75" customHeight="1">
      <c r="B496" s="32"/>
    </row>
    <row r="497" spans="2:2" ht="15.75" customHeight="1">
      <c r="B497" s="32"/>
    </row>
    <row r="498" spans="2:2" ht="15.75" customHeight="1">
      <c r="B498" s="32"/>
    </row>
    <row r="499" spans="2:2" ht="15.75" customHeight="1">
      <c r="B499" s="32"/>
    </row>
    <row r="500" spans="2:2" ht="15.75" customHeight="1">
      <c r="B500" s="32"/>
    </row>
    <row r="501" spans="2:2" ht="15.75" customHeight="1">
      <c r="B501" s="32"/>
    </row>
    <row r="502" spans="2:2" ht="15.75" customHeight="1">
      <c r="B502" s="32"/>
    </row>
    <row r="503" spans="2:2" ht="15.75" customHeight="1">
      <c r="B503" s="32"/>
    </row>
    <row r="504" spans="2:2" ht="15.75" customHeight="1">
      <c r="B504" s="32"/>
    </row>
    <row r="505" spans="2:2" ht="15.75" customHeight="1">
      <c r="B505" s="32"/>
    </row>
    <row r="506" spans="2:2" ht="15.75" customHeight="1">
      <c r="B506" s="32"/>
    </row>
    <row r="507" spans="2:2" ht="15.75" customHeight="1">
      <c r="B507" s="32"/>
    </row>
    <row r="508" spans="2:2" ht="15.75" customHeight="1">
      <c r="B508" s="32"/>
    </row>
    <row r="509" spans="2:2" ht="15.75" customHeight="1">
      <c r="B509" s="32"/>
    </row>
    <row r="510" spans="2:2" ht="15.75" customHeight="1">
      <c r="B510" s="32"/>
    </row>
    <row r="511" spans="2:2" ht="15.75" customHeight="1">
      <c r="B511" s="32"/>
    </row>
    <row r="512" spans="2:2" ht="15.75" customHeight="1">
      <c r="B512" s="32"/>
    </row>
    <row r="513" spans="2:2" ht="15.75" customHeight="1">
      <c r="B513" s="32"/>
    </row>
    <row r="514" spans="2:2" ht="15.75" customHeight="1">
      <c r="B514" s="32"/>
    </row>
    <row r="515" spans="2:2" ht="15.75" customHeight="1">
      <c r="B515" s="32"/>
    </row>
    <row r="516" spans="2:2" ht="15.75" customHeight="1">
      <c r="B516" s="32"/>
    </row>
    <row r="517" spans="2:2" ht="15.75" customHeight="1">
      <c r="B517" s="32"/>
    </row>
    <row r="518" spans="2:2" ht="15.75" customHeight="1">
      <c r="B518" s="32"/>
    </row>
    <row r="519" spans="2:2" ht="15.75" customHeight="1">
      <c r="B519" s="32"/>
    </row>
    <row r="520" spans="2:2" ht="15.75" customHeight="1">
      <c r="B520" s="32"/>
    </row>
    <row r="521" spans="2:2" ht="15.75" customHeight="1">
      <c r="B521" s="32"/>
    </row>
    <row r="522" spans="2:2" ht="15.75" customHeight="1">
      <c r="B522" s="32"/>
    </row>
    <row r="523" spans="2:2" ht="15.75" customHeight="1">
      <c r="B523" s="32"/>
    </row>
    <row r="524" spans="2:2" ht="15.75" customHeight="1">
      <c r="B524" s="32"/>
    </row>
    <row r="525" spans="2:2" ht="15.75" customHeight="1">
      <c r="B525" s="32"/>
    </row>
    <row r="526" spans="2:2" ht="15.75" customHeight="1">
      <c r="B526" s="32"/>
    </row>
    <row r="527" spans="2:2" ht="15.75" customHeight="1">
      <c r="B527" s="32"/>
    </row>
    <row r="528" spans="2:2" ht="15.75" customHeight="1">
      <c r="B528" s="32"/>
    </row>
    <row r="529" spans="2:2" ht="15.75" customHeight="1">
      <c r="B529" s="32"/>
    </row>
    <row r="530" spans="2:2" ht="15.75" customHeight="1">
      <c r="B530" s="32"/>
    </row>
    <row r="531" spans="2:2" ht="15.75" customHeight="1">
      <c r="B531" s="32"/>
    </row>
    <row r="532" spans="2:2" ht="15.75" customHeight="1">
      <c r="B532" s="32"/>
    </row>
    <row r="533" spans="2:2" ht="15.75" customHeight="1">
      <c r="B533" s="32"/>
    </row>
    <row r="534" spans="2:2" ht="15.75" customHeight="1">
      <c r="B534" s="32"/>
    </row>
    <row r="535" spans="2:2" ht="15.75" customHeight="1">
      <c r="B535" s="32"/>
    </row>
    <row r="536" spans="2:2" ht="15.75" customHeight="1">
      <c r="B536" s="32"/>
    </row>
    <row r="537" spans="2:2" ht="15.75" customHeight="1">
      <c r="B537" s="32"/>
    </row>
    <row r="538" spans="2:2" ht="15.75" customHeight="1">
      <c r="B538" s="32"/>
    </row>
    <row r="539" spans="2:2" ht="15.75" customHeight="1">
      <c r="B539" s="32"/>
    </row>
    <row r="540" spans="2:2" ht="15.75" customHeight="1">
      <c r="B540" s="32"/>
    </row>
    <row r="541" spans="2:2" ht="15.75" customHeight="1">
      <c r="B541" s="32"/>
    </row>
    <row r="542" spans="2:2" ht="15.75" customHeight="1">
      <c r="B542" s="32"/>
    </row>
    <row r="543" spans="2:2" ht="15.75" customHeight="1">
      <c r="B543" s="32"/>
    </row>
    <row r="544" spans="2:2" ht="15.75" customHeight="1">
      <c r="B544" s="32"/>
    </row>
    <row r="545" spans="2:2" ht="15.75" customHeight="1">
      <c r="B545" s="32"/>
    </row>
    <row r="546" spans="2:2" ht="15.75" customHeight="1">
      <c r="B546" s="32"/>
    </row>
    <row r="547" spans="2:2" ht="15.75" customHeight="1">
      <c r="B547" s="32"/>
    </row>
    <row r="548" spans="2:2" ht="15.75" customHeight="1">
      <c r="B548" s="32"/>
    </row>
    <row r="549" spans="2:2" ht="15.75" customHeight="1">
      <c r="B549" s="32"/>
    </row>
    <row r="550" spans="2:2" ht="15.75" customHeight="1">
      <c r="B550" s="32"/>
    </row>
    <row r="551" spans="2:2" ht="15.75" customHeight="1">
      <c r="B551" s="32"/>
    </row>
    <row r="552" spans="2:2" ht="15.75" customHeight="1">
      <c r="B552" s="32"/>
    </row>
    <row r="553" spans="2:2" ht="15.75" customHeight="1">
      <c r="B553" s="32"/>
    </row>
    <row r="554" spans="2:2" ht="15.75" customHeight="1">
      <c r="B554" s="32"/>
    </row>
    <row r="555" spans="2:2" ht="15.75" customHeight="1">
      <c r="B555" s="32"/>
    </row>
    <row r="556" spans="2:2" ht="15.75" customHeight="1">
      <c r="B556" s="32"/>
    </row>
    <row r="557" spans="2:2" ht="15.75" customHeight="1">
      <c r="B557" s="32"/>
    </row>
    <row r="558" spans="2:2" ht="15.75" customHeight="1">
      <c r="B558" s="32"/>
    </row>
    <row r="559" spans="2:2" ht="15.75" customHeight="1">
      <c r="B559" s="32"/>
    </row>
    <row r="560" spans="2:2" ht="15.75" customHeight="1">
      <c r="B560" s="32"/>
    </row>
    <row r="561" spans="2:2" ht="15.75" customHeight="1">
      <c r="B561" s="32"/>
    </row>
    <row r="562" spans="2:2" ht="15.75" customHeight="1">
      <c r="B562" s="32"/>
    </row>
    <row r="563" spans="2:2" ht="15.75" customHeight="1">
      <c r="B563" s="32"/>
    </row>
    <row r="564" spans="2:2" ht="15.75" customHeight="1">
      <c r="B564" s="32"/>
    </row>
    <row r="565" spans="2:2" ht="15.75" customHeight="1">
      <c r="B565" s="32"/>
    </row>
    <row r="566" spans="2:2" ht="15.75" customHeight="1">
      <c r="B566" s="32"/>
    </row>
    <row r="567" spans="2:2" ht="15.75" customHeight="1">
      <c r="B567" s="32"/>
    </row>
    <row r="568" spans="2:2" ht="15.75" customHeight="1">
      <c r="B568" s="32"/>
    </row>
    <row r="569" spans="2:2" ht="15.75" customHeight="1">
      <c r="B569" s="32"/>
    </row>
    <row r="570" spans="2:2" ht="15.75" customHeight="1">
      <c r="B570" s="32"/>
    </row>
    <row r="571" spans="2:2" ht="15.75" customHeight="1">
      <c r="B571" s="32"/>
    </row>
    <row r="572" spans="2:2" ht="15.75" customHeight="1">
      <c r="B572" s="32"/>
    </row>
    <row r="573" spans="2:2" ht="15.75" customHeight="1">
      <c r="B573" s="32"/>
    </row>
    <row r="574" spans="2:2" ht="15.75" customHeight="1">
      <c r="B574" s="32"/>
    </row>
    <row r="575" spans="2:2" ht="15.75" customHeight="1">
      <c r="B575" s="32"/>
    </row>
    <row r="576" spans="2:2" ht="15.75" customHeight="1">
      <c r="B576" s="32"/>
    </row>
    <row r="577" spans="2:2" ht="15.75" customHeight="1">
      <c r="B577" s="32"/>
    </row>
    <row r="578" spans="2:2" ht="15.75" customHeight="1">
      <c r="B578" s="32"/>
    </row>
    <row r="579" spans="2:2" ht="15.75" customHeight="1">
      <c r="B579" s="32"/>
    </row>
    <row r="580" spans="2:2" ht="15.75" customHeight="1">
      <c r="B580" s="32"/>
    </row>
    <row r="581" spans="2:2" ht="15.75" customHeight="1">
      <c r="B581" s="32"/>
    </row>
    <row r="582" spans="2:2" ht="15.75" customHeight="1">
      <c r="B582" s="32"/>
    </row>
    <row r="583" spans="2:2" ht="15.75" customHeight="1">
      <c r="B583" s="32"/>
    </row>
    <row r="584" spans="2:2" ht="15.75" customHeight="1">
      <c r="B584" s="32"/>
    </row>
    <row r="585" spans="2:2" ht="15.75" customHeight="1">
      <c r="B585" s="32"/>
    </row>
    <row r="586" spans="2:2" ht="15.75" customHeight="1">
      <c r="B586" s="32"/>
    </row>
    <row r="587" spans="2:2" ht="15.75" customHeight="1">
      <c r="B587" s="32"/>
    </row>
    <row r="588" spans="2:2" ht="15.75" customHeight="1">
      <c r="B588" s="32"/>
    </row>
    <row r="589" spans="2:2" ht="15.75" customHeight="1">
      <c r="B589" s="32"/>
    </row>
    <row r="590" spans="2:2" ht="15.75" customHeight="1">
      <c r="B590" s="32"/>
    </row>
    <row r="591" spans="2:2" ht="15.75" customHeight="1">
      <c r="B591" s="32"/>
    </row>
    <row r="592" spans="2:2" ht="15.75" customHeight="1">
      <c r="B592" s="32"/>
    </row>
    <row r="593" spans="2:2" ht="15.75" customHeight="1">
      <c r="B593" s="32"/>
    </row>
    <row r="594" spans="2:2" ht="15.75" customHeight="1">
      <c r="B594" s="32"/>
    </row>
    <row r="595" spans="2:2" ht="15.75" customHeight="1">
      <c r="B595" s="32"/>
    </row>
    <row r="596" spans="2:2" ht="15.75" customHeight="1">
      <c r="B596" s="32"/>
    </row>
    <row r="597" spans="2:2" ht="15.75" customHeight="1">
      <c r="B597" s="32"/>
    </row>
    <row r="598" spans="2:2" ht="15.75" customHeight="1">
      <c r="B598" s="32"/>
    </row>
    <row r="599" spans="2:2" ht="15.75" customHeight="1">
      <c r="B599" s="32"/>
    </row>
    <row r="600" spans="2:2" ht="15.75" customHeight="1">
      <c r="B600" s="32"/>
    </row>
    <row r="601" spans="2:2" ht="15.75" customHeight="1">
      <c r="B601" s="32"/>
    </row>
    <row r="602" spans="2:2" ht="15.75" customHeight="1">
      <c r="B602" s="32"/>
    </row>
    <row r="603" spans="2:2" ht="15.75" customHeight="1">
      <c r="B603" s="32"/>
    </row>
    <row r="604" spans="2:2" ht="15.75" customHeight="1">
      <c r="B604" s="32"/>
    </row>
    <row r="605" spans="2:2" ht="15.75" customHeight="1">
      <c r="B605" s="32"/>
    </row>
    <row r="606" spans="2:2" ht="15.75" customHeight="1">
      <c r="B606" s="32"/>
    </row>
    <row r="607" spans="2:2" ht="15.75" customHeight="1">
      <c r="B607" s="32"/>
    </row>
    <row r="608" spans="2:2" ht="15.75" customHeight="1">
      <c r="B608" s="32"/>
    </row>
    <row r="609" spans="2:2" ht="15.75" customHeight="1">
      <c r="B609" s="32"/>
    </row>
    <row r="610" spans="2:2" ht="15.75" customHeight="1">
      <c r="B610" s="32"/>
    </row>
    <row r="611" spans="2:2" ht="15.75" customHeight="1">
      <c r="B611" s="32"/>
    </row>
    <row r="612" spans="2:2" ht="15.75" customHeight="1">
      <c r="B612" s="32"/>
    </row>
    <row r="613" spans="2:2" ht="15.75" customHeight="1">
      <c r="B613" s="32"/>
    </row>
    <row r="614" spans="2:2" ht="15.75" customHeight="1">
      <c r="B614" s="32"/>
    </row>
    <row r="615" spans="2:2" ht="15.75" customHeight="1">
      <c r="B615" s="32"/>
    </row>
    <row r="616" spans="2:2" ht="15.75" customHeight="1">
      <c r="B616" s="32"/>
    </row>
    <row r="617" spans="2:2" ht="15.75" customHeight="1">
      <c r="B617" s="32"/>
    </row>
    <row r="618" spans="2:2" ht="15.75" customHeight="1">
      <c r="B618" s="32"/>
    </row>
    <row r="619" spans="2:2" ht="15.75" customHeight="1">
      <c r="B619" s="32"/>
    </row>
    <row r="620" spans="2:2" ht="15.75" customHeight="1">
      <c r="B620" s="32"/>
    </row>
    <row r="621" spans="2:2" ht="15.75" customHeight="1">
      <c r="B621" s="32"/>
    </row>
    <row r="622" spans="2:2" ht="15.75" customHeight="1">
      <c r="B622" s="32"/>
    </row>
    <row r="623" spans="2:2" ht="15.75" customHeight="1">
      <c r="B623" s="32"/>
    </row>
    <row r="624" spans="2:2" ht="15.75" customHeight="1">
      <c r="B624" s="32"/>
    </row>
    <row r="625" spans="2:2" ht="15.75" customHeight="1">
      <c r="B625" s="32"/>
    </row>
    <row r="626" spans="2:2" ht="15.75" customHeight="1">
      <c r="B626" s="32"/>
    </row>
    <row r="627" spans="2:2" ht="15.75" customHeight="1">
      <c r="B627" s="32"/>
    </row>
    <row r="628" spans="2:2" ht="15.75" customHeight="1">
      <c r="B628" s="32"/>
    </row>
    <row r="629" spans="2:2" ht="15.75" customHeight="1">
      <c r="B629" s="32"/>
    </row>
    <row r="630" spans="2:2" ht="15.75" customHeight="1">
      <c r="B630" s="32"/>
    </row>
    <row r="631" spans="2:2" ht="15.75" customHeight="1">
      <c r="B631" s="32"/>
    </row>
    <row r="632" spans="2:2" ht="15.75" customHeight="1">
      <c r="B632" s="32"/>
    </row>
    <row r="633" spans="2:2" ht="15.75" customHeight="1">
      <c r="B633" s="32"/>
    </row>
    <row r="634" spans="2:2" ht="15.75" customHeight="1">
      <c r="B634" s="32"/>
    </row>
    <row r="635" spans="2:2" ht="15.75" customHeight="1">
      <c r="B635" s="32"/>
    </row>
    <row r="636" spans="2:2" ht="15.75" customHeight="1">
      <c r="B636" s="32"/>
    </row>
    <row r="637" spans="2:2" ht="15.75" customHeight="1">
      <c r="B637" s="32"/>
    </row>
    <row r="638" spans="2:2" ht="15.75" customHeight="1">
      <c r="B638" s="32"/>
    </row>
    <row r="639" spans="2:2" ht="15.75" customHeight="1">
      <c r="B639" s="32"/>
    </row>
    <row r="640" spans="2:2" ht="15.75" customHeight="1">
      <c r="B640" s="32"/>
    </row>
    <row r="641" spans="2:2" ht="15.75" customHeight="1">
      <c r="B641" s="32"/>
    </row>
    <row r="642" spans="2:2" ht="15.75" customHeight="1">
      <c r="B642" s="32"/>
    </row>
    <row r="643" spans="2:2" ht="15.75" customHeight="1">
      <c r="B643" s="32"/>
    </row>
    <row r="644" spans="2:2" ht="15.75" customHeight="1">
      <c r="B644" s="32"/>
    </row>
    <row r="645" spans="2:2" ht="15.75" customHeight="1">
      <c r="B645" s="32"/>
    </row>
    <row r="646" spans="2:2" ht="15.75" customHeight="1">
      <c r="B646" s="32"/>
    </row>
    <row r="647" spans="2:2" ht="15.75" customHeight="1">
      <c r="B647" s="32"/>
    </row>
    <row r="648" spans="2:2" ht="15.75" customHeight="1">
      <c r="B648" s="32"/>
    </row>
    <row r="649" spans="2:2" ht="15.75" customHeight="1">
      <c r="B649" s="32"/>
    </row>
    <row r="650" spans="2:2" ht="15.75" customHeight="1">
      <c r="B650" s="32"/>
    </row>
    <row r="651" spans="2:2" ht="15.75" customHeight="1">
      <c r="B651" s="32"/>
    </row>
    <row r="652" spans="2:2" ht="15.75" customHeight="1">
      <c r="B652" s="32"/>
    </row>
    <row r="653" spans="2:2" ht="15.75" customHeight="1">
      <c r="B653" s="32"/>
    </row>
    <row r="654" spans="2:2" ht="15.75" customHeight="1">
      <c r="B654" s="32"/>
    </row>
    <row r="655" spans="2:2" ht="15.75" customHeight="1">
      <c r="B655" s="32"/>
    </row>
    <row r="656" spans="2:2" ht="15.75" customHeight="1">
      <c r="B656" s="32"/>
    </row>
    <row r="657" spans="2:2" ht="15.75" customHeight="1">
      <c r="B657" s="32"/>
    </row>
    <row r="658" spans="2:2" ht="15.75" customHeight="1">
      <c r="B658" s="32"/>
    </row>
    <row r="659" spans="2:2" ht="15.75" customHeight="1">
      <c r="B659" s="32"/>
    </row>
    <row r="660" spans="2:2" ht="15.75" customHeight="1">
      <c r="B660" s="32"/>
    </row>
    <row r="661" spans="2:2" ht="15.75" customHeight="1">
      <c r="B661" s="32"/>
    </row>
    <row r="662" spans="2:2" ht="15.75" customHeight="1">
      <c r="B662" s="32"/>
    </row>
    <row r="663" spans="2:2" ht="15.75" customHeight="1">
      <c r="B663" s="32"/>
    </row>
    <row r="664" spans="2:2" ht="15.75" customHeight="1">
      <c r="B664" s="32"/>
    </row>
    <row r="665" spans="2:2" ht="15.75" customHeight="1">
      <c r="B665" s="32"/>
    </row>
    <row r="666" spans="2:2" ht="15.75" customHeight="1">
      <c r="B666" s="32"/>
    </row>
    <row r="667" spans="2:2" ht="15.75" customHeight="1">
      <c r="B667" s="32"/>
    </row>
    <row r="668" spans="2:2" ht="15.75" customHeight="1">
      <c r="B668" s="32"/>
    </row>
    <row r="669" spans="2:2" ht="15.75" customHeight="1">
      <c r="B669" s="32"/>
    </row>
    <row r="670" spans="2:2" ht="15.75" customHeight="1">
      <c r="B670" s="32"/>
    </row>
    <row r="671" spans="2:2" ht="15.75" customHeight="1">
      <c r="B671" s="32"/>
    </row>
    <row r="672" spans="2:2" ht="15.75" customHeight="1">
      <c r="B672" s="32"/>
    </row>
    <row r="673" spans="2:2" ht="15.75" customHeight="1">
      <c r="B673" s="32"/>
    </row>
    <row r="674" spans="2:2" ht="15.75" customHeight="1">
      <c r="B674" s="32"/>
    </row>
    <row r="675" spans="2:2" ht="15.75" customHeight="1">
      <c r="B675" s="32"/>
    </row>
    <row r="676" spans="2:2" ht="15.75" customHeight="1">
      <c r="B676" s="32"/>
    </row>
    <row r="677" spans="2:2" ht="15.75" customHeight="1">
      <c r="B677" s="32"/>
    </row>
    <row r="678" spans="2:2" ht="15.75" customHeight="1">
      <c r="B678" s="32"/>
    </row>
    <row r="679" spans="2:2" ht="15.75" customHeight="1">
      <c r="B679" s="32"/>
    </row>
    <row r="680" spans="2:2" ht="15.75" customHeight="1">
      <c r="B680" s="32"/>
    </row>
    <row r="681" spans="2:2" ht="15.75" customHeight="1">
      <c r="B681" s="32"/>
    </row>
    <row r="682" spans="2:2" ht="15.75" customHeight="1">
      <c r="B682" s="32"/>
    </row>
    <row r="683" spans="2:2" ht="15.75" customHeight="1">
      <c r="B683" s="32"/>
    </row>
    <row r="684" spans="2:2" ht="15.75" customHeight="1">
      <c r="B684" s="32"/>
    </row>
    <row r="685" spans="2:2" ht="15.75" customHeight="1">
      <c r="B685" s="32"/>
    </row>
    <row r="686" spans="2:2" ht="15.75" customHeight="1">
      <c r="B686" s="32"/>
    </row>
    <row r="687" spans="2:2" ht="15.75" customHeight="1">
      <c r="B687" s="32"/>
    </row>
    <row r="688" spans="2:2" ht="15.75" customHeight="1">
      <c r="B688" s="32"/>
    </row>
    <row r="689" spans="2:2" ht="15.75" customHeight="1">
      <c r="B689" s="32"/>
    </row>
    <row r="690" spans="2:2" ht="15.75" customHeight="1">
      <c r="B690" s="32"/>
    </row>
    <row r="691" spans="2:2" ht="15.75" customHeight="1">
      <c r="B691" s="32"/>
    </row>
    <row r="692" spans="2:2" ht="15.75" customHeight="1">
      <c r="B692" s="32"/>
    </row>
    <row r="693" spans="2:2" ht="15.75" customHeight="1">
      <c r="B693" s="32"/>
    </row>
    <row r="694" spans="2:2" ht="15.75" customHeight="1">
      <c r="B694" s="32"/>
    </row>
    <row r="695" spans="2:2" ht="15.75" customHeight="1">
      <c r="B695" s="32"/>
    </row>
    <row r="696" spans="2:2" ht="15.75" customHeight="1">
      <c r="B696" s="32"/>
    </row>
    <row r="697" spans="2:2" ht="15.75" customHeight="1">
      <c r="B697" s="32"/>
    </row>
    <row r="698" spans="2:2" ht="15.75" customHeight="1">
      <c r="B698" s="32"/>
    </row>
    <row r="699" spans="2:2" ht="15.75" customHeight="1">
      <c r="B699" s="32"/>
    </row>
    <row r="700" spans="2:2" ht="15.75" customHeight="1">
      <c r="B700" s="32"/>
    </row>
    <row r="701" spans="2:2" ht="15.75" customHeight="1">
      <c r="B701" s="32"/>
    </row>
    <row r="702" spans="2:2" ht="15.75" customHeight="1">
      <c r="B702" s="32"/>
    </row>
    <row r="703" spans="2:2" ht="15.75" customHeight="1">
      <c r="B703" s="32"/>
    </row>
    <row r="704" spans="2:2" ht="15.75" customHeight="1">
      <c r="B704" s="32"/>
    </row>
    <row r="705" spans="2:2" ht="15.75" customHeight="1">
      <c r="B705" s="32"/>
    </row>
    <row r="706" spans="2:2" ht="15.75" customHeight="1">
      <c r="B706" s="32"/>
    </row>
    <row r="707" spans="2:2" ht="15.75" customHeight="1">
      <c r="B707" s="32"/>
    </row>
    <row r="708" spans="2:2" ht="15.75" customHeight="1">
      <c r="B708" s="32"/>
    </row>
    <row r="709" spans="2:2" ht="15.75" customHeight="1">
      <c r="B709" s="32"/>
    </row>
    <row r="710" spans="2:2" ht="15.75" customHeight="1">
      <c r="B710" s="32"/>
    </row>
    <row r="711" spans="2:2" ht="15.75" customHeight="1">
      <c r="B711" s="32"/>
    </row>
    <row r="712" spans="2:2" ht="15.75" customHeight="1">
      <c r="B712" s="32"/>
    </row>
    <row r="713" spans="2:2" ht="15.75" customHeight="1">
      <c r="B713" s="32"/>
    </row>
    <row r="714" spans="2:2" ht="15.75" customHeight="1">
      <c r="B714" s="32"/>
    </row>
    <row r="715" spans="2:2" ht="15.75" customHeight="1">
      <c r="B715" s="32"/>
    </row>
    <row r="716" spans="2:2" ht="15.75" customHeight="1">
      <c r="B716" s="32"/>
    </row>
    <row r="717" spans="2:2" ht="15.75" customHeight="1">
      <c r="B717" s="32"/>
    </row>
    <row r="718" spans="2:2" ht="15.75" customHeight="1">
      <c r="B718" s="32"/>
    </row>
    <row r="719" spans="2:2" ht="15.75" customHeight="1">
      <c r="B719" s="32"/>
    </row>
    <row r="720" spans="2:2" ht="15.75" customHeight="1">
      <c r="B720" s="32"/>
    </row>
    <row r="721" spans="2:2" ht="15.75" customHeight="1">
      <c r="B721" s="32"/>
    </row>
    <row r="722" spans="2:2" ht="15.75" customHeight="1">
      <c r="B722" s="32"/>
    </row>
    <row r="723" spans="2:2" ht="15.75" customHeight="1">
      <c r="B723" s="32"/>
    </row>
    <row r="724" spans="2:2" ht="15.75" customHeight="1">
      <c r="B724" s="32"/>
    </row>
    <row r="725" spans="2:2" ht="15.75" customHeight="1">
      <c r="B725" s="32"/>
    </row>
    <row r="726" spans="2:2" ht="15.75" customHeight="1">
      <c r="B726" s="32"/>
    </row>
    <row r="727" spans="2:2" ht="15.75" customHeight="1">
      <c r="B727" s="32"/>
    </row>
    <row r="728" spans="2:2" ht="15.75" customHeight="1">
      <c r="B728" s="32"/>
    </row>
    <row r="729" spans="2:2" ht="15.75" customHeight="1">
      <c r="B729" s="32"/>
    </row>
    <row r="730" spans="2:2" ht="15.75" customHeight="1">
      <c r="B730" s="32"/>
    </row>
    <row r="731" spans="2:2" ht="15.75" customHeight="1">
      <c r="B731" s="32"/>
    </row>
    <row r="732" spans="2:2" ht="15.75" customHeight="1">
      <c r="B732" s="32"/>
    </row>
    <row r="733" spans="2:2" ht="15.75" customHeight="1">
      <c r="B733" s="32"/>
    </row>
    <row r="734" spans="2:2" ht="15.75" customHeight="1">
      <c r="B734" s="32"/>
    </row>
    <row r="735" spans="2:2" ht="15.75" customHeight="1">
      <c r="B735" s="32"/>
    </row>
    <row r="736" spans="2:2" ht="15.75" customHeight="1">
      <c r="B736" s="32"/>
    </row>
    <row r="737" spans="2:2" ht="15.75" customHeight="1">
      <c r="B737" s="32"/>
    </row>
    <row r="738" spans="2:2" ht="15.75" customHeight="1">
      <c r="B738" s="32"/>
    </row>
    <row r="739" spans="2:2" ht="15.75" customHeight="1">
      <c r="B739" s="32"/>
    </row>
    <row r="740" spans="2:2" ht="15.75" customHeight="1">
      <c r="B740" s="32"/>
    </row>
    <row r="741" spans="2:2" ht="15.75" customHeight="1">
      <c r="B741" s="32"/>
    </row>
    <row r="742" spans="2:2" ht="15.75" customHeight="1">
      <c r="B742" s="32"/>
    </row>
    <row r="743" spans="2:2" ht="15.75" customHeight="1">
      <c r="B743" s="32"/>
    </row>
    <row r="744" spans="2:2" ht="15.75" customHeight="1">
      <c r="B744" s="32"/>
    </row>
    <row r="745" spans="2:2" ht="15.75" customHeight="1">
      <c r="B745" s="32"/>
    </row>
    <row r="746" spans="2:2" ht="15.75" customHeight="1">
      <c r="B746" s="32"/>
    </row>
    <row r="747" spans="2:2" ht="15.75" customHeight="1">
      <c r="B747" s="32"/>
    </row>
    <row r="748" spans="2:2" ht="15.75" customHeight="1">
      <c r="B748" s="32"/>
    </row>
    <row r="749" spans="2:2" ht="15.75" customHeight="1">
      <c r="B749" s="32"/>
    </row>
    <row r="750" spans="2:2" ht="15.75" customHeight="1">
      <c r="B750" s="32"/>
    </row>
    <row r="751" spans="2:2" ht="15.75" customHeight="1">
      <c r="B751" s="32"/>
    </row>
    <row r="752" spans="2:2" ht="15.75" customHeight="1">
      <c r="B752" s="32"/>
    </row>
    <row r="753" spans="2:2" ht="15.75" customHeight="1">
      <c r="B753" s="32"/>
    </row>
    <row r="754" spans="2:2" ht="15.75" customHeight="1">
      <c r="B754" s="32"/>
    </row>
    <row r="755" spans="2:2" ht="15.75" customHeight="1">
      <c r="B755" s="32"/>
    </row>
    <row r="756" spans="2:2" ht="15.75" customHeight="1">
      <c r="B756" s="32"/>
    </row>
    <row r="757" spans="2:2" ht="15.75" customHeight="1">
      <c r="B757" s="32"/>
    </row>
    <row r="758" spans="2:2" ht="15.75" customHeight="1">
      <c r="B758" s="32"/>
    </row>
    <row r="759" spans="2:2" ht="15.75" customHeight="1">
      <c r="B759" s="32"/>
    </row>
    <row r="760" spans="2:2" ht="15.75" customHeight="1">
      <c r="B760" s="32"/>
    </row>
    <row r="761" spans="2:2" ht="15.75" customHeight="1">
      <c r="B761" s="32"/>
    </row>
    <row r="762" spans="2:2" ht="15.75" customHeight="1">
      <c r="B762" s="32"/>
    </row>
    <row r="763" spans="2:2" ht="15.75" customHeight="1">
      <c r="B763" s="32"/>
    </row>
    <row r="764" spans="2:2" ht="15.75" customHeight="1">
      <c r="B764" s="32"/>
    </row>
    <row r="765" spans="2:2" ht="15.75" customHeight="1">
      <c r="B765" s="32"/>
    </row>
    <row r="766" spans="2:2" ht="15.75" customHeight="1">
      <c r="B766" s="32"/>
    </row>
    <row r="767" spans="2:2" ht="15.75" customHeight="1">
      <c r="B767" s="32"/>
    </row>
    <row r="768" spans="2:2" ht="15.75" customHeight="1">
      <c r="B768" s="32"/>
    </row>
    <row r="769" spans="2:2" ht="15.75" customHeight="1">
      <c r="B769" s="32"/>
    </row>
    <row r="770" spans="2:2" ht="15.75" customHeight="1">
      <c r="B770" s="32"/>
    </row>
    <row r="771" spans="2:2" ht="15.75" customHeight="1">
      <c r="B771" s="32"/>
    </row>
    <row r="772" spans="2:2" ht="15.75" customHeight="1">
      <c r="B772" s="32"/>
    </row>
    <row r="773" spans="2:2" ht="15.75" customHeight="1">
      <c r="B773" s="32"/>
    </row>
    <row r="774" spans="2:2" ht="15.75" customHeight="1">
      <c r="B774" s="32"/>
    </row>
    <row r="775" spans="2:2" ht="15.75" customHeight="1">
      <c r="B775" s="32"/>
    </row>
    <row r="776" spans="2:2" ht="15.75" customHeight="1">
      <c r="B776" s="32"/>
    </row>
    <row r="777" spans="2:2" ht="15.75" customHeight="1">
      <c r="B777" s="32"/>
    </row>
    <row r="778" spans="2:2" ht="15.75" customHeight="1">
      <c r="B778" s="32"/>
    </row>
    <row r="779" spans="2:2" ht="15.75" customHeight="1">
      <c r="B779" s="32"/>
    </row>
    <row r="780" spans="2:2" ht="15.75" customHeight="1">
      <c r="B780" s="32"/>
    </row>
    <row r="781" spans="2:2" ht="15.75" customHeight="1">
      <c r="B781" s="32"/>
    </row>
    <row r="782" spans="2:2" ht="15.75" customHeight="1">
      <c r="B782" s="32"/>
    </row>
    <row r="783" spans="2:2" ht="15.75" customHeight="1">
      <c r="B783" s="32"/>
    </row>
    <row r="784" spans="2:2" ht="15.75" customHeight="1">
      <c r="B784" s="32"/>
    </row>
    <row r="785" spans="2:2" ht="15.75" customHeight="1">
      <c r="B785" s="32"/>
    </row>
    <row r="786" spans="2:2" ht="15.75" customHeight="1">
      <c r="B786" s="32"/>
    </row>
    <row r="787" spans="2:2" ht="15.75" customHeight="1">
      <c r="B787" s="32"/>
    </row>
    <row r="788" spans="2:2" ht="15.75" customHeight="1">
      <c r="B788" s="32"/>
    </row>
    <row r="789" spans="2:2" ht="15.75" customHeight="1">
      <c r="B789" s="32"/>
    </row>
    <row r="790" spans="2:2" ht="15.75" customHeight="1">
      <c r="B790" s="32"/>
    </row>
    <row r="791" spans="2:2" ht="15.75" customHeight="1">
      <c r="B791" s="32"/>
    </row>
    <row r="792" spans="2:2" ht="15.75" customHeight="1">
      <c r="B792" s="32"/>
    </row>
    <row r="793" spans="2:2" ht="15.75" customHeight="1">
      <c r="B793" s="32"/>
    </row>
    <row r="794" spans="2:2" ht="15.75" customHeight="1">
      <c r="B794" s="32"/>
    </row>
    <row r="795" spans="2:2" ht="15.75" customHeight="1">
      <c r="B795" s="32"/>
    </row>
    <row r="796" spans="2:2" ht="15.75" customHeight="1">
      <c r="B796" s="32"/>
    </row>
    <row r="797" spans="2:2" ht="15.75" customHeight="1">
      <c r="B797" s="32"/>
    </row>
    <row r="798" spans="2:2" ht="15.75" customHeight="1">
      <c r="B798" s="32"/>
    </row>
    <row r="799" spans="2:2" ht="15.75" customHeight="1">
      <c r="B799" s="32"/>
    </row>
    <row r="800" spans="2:2" ht="15.75" customHeight="1">
      <c r="B800" s="32"/>
    </row>
    <row r="801" spans="2:2" ht="15.75" customHeight="1">
      <c r="B801" s="32"/>
    </row>
    <row r="802" spans="2:2" ht="15.75" customHeight="1">
      <c r="B802" s="32"/>
    </row>
    <row r="803" spans="2:2" ht="15.75" customHeight="1">
      <c r="B803" s="32"/>
    </row>
    <row r="804" spans="2:2" ht="15.75" customHeight="1">
      <c r="B804" s="32"/>
    </row>
    <row r="805" spans="2:2" ht="15.75" customHeight="1">
      <c r="B805" s="32"/>
    </row>
    <row r="806" spans="2:2" ht="15.75" customHeight="1">
      <c r="B806" s="32"/>
    </row>
    <row r="807" spans="2:2" ht="15.75" customHeight="1">
      <c r="B807" s="32"/>
    </row>
    <row r="808" spans="2:2" ht="15.75" customHeight="1">
      <c r="B808" s="32"/>
    </row>
    <row r="809" spans="2:2" ht="15.75" customHeight="1">
      <c r="B809" s="32"/>
    </row>
    <row r="810" spans="2:2" ht="15.75" customHeight="1">
      <c r="B810" s="32"/>
    </row>
    <row r="811" spans="2:2" ht="15.75" customHeight="1">
      <c r="B811" s="32"/>
    </row>
    <row r="812" spans="2:2" ht="15.75" customHeight="1">
      <c r="B812" s="32"/>
    </row>
    <row r="813" spans="2:2" ht="15.75" customHeight="1">
      <c r="B813" s="32"/>
    </row>
    <row r="814" spans="2:2" ht="15.75" customHeight="1">
      <c r="B814" s="32"/>
    </row>
    <row r="815" spans="2:2" ht="15.75" customHeight="1">
      <c r="B815" s="32"/>
    </row>
    <row r="816" spans="2:2" ht="15.75" customHeight="1">
      <c r="B816" s="32"/>
    </row>
    <row r="817" spans="2:2" ht="15.75" customHeight="1">
      <c r="B817" s="32"/>
    </row>
    <row r="818" spans="2:2" ht="15.75" customHeight="1">
      <c r="B818" s="32"/>
    </row>
    <row r="819" spans="2:2" ht="15.75" customHeight="1">
      <c r="B819" s="32"/>
    </row>
    <row r="820" spans="2:2" ht="15.75" customHeight="1">
      <c r="B820" s="32"/>
    </row>
    <row r="821" spans="2:2" ht="15.75" customHeight="1">
      <c r="B821" s="32"/>
    </row>
    <row r="822" spans="2:2" ht="15.75" customHeight="1">
      <c r="B822" s="32"/>
    </row>
    <row r="823" spans="2:2" ht="15.75" customHeight="1">
      <c r="B823" s="32"/>
    </row>
    <row r="824" spans="2:2" ht="15.75" customHeight="1">
      <c r="B824" s="32"/>
    </row>
    <row r="825" spans="2:2" ht="15.75" customHeight="1">
      <c r="B825" s="32"/>
    </row>
    <row r="826" spans="2:2" ht="15.75" customHeight="1">
      <c r="B826" s="32"/>
    </row>
    <row r="827" spans="2:2" ht="15.75" customHeight="1">
      <c r="B827" s="32"/>
    </row>
    <row r="828" spans="2:2" ht="15.75" customHeight="1">
      <c r="B828" s="32"/>
    </row>
    <row r="829" spans="2:2" ht="15.75" customHeight="1">
      <c r="B829" s="32"/>
    </row>
    <row r="830" spans="2:2" ht="15.75" customHeight="1">
      <c r="B830" s="32"/>
    </row>
    <row r="831" spans="2:2" ht="15.75" customHeight="1">
      <c r="B831" s="32"/>
    </row>
    <row r="832" spans="2:2" ht="15.75" customHeight="1">
      <c r="B832" s="32"/>
    </row>
    <row r="833" spans="2:2" ht="15.75" customHeight="1">
      <c r="B833" s="32"/>
    </row>
    <row r="834" spans="2:2" ht="15.75" customHeight="1">
      <c r="B834" s="32"/>
    </row>
    <row r="835" spans="2:2" ht="15.75" customHeight="1">
      <c r="B835" s="32"/>
    </row>
    <row r="836" spans="2:2" ht="15.75" customHeight="1">
      <c r="B836" s="32"/>
    </row>
    <row r="837" spans="2:2" ht="15.75" customHeight="1">
      <c r="B837" s="32"/>
    </row>
    <row r="838" spans="2:2" ht="15.75" customHeight="1">
      <c r="B838" s="32"/>
    </row>
    <row r="839" spans="2:2" ht="15.75" customHeight="1">
      <c r="B839" s="32"/>
    </row>
    <row r="840" spans="2:2" ht="15.75" customHeight="1">
      <c r="B840" s="32"/>
    </row>
    <row r="841" spans="2:2" ht="15.75" customHeight="1">
      <c r="B841" s="32"/>
    </row>
    <row r="842" spans="2:2" ht="15.75" customHeight="1">
      <c r="B842" s="32"/>
    </row>
    <row r="843" spans="2:2" ht="15.75" customHeight="1">
      <c r="B843" s="32"/>
    </row>
    <row r="844" spans="2:2" ht="15.75" customHeight="1">
      <c r="B844" s="32"/>
    </row>
    <row r="845" spans="2:2" ht="15.75" customHeight="1">
      <c r="B845" s="32"/>
    </row>
    <row r="846" spans="2:2" ht="15.75" customHeight="1">
      <c r="B846" s="32"/>
    </row>
    <row r="847" spans="2:2" ht="15.75" customHeight="1">
      <c r="B847" s="32"/>
    </row>
    <row r="848" spans="2:2" ht="15.75" customHeight="1">
      <c r="B848" s="32"/>
    </row>
    <row r="849" spans="2:2" ht="15.75" customHeight="1">
      <c r="B849" s="32"/>
    </row>
    <row r="850" spans="2:2" ht="15.75" customHeight="1">
      <c r="B850" s="32"/>
    </row>
    <row r="851" spans="2:2" ht="15.75" customHeight="1">
      <c r="B851" s="32"/>
    </row>
    <row r="852" spans="2:2" ht="15.75" customHeight="1">
      <c r="B852" s="32"/>
    </row>
    <row r="853" spans="2:2" ht="15.75" customHeight="1">
      <c r="B853" s="32"/>
    </row>
    <row r="854" spans="2:2" ht="15.75" customHeight="1">
      <c r="B854" s="32"/>
    </row>
    <row r="855" spans="2:2" ht="15.75" customHeight="1">
      <c r="B855" s="32"/>
    </row>
    <row r="856" spans="2:2" ht="15.75" customHeight="1">
      <c r="B856" s="32"/>
    </row>
    <row r="857" spans="2:2" ht="15.75" customHeight="1">
      <c r="B857" s="32"/>
    </row>
    <row r="858" spans="2:2" ht="15.75" customHeight="1">
      <c r="B858" s="32"/>
    </row>
    <row r="859" spans="2:2" ht="15.75" customHeight="1">
      <c r="B859" s="32"/>
    </row>
    <row r="860" spans="2:2" ht="15.75" customHeight="1">
      <c r="B860" s="32"/>
    </row>
    <row r="861" spans="2:2" ht="15.75" customHeight="1">
      <c r="B861" s="32"/>
    </row>
    <row r="862" spans="2:2" ht="15.75" customHeight="1">
      <c r="B862" s="32"/>
    </row>
    <row r="863" spans="2:2" ht="15.75" customHeight="1">
      <c r="B863" s="32"/>
    </row>
    <row r="864" spans="2:2" ht="15.75" customHeight="1">
      <c r="B864" s="32"/>
    </row>
    <row r="865" spans="2:2" ht="15.75" customHeight="1">
      <c r="B865" s="32"/>
    </row>
    <row r="866" spans="2:2" ht="15.75" customHeight="1">
      <c r="B866" s="32"/>
    </row>
    <row r="867" spans="2:2" ht="15.75" customHeight="1">
      <c r="B867" s="32"/>
    </row>
    <row r="868" spans="2:2" ht="15.75" customHeight="1">
      <c r="B868" s="32"/>
    </row>
    <row r="869" spans="2:2" ht="15.75" customHeight="1">
      <c r="B869" s="32"/>
    </row>
    <row r="870" spans="2:2" ht="15.75" customHeight="1">
      <c r="B870" s="32"/>
    </row>
    <row r="871" spans="2:2" ht="15.75" customHeight="1">
      <c r="B871" s="32"/>
    </row>
    <row r="872" spans="2:2" ht="15.75" customHeight="1">
      <c r="B872" s="32"/>
    </row>
    <row r="873" spans="2:2" ht="15.75" customHeight="1">
      <c r="B873" s="32"/>
    </row>
    <row r="874" spans="2:2" ht="15.75" customHeight="1">
      <c r="B874" s="32"/>
    </row>
    <row r="875" spans="2:2" ht="15.75" customHeight="1">
      <c r="B875" s="32"/>
    </row>
    <row r="876" spans="2:2" ht="15.75" customHeight="1">
      <c r="B876" s="32"/>
    </row>
    <row r="877" spans="2:2" ht="15.75" customHeight="1">
      <c r="B877" s="32"/>
    </row>
    <row r="878" spans="2:2" ht="15.75" customHeight="1">
      <c r="B878" s="32"/>
    </row>
    <row r="879" spans="2:2" ht="15.75" customHeight="1">
      <c r="B879" s="32"/>
    </row>
    <row r="880" spans="2:2" ht="15.75" customHeight="1">
      <c r="B880" s="32"/>
    </row>
    <row r="881" spans="2:2" ht="15.75" customHeight="1">
      <c r="B881" s="32"/>
    </row>
    <row r="882" spans="2:2" ht="15.75" customHeight="1">
      <c r="B882" s="32"/>
    </row>
    <row r="883" spans="2:2" ht="15.75" customHeight="1">
      <c r="B883" s="32"/>
    </row>
    <row r="884" spans="2:2" ht="15.75" customHeight="1">
      <c r="B884" s="32"/>
    </row>
    <row r="885" spans="2:2" ht="15.75" customHeight="1">
      <c r="B885" s="32"/>
    </row>
    <row r="886" spans="2:2" ht="15.75" customHeight="1">
      <c r="B886" s="32"/>
    </row>
    <row r="887" spans="2:2" ht="15.75" customHeight="1">
      <c r="B887" s="32"/>
    </row>
    <row r="888" spans="2:2" ht="15.75" customHeight="1">
      <c r="B888" s="32"/>
    </row>
    <row r="889" spans="2:2" ht="15.75" customHeight="1">
      <c r="B889" s="32"/>
    </row>
    <row r="890" spans="2:2" ht="15.75" customHeight="1">
      <c r="B890" s="32"/>
    </row>
    <row r="891" spans="2:2" ht="15.75" customHeight="1">
      <c r="B891" s="32"/>
    </row>
    <row r="892" spans="2:2" ht="15.75" customHeight="1">
      <c r="B892" s="32"/>
    </row>
    <row r="893" spans="2:2" ht="15.75" customHeight="1">
      <c r="B893" s="32"/>
    </row>
    <row r="894" spans="2:2" ht="15.75" customHeight="1">
      <c r="B894" s="32"/>
    </row>
    <row r="895" spans="2:2" ht="15.75" customHeight="1">
      <c r="B895" s="32"/>
    </row>
    <row r="896" spans="2:2" ht="15.75" customHeight="1">
      <c r="B896" s="32"/>
    </row>
    <row r="897" spans="2:2" ht="15.75" customHeight="1">
      <c r="B897" s="32"/>
    </row>
    <row r="898" spans="2:2" ht="15.75" customHeight="1">
      <c r="B898" s="32"/>
    </row>
    <row r="899" spans="2:2" ht="15.75" customHeight="1">
      <c r="B899" s="32"/>
    </row>
    <row r="900" spans="2:2" ht="15.75" customHeight="1">
      <c r="B900" s="32"/>
    </row>
    <row r="901" spans="2:2" ht="15.75" customHeight="1">
      <c r="B901" s="32"/>
    </row>
    <row r="902" spans="2:2" ht="15.75" customHeight="1">
      <c r="B902" s="32"/>
    </row>
    <row r="903" spans="2:2" ht="15.75" customHeight="1">
      <c r="B903" s="32"/>
    </row>
    <row r="904" spans="2:2" ht="15.75" customHeight="1">
      <c r="B904" s="32"/>
    </row>
    <row r="905" spans="2:2" ht="15.75" customHeight="1">
      <c r="B905" s="32"/>
    </row>
    <row r="906" spans="2:2" ht="15.75" customHeight="1">
      <c r="B906" s="32"/>
    </row>
    <row r="907" spans="2:2" ht="15.75" customHeight="1">
      <c r="B907" s="32"/>
    </row>
    <row r="908" spans="2:2" ht="15.75" customHeight="1">
      <c r="B908" s="32"/>
    </row>
    <row r="909" spans="2:2" ht="15.75" customHeight="1">
      <c r="B909" s="32"/>
    </row>
    <row r="910" spans="2:2" ht="15.75" customHeight="1">
      <c r="B910" s="32"/>
    </row>
    <row r="911" spans="2:2" ht="15.75" customHeight="1">
      <c r="B911" s="32"/>
    </row>
    <row r="912" spans="2:2" ht="15.75" customHeight="1">
      <c r="B912" s="32"/>
    </row>
    <row r="913" spans="2:2" ht="15.75" customHeight="1">
      <c r="B913" s="32"/>
    </row>
    <row r="914" spans="2:2" ht="15.75" customHeight="1">
      <c r="B914" s="32"/>
    </row>
    <row r="915" spans="2:2" ht="15.75" customHeight="1">
      <c r="B915" s="32"/>
    </row>
    <row r="916" spans="2:2" ht="15.75" customHeight="1">
      <c r="B916" s="32"/>
    </row>
    <row r="917" spans="2:2" ht="15.75" customHeight="1">
      <c r="B917" s="32"/>
    </row>
    <row r="918" spans="2:2" ht="15.75" customHeight="1">
      <c r="B918" s="32"/>
    </row>
    <row r="919" spans="2:2" ht="15.75" customHeight="1">
      <c r="B919" s="32"/>
    </row>
    <row r="920" spans="2:2" ht="15.75" customHeight="1">
      <c r="B920" s="32"/>
    </row>
    <row r="921" spans="2:2" ht="15.75" customHeight="1">
      <c r="B921" s="32"/>
    </row>
    <row r="922" spans="2:2" ht="15.75" customHeight="1">
      <c r="B922" s="32"/>
    </row>
    <row r="923" spans="2:2" ht="15.75" customHeight="1">
      <c r="B923" s="32"/>
    </row>
    <row r="924" spans="2:2" ht="15.75" customHeight="1">
      <c r="B924" s="32"/>
    </row>
    <row r="925" spans="2:2" ht="15.75" customHeight="1">
      <c r="B925" s="32"/>
    </row>
    <row r="926" spans="2:2" ht="15.75" customHeight="1">
      <c r="B926" s="32"/>
    </row>
    <row r="927" spans="2:2" ht="15.75" customHeight="1">
      <c r="B927" s="32"/>
    </row>
    <row r="928" spans="2:2" ht="15.75" customHeight="1">
      <c r="B928" s="32"/>
    </row>
    <row r="929" spans="2:2" ht="15.75" customHeight="1">
      <c r="B929" s="32"/>
    </row>
    <row r="930" spans="2:2" ht="15.75" customHeight="1">
      <c r="B930" s="32"/>
    </row>
    <row r="931" spans="2:2" ht="15.75" customHeight="1">
      <c r="B931" s="32"/>
    </row>
    <row r="932" spans="2:2" ht="15.75" customHeight="1">
      <c r="B932" s="32"/>
    </row>
    <row r="933" spans="2:2" ht="15.75" customHeight="1">
      <c r="B933" s="32"/>
    </row>
    <row r="934" spans="2:2" ht="15.75" customHeight="1">
      <c r="B934" s="32"/>
    </row>
    <row r="935" spans="2:2" ht="15.75" customHeight="1">
      <c r="B935" s="32"/>
    </row>
    <row r="936" spans="2:2" ht="15.75" customHeight="1">
      <c r="B936" s="32"/>
    </row>
    <row r="937" spans="2:2" ht="15.75" customHeight="1">
      <c r="B937" s="32"/>
    </row>
    <row r="938" spans="2:2" ht="15.75" customHeight="1">
      <c r="B938" s="32"/>
    </row>
    <row r="939" spans="2:2" ht="15.75" customHeight="1">
      <c r="B939" s="32"/>
    </row>
    <row r="940" spans="2:2" ht="15.75" customHeight="1">
      <c r="B940" s="32"/>
    </row>
    <row r="941" spans="2:2" ht="15.75" customHeight="1">
      <c r="B941" s="32"/>
    </row>
    <row r="942" spans="2:2" ht="15.75" customHeight="1">
      <c r="B942" s="32"/>
    </row>
    <row r="943" spans="2:2" ht="15.75" customHeight="1">
      <c r="B943" s="32"/>
    </row>
    <row r="944" spans="2:2" ht="15.75" customHeight="1">
      <c r="B944" s="32"/>
    </row>
    <row r="945" spans="2:2" ht="15.75" customHeight="1">
      <c r="B945" s="32"/>
    </row>
    <row r="946" spans="2:2" ht="15.75" customHeight="1">
      <c r="B946" s="32"/>
    </row>
    <row r="947" spans="2:2" ht="15.75" customHeight="1">
      <c r="B947" s="32"/>
    </row>
    <row r="948" spans="2:2" ht="15.75" customHeight="1">
      <c r="B948" s="32"/>
    </row>
    <row r="949" spans="2:2" ht="15.75" customHeight="1">
      <c r="B949" s="32"/>
    </row>
    <row r="950" spans="2:2" ht="15.75" customHeight="1">
      <c r="B950" s="32"/>
    </row>
    <row r="951" spans="2:2" ht="15.75" customHeight="1">
      <c r="B951" s="32"/>
    </row>
    <row r="952" spans="2:2" ht="15.75" customHeight="1">
      <c r="B952" s="32"/>
    </row>
    <row r="953" spans="2:2" ht="15.75" customHeight="1">
      <c r="B953" s="32"/>
    </row>
    <row r="954" spans="2:2" ht="15.75" customHeight="1">
      <c r="B954" s="32"/>
    </row>
    <row r="955" spans="2:2" ht="15.75" customHeight="1">
      <c r="B955" s="32"/>
    </row>
    <row r="956" spans="2:2" ht="15.75" customHeight="1">
      <c r="B956" s="32"/>
    </row>
    <row r="957" spans="2:2" ht="15.75" customHeight="1">
      <c r="B957" s="32"/>
    </row>
    <row r="958" spans="2:2" ht="15.75" customHeight="1">
      <c r="B958" s="32"/>
    </row>
    <row r="959" spans="2:2" ht="15.75" customHeight="1">
      <c r="B959" s="32"/>
    </row>
    <row r="960" spans="2:2" ht="15.75" customHeight="1">
      <c r="B960" s="32"/>
    </row>
    <row r="961" spans="2:2" ht="15.75" customHeight="1">
      <c r="B961" s="32"/>
    </row>
    <row r="962" spans="2:2" ht="15.75" customHeight="1">
      <c r="B962" s="32"/>
    </row>
    <row r="963" spans="2:2" ht="15.75" customHeight="1">
      <c r="B963" s="32"/>
    </row>
    <row r="964" spans="2:2" ht="15.75" customHeight="1">
      <c r="B964" s="32"/>
    </row>
    <row r="965" spans="2:2" ht="15.75" customHeight="1">
      <c r="B965" s="32"/>
    </row>
    <row r="966" spans="2:2" ht="15.75" customHeight="1">
      <c r="B966" s="32"/>
    </row>
    <row r="967" spans="2:2" ht="15.75" customHeight="1">
      <c r="B967" s="32"/>
    </row>
    <row r="968" spans="2:2" ht="15.75" customHeight="1">
      <c r="B968" s="32"/>
    </row>
    <row r="969" spans="2:2" ht="15.75" customHeight="1">
      <c r="B969" s="32"/>
    </row>
    <row r="970" spans="2:2" ht="15.75" customHeight="1">
      <c r="B970" s="32"/>
    </row>
    <row r="971" spans="2:2" ht="15.75" customHeight="1">
      <c r="B971" s="32"/>
    </row>
    <row r="972" spans="2:2" ht="15.75" customHeight="1">
      <c r="B972" s="32"/>
    </row>
    <row r="973" spans="2:2" ht="15.75" customHeight="1">
      <c r="B973" s="32"/>
    </row>
    <row r="974" spans="2:2" ht="15.75" customHeight="1">
      <c r="B974" s="32"/>
    </row>
    <row r="975" spans="2:2" ht="15.75" customHeight="1">
      <c r="B975" s="32"/>
    </row>
    <row r="976" spans="2:2" ht="15.75" customHeight="1">
      <c r="B976" s="32"/>
    </row>
    <row r="977" spans="2:2" ht="15.75" customHeight="1">
      <c r="B977" s="32"/>
    </row>
    <row r="978" spans="2:2" ht="15.75" customHeight="1">
      <c r="B978" s="32"/>
    </row>
    <row r="979" spans="2:2" ht="15.75" customHeight="1">
      <c r="B979" s="32"/>
    </row>
    <row r="980" spans="2:2" ht="15.75" customHeight="1">
      <c r="B980" s="32"/>
    </row>
    <row r="981" spans="2:2" ht="15.75" customHeight="1">
      <c r="B981" s="32"/>
    </row>
    <row r="982" spans="2:2" ht="15.75" customHeight="1">
      <c r="B982" s="32"/>
    </row>
    <row r="983" spans="2:2" ht="15.75" customHeight="1">
      <c r="B983" s="32"/>
    </row>
    <row r="984" spans="2:2" ht="15.75" customHeight="1">
      <c r="B984" s="32"/>
    </row>
    <row r="985" spans="2:2" ht="15.75" customHeight="1">
      <c r="B985" s="32"/>
    </row>
    <row r="986" spans="2:2" ht="15.75" customHeight="1">
      <c r="B986" s="32"/>
    </row>
    <row r="987" spans="2:2" ht="15.75" customHeight="1">
      <c r="B987" s="32"/>
    </row>
    <row r="988" spans="2:2" ht="15.75" customHeight="1">
      <c r="B988" s="32"/>
    </row>
    <row r="989" spans="2:2" ht="15.75" customHeight="1">
      <c r="B989" s="32"/>
    </row>
    <row r="990" spans="2:2" ht="15.75" customHeight="1">
      <c r="B990" s="32"/>
    </row>
    <row r="991" spans="2:2" ht="15.75" customHeight="1">
      <c r="B991" s="32"/>
    </row>
    <row r="992" spans="2:2" ht="15.75" customHeight="1">
      <c r="B992" s="32"/>
    </row>
    <row r="993" spans="2:2" ht="15.75" customHeight="1">
      <c r="B993" s="32"/>
    </row>
    <row r="994" spans="2:2" ht="15.75" customHeight="1">
      <c r="B994" s="32"/>
    </row>
    <row r="995" spans="2:2" ht="15.75" customHeight="1">
      <c r="B995" s="32"/>
    </row>
    <row r="996" spans="2:2" ht="15.75" customHeight="1">
      <c r="B996" s="32"/>
    </row>
    <row r="997" spans="2:2" ht="15.75" customHeight="1">
      <c r="B997" s="32"/>
    </row>
    <row r="998" spans="2:2" ht="15.75" customHeight="1">
      <c r="B998" s="32"/>
    </row>
    <row r="999" spans="2:2" ht="15.75" customHeight="1">
      <c r="B999" s="32"/>
    </row>
    <row r="1000" spans="2:2" ht="15.75" customHeight="1">
      <c r="B1000" s="32"/>
    </row>
    <row r="1001" spans="2:2" ht="15.75" customHeight="1">
      <c r="B1001" s="32"/>
    </row>
    <row r="1002" spans="2:2" ht="15.75" customHeight="1">
      <c r="B1002" s="32"/>
    </row>
    <row r="1003" spans="2:2" ht="15.75" customHeight="1">
      <c r="B1003" s="32"/>
    </row>
    <row r="1004" spans="2:2" ht="15.75" customHeight="1">
      <c r="B1004" s="32"/>
    </row>
  </sheetData>
  <mergeCells count="6">
    <mergeCell ref="A2:B6"/>
    <mergeCell ref="C2:F2"/>
    <mergeCell ref="C3:F3"/>
    <mergeCell ref="C4:F4"/>
    <mergeCell ref="C5:F5"/>
    <mergeCell ref="C6:F6"/>
  </mergeCells>
  <conditionalFormatting sqref="E10:E37 H10:H37 K10:K37 N10:N37">
    <cfRule type="cellIs" dxfId="5" priority="1" operator="greaterThan">
      <formula>1</formula>
    </cfRule>
  </conditionalFormatting>
  <conditionalFormatting sqref="E10:E37 H10:H37 K10:K37 N10:N37">
    <cfRule type="cellIs" dxfId="4" priority="2" operator="lessThan">
      <formula>1</formula>
    </cfRule>
  </conditionalFormatting>
  <hyperlinks>
    <hyperlink ref="A39" r:id="rId1" xr:uid="{00000000-0004-0000-0400-000000000000}"/>
    <hyperlink ref="A40" r:id="rId2" xr:uid="{00000000-0004-0000-0400-000001000000}"/>
  </hyperlinks>
  <pageMargins left="0.7" right="0.7" top="0.75" bottom="0.75" header="0" footer="0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4"/>
  <sheetViews>
    <sheetView workbookViewId="0">
      <pane xSplit="2" topLeftCell="C1" activePane="topRight" state="frozen"/>
      <selection pane="topRight" activeCell="D2" sqref="D2"/>
    </sheetView>
  </sheetViews>
  <sheetFormatPr defaultColWidth="12.625" defaultRowHeight="15" customHeight="1"/>
  <cols>
    <col min="1" max="1" width="20" customWidth="1"/>
    <col min="2" max="2" width="17" customWidth="1"/>
    <col min="3" max="3" width="21" customWidth="1"/>
    <col min="4" max="4" width="18.125" customWidth="1"/>
    <col min="5" max="5" width="9.125" customWidth="1"/>
    <col min="6" max="6" width="19.75" customWidth="1"/>
    <col min="7" max="7" width="20" customWidth="1"/>
    <col min="8" max="8" width="9.75" customWidth="1"/>
    <col min="9" max="9" width="21.125" customWidth="1"/>
    <col min="10" max="10" width="18.125" customWidth="1"/>
    <col min="11" max="11" width="7.625" customWidth="1"/>
    <col min="12" max="12" width="19.625" customWidth="1"/>
    <col min="13" max="13" width="19.375" customWidth="1"/>
    <col min="14" max="30" width="7.625" customWidth="1"/>
  </cols>
  <sheetData>
    <row r="1" spans="1:30" ht="14.25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ht="14.25">
      <c r="A2" s="70"/>
      <c r="B2" s="71"/>
      <c r="C2" s="76" t="s">
        <v>147</v>
      </c>
      <c r="D2" s="77"/>
      <c r="E2" s="77"/>
      <c r="F2" s="7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14.25">
      <c r="A3" s="72"/>
      <c r="B3" s="73"/>
      <c r="C3" s="78" t="s">
        <v>148</v>
      </c>
      <c r="D3" s="68"/>
      <c r="E3" s="68"/>
      <c r="F3" s="7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4.25">
      <c r="A4" s="72"/>
      <c r="B4" s="73"/>
      <c r="C4" s="78" t="s">
        <v>149</v>
      </c>
      <c r="D4" s="68"/>
      <c r="E4" s="68"/>
      <c r="F4" s="7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4.25">
      <c r="A5" s="72"/>
      <c r="B5" s="73"/>
      <c r="C5" s="78" t="s">
        <v>150</v>
      </c>
      <c r="D5" s="68"/>
      <c r="E5" s="68"/>
      <c r="F5" s="7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4.25">
      <c r="A6" s="74"/>
      <c r="B6" s="75"/>
      <c r="C6" s="79" t="s">
        <v>151</v>
      </c>
      <c r="D6" s="80"/>
      <c r="E6" s="80"/>
      <c r="F6" s="7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>
      <c r="B7" s="32"/>
    </row>
    <row r="8" spans="1:30">
      <c r="B8" s="32"/>
      <c r="C8" s="81">
        <v>2018</v>
      </c>
      <c r="D8" s="68"/>
      <c r="E8" s="68"/>
      <c r="F8" s="81">
        <v>2019</v>
      </c>
      <c r="G8" s="68"/>
      <c r="H8" s="68"/>
      <c r="I8" s="81">
        <v>2020</v>
      </c>
      <c r="J8" s="68"/>
      <c r="K8" s="68"/>
      <c r="L8" s="81" t="s">
        <v>152</v>
      </c>
      <c r="M8" s="68"/>
      <c r="N8" s="68"/>
    </row>
    <row r="9" spans="1:30" ht="15.75">
      <c r="A9" s="2" t="s">
        <v>1</v>
      </c>
      <c r="B9" s="2" t="s">
        <v>2</v>
      </c>
      <c r="C9" s="2" t="s">
        <v>155</v>
      </c>
      <c r="D9" s="2" t="s">
        <v>160</v>
      </c>
      <c r="E9" s="2" t="s">
        <v>161</v>
      </c>
      <c r="F9" s="2" t="s">
        <v>155</v>
      </c>
      <c r="G9" s="2" t="s">
        <v>160</v>
      </c>
      <c r="H9" s="2" t="s">
        <v>161</v>
      </c>
      <c r="I9" s="2" t="s">
        <v>155</v>
      </c>
      <c r="J9" s="2" t="s">
        <v>160</v>
      </c>
      <c r="K9" s="2" t="s">
        <v>161</v>
      </c>
      <c r="L9" s="2" t="s">
        <v>155</v>
      </c>
      <c r="M9" s="2" t="s">
        <v>160</v>
      </c>
      <c r="N9" s="2" t="s">
        <v>161</v>
      </c>
    </row>
    <row r="10" spans="1:30">
      <c r="A10" s="5" t="s">
        <v>5</v>
      </c>
      <c r="B10" s="6" t="s">
        <v>6</v>
      </c>
      <c r="C10" s="36">
        <v>1672316991</v>
      </c>
      <c r="D10" s="36">
        <v>4326497931.3299999</v>
      </c>
      <c r="E10" s="44">
        <f t="shared" ref="E10:E37" si="0">D10/C10</f>
        <v>2.5871278917897449</v>
      </c>
      <c r="F10" s="36">
        <v>2077003253</v>
      </c>
      <c r="G10" s="43">
        <v>4680190348.8299999</v>
      </c>
      <c r="H10" s="44">
        <f t="shared" ref="H10:H37" si="1">G10/F10</f>
        <v>2.2533379964956657</v>
      </c>
      <c r="I10" s="36">
        <v>1662174645</v>
      </c>
      <c r="J10" s="36">
        <v>4901587185.1899996</v>
      </c>
      <c r="K10" s="44">
        <f t="shared" ref="K10:K37" si="2">J10/I10</f>
        <v>2.9489002253370309</v>
      </c>
      <c r="L10" s="36">
        <v>511644667.38999999</v>
      </c>
      <c r="M10" s="36">
        <v>1986456185.1500001</v>
      </c>
      <c r="N10" s="44">
        <f t="shared" ref="N10:N37" si="3">M10/L10</f>
        <v>3.8824917208329435</v>
      </c>
    </row>
    <row r="11" spans="1:30">
      <c r="A11" s="5" t="s">
        <v>7</v>
      </c>
      <c r="B11" s="6" t="s">
        <v>8</v>
      </c>
      <c r="C11" s="36">
        <v>4990110366</v>
      </c>
      <c r="D11" s="36">
        <v>9085789539.9500008</v>
      </c>
      <c r="E11" s="44">
        <f t="shared" si="0"/>
        <v>1.8207592364801819</v>
      </c>
      <c r="F11" s="36">
        <v>6092192018</v>
      </c>
      <c r="G11" s="43">
        <v>9793370657.5</v>
      </c>
      <c r="H11" s="44">
        <f t="shared" si="1"/>
        <v>1.6075282309822954</v>
      </c>
      <c r="I11" s="36">
        <v>5391716299</v>
      </c>
      <c r="J11" s="36">
        <v>10563881063.190001</v>
      </c>
      <c r="K11" s="44">
        <f t="shared" si="2"/>
        <v>1.9592798428858877</v>
      </c>
      <c r="L11" s="36">
        <v>1901596274.1400001</v>
      </c>
      <c r="M11" s="36">
        <v>4003490748.8499999</v>
      </c>
      <c r="N11" s="44">
        <f t="shared" si="3"/>
        <v>2.1053316118115477</v>
      </c>
    </row>
    <row r="12" spans="1:30">
      <c r="A12" s="5" t="s">
        <v>9</v>
      </c>
      <c r="B12" s="6" t="s">
        <v>10</v>
      </c>
      <c r="C12" s="36">
        <v>1309539872</v>
      </c>
      <c r="D12" s="36">
        <v>3943997262.1100001</v>
      </c>
      <c r="E12" s="44">
        <f t="shared" si="0"/>
        <v>3.0117427857209988</v>
      </c>
      <c r="F12" s="36">
        <v>1583390084</v>
      </c>
      <c r="G12" s="43">
        <v>4288850465.1199999</v>
      </c>
      <c r="H12" s="44">
        <f t="shared" si="1"/>
        <v>2.7086505773014555</v>
      </c>
      <c r="I12" s="36">
        <v>1405744574</v>
      </c>
      <c r="J12" s="36">
        <v>4923444667.8299999</v>
      </c>
      <c r="K12" s="44">
        <f t="shared" si="2"/>
        <v>3.502375011002532</v>
      </c>
      <c r="L12" s="36">
        <v>453430821.12</v>
      </c>
      <c r="M12" s="36">
        <v>1908595640.22</v>
      </c>
      <c r="N12" s="44">
        <f t="shared" si="3"/>
        <v>4.2092322606250274</v>
      </c>
    </row>
    <row r="13" spans="1:30">
      <c r="A13" s="5" t="s">
        <v>11</v>
      </c>
      <c r="B13" s="6" t="s">
        <v>12</v>
      </c>
      <c r="C13" s="36">
        <v>14548650009</v>
      </c>
      <c r="D13" s="36">
        <v>7698886755.4200001</v>
      </c>
      <c r="E13" s="44">
        <f t="shared" si="0"/>
        <v>0.52918220939106786</v>
      </c>
      <c r="F13" s="36">
        <v>17386080923</v>
      </c>
      <c r="G13" s="43">
        <v>8223110035.0500002</v>
      </c>
      <c r="H13" s="44">
        <f t="shared" si="1"/>
        <v>0.47297088236669083</v>
      </c>
      <c r="I13" s="36">
        <v>17825259249</v>
      </c>
      <c r="J13" s="36">
        <v>9512998932.25</v>
      </c>
      <c r="K13" s="44">
        <f t="shared" si="2"/>
        <v>0.53368081772968778</v>
      </c>
      <c r="L13" s="36">
        <v>6474969496.1799994</v>
      </c>
      <c r="M13" s="36">
        <v>3480409881.8000002</v>
      </c>
      <c r="N13" s="44">
        <f t="shared" si="3"/>
        <v>0.53751757191339944</v>
      </c>
    </row>
    <row r="14" spans="1:30">
      <c r="A14" s="5" t="s">
        <v>13</v>
      </c>
      <c r="B14" s="6" t="s">
        <v>14</v>
      </c>
      <c r="C14" s="36">
        <v>33192171613</v>
      </c>
      <c r="D14" s="36">
        <v>29350731358.830002</v>
      </c>
      <c r="E14" s="44">
        <f t="shared" si="0"/>
        <v>0.88426667893385247</v>
      </c>
      <c r="F14" s="36">
        <v>37832129596</v>
      </c>
      <c r="G14" s="43">
        <v>31114502260.509998</v>
      </c>
      <c r="H14" s="44">
        <f t="shared" si="1"/>
        <v>0.8224359186959368</v>
      </c>
      <c r="I14" s="36">
        <v>33210390627</v>
      </c>
      <c r="J14" s="36">
        <v>34686069069.330002</v>
      </c>
      <c r="K14" s="44">
        <f t="shared" si="2"/>
        <v>1.0444342392386761</v>
      </c>
      <c r="L14" s="36">
        <v>12443542840.32</v>
      </c>
      <c r="M14" s="36">
        <v>12920430997.82</v>
      </c>
      <c r="N14" s="44">
        <f t="shared" si="3"/>
        <v>1.0383241463962152</v>
      </c>
    </row>
    <row r="15" spans="1:30">
      <c r="A15" s="5" t="s">
        <v>15</v>
      </c>
      <c r="B15" s="6" t="s">
        <v>16</v>
      </c>
      <c r="C15" s="36">
        <v>22687249113</v>
      </c>
      <c r="D15" s="36">
        <v>18773411576.5</v>
      </c>
      <c r="E15" s="44">
        <f t="shared" si="0"/>
        <v>0.82748734687903014</v>
      </c>
      <c r="F15" s="36">
        <v>24853977971</v>
      </c>
      <c r="G15" s="43">
        <v>20065362335.310001</v>
      </c>
      <c r="H15" s="44">
        <f t="shared" si="1"/>
        <v>0.80733001206980115</v>
      </c>
      <c r="I15" s="36">
        <v>24563470905</v>
      </c>
      <c r="J15" s="36">
        <v>22230788107.740002</v>
      </c>
      <c r="K15" s="44">
        <f t="shared" si="2"/>
        <v>0.90503447960258865</v>
      </c>
      <c r="L15" s="36">
        <v>10087320151.91</v>
      </c>
      <c r="M15" s="36">
        <v>8367089739.6899996</v>
      </c>
      <c r="N15" s="44">
        <f t="shared" si="3"/>
        <v>0.82946606370034959</v>
      </c>
    </row>
    <row r="16" spans="1:30">
      <c r="A16" s="5" t="s">
        <v>17</v>
      </c>
      <c r="B16" s="6" t="s">
        <v>18</v>
      </c>
      <c r="C16" s="36">
        <v>114685185470</v>
      </c>
      <c r="D16" s="36">
        <v>4156274961.0500002</v>
      </c>
      <c r="E16" s="44">
        <f t="shared" si="0"/>
        <v>3.6240731041388273E-2</v>
      </c>
      <c r="F16" s="36">
        <v>118908979478</v>
      </c>
      <c r="G16" s="43">
        <v>3263206564.4499998</v>
      </c>
      <c r="H16" s="44">
        <f t="shared" si="1"/>
        <v>2.7442894378331986E-2</v>
      </c>
      <c r="I16" s="36">
        <v>118443160440</v>
      </c>
      <c r="J16" s="36">
        <v>5635548404.9899998</v>
      </c>
      <c r="K16" s="44">
        <f t="shared" si="2"/>
        <v>4.7580192761276507E-2</v>
      </c>
      <c r="L16" s="36">
        <v>42805727022.159996</v>
      </c>
      <c r="M16" s="36">
        <v>8826172094.3199997</v>
      </c>
      <c r="N16" s="44">
        <f t="shared" si="3"/>
        <v>0.20619138391810982</v>
      </c>
    </row>
    <row r="17" spans="1:16">
      <c r="A17" s="5" t="s">
        <v>19</v>
      </c>
      <c r="B17" s="6" t="s">
        <v>20</v>
      </c>
      <c r="C17" s="36">
        <v>21774247268</v>
      </c>
      <c r="D17" s="36">
        <v>8370824290.4399996</v>
      </c>
      <c r="E17" s="44">
        <f t="shared" si="0"/>
        <v>0.38443690784856571</v>
      </c>
      <c r="F17" s="36">
        <v>25079772993</v>
      </c>
      <c r="G17" s="43">
        <v>9650541607.1800003</v>
      </c>
      <c r="H17" s="44">
        <f t="shared" si="1"/>
        <v>0.38479381810487506</v>
      </c>
      <c r="I17" s="36">
        <v>23844585367</v>
      </c>
      <c r="J17" s="36">
        <v>9814269433.8500004</v>
      </c>
      <c r="K17" s="44">
        <f t="shared" si="2"/>
        <v>0.41159321006405825</v>
      </c>
      <c r="L17" s="36">
        <v>9238726989.3899994</v>
      </c>
      <c r="M17" s="36">
        <v>3497001675.71</v>
      </c>
      <c r="N17" s="44">
        <f t="shared" si="3"/>
        <v>0.3785155335498116</v>
      </c>
    </row>
    <row r="18" spans="1:16">
      <c r="A18" s="5" t="s">
        <v>21</v>
      </c>
      <c r="B18" s="6" t="s">
        <v>22</v>
      </c>
      <c r="C18" s="36">
        <v>19435665508</v>
      </c>
      <c r="D18" s="36">
        <v>10031204617.34</v>
      </c>
      <c r="E18" s="44">
        <f t="shared" si="0"/>
        <v>0.51612354684798478</v>
      </c>
      <c r="F18" s="36">
        <v>22159878414</v>
      </c>
      <c r="G18" s="43">
        <v>11047297618.98</v>
      </c>
      <c r="H18" s="44">
        <f t="shared" si="1"/>
        <v>0.49852699606874296</v>
      </c>
      <c r="I18" s="36">
        <v>21704408939</v>
      </c>
      <c r="J18" s="36">
        <v>14094038578.09</v>
      </c>
      <c r="K18" s="44">
        <f t="shared" si="2"/>
        <v>0.64936292979463939</v>
      </c>
      <c r="L18" s="36">
        <v>8706572016.3600006</v>
      </c>
      <c r="M18" s="36">
        <v>4824993772.96</v>
      </c>
      <c r="N18" s="44">
        <f t="shared" si="3"/>
        <v>0.55417835675092808</v>
      </c>
    </row>
    <row r="19" spans="1:16">
      <c r="A19" s="5" t="s">
        <v>23</v>
      </c>
      <c r="B19" s="6" t="s">
        <v>24</v>
      </c>
      <c r="C19" s="36">
        <v>9526788844</v>
      </c>
      <c r="D19" s="36">
        <v>17834823548.389999</v>
      </c>
      <c r="E19" s="44">
        <f t="shared" si="0"/>
        <v>1.8720708352450179</v>
      </c>
      <c r="F19" s="36">
        <v>12817998763</v>
      </c>
      <c r="G19" s="43">
        <v>19563987636.240002</v>
      </c>
      <c r="H19" s="44">
        <f t="shared" si="1"/>
        <v>1.5262903357981858</v>
      </c>
      <c r="I19" s="36">
        <v>10675423772</v>
      </c>
      <c r="J19" s="36">
        <v>20679057126.360001</v>
      </c>
      <c r="K19" s="44">
        <f t="shared" si="2"/>
        <v>1.9370713114544453</v>
      </c>
      <c r="L19" s="36">
        <v>3233915338.6299996</v>
      </c>
      <c r="M19" s="36">
        <v>8112729926.4399996</v>
      </c>
      <c r="N19" s="44">
        <f t="shared" si="3"/>
        <v>2.5086401704866019</v>
      </c>
    </row>
    <row r="20" spans="1:16" ht="14.25" customHeight="1">
      <c r="A20" s="5" t="s">
        <v>25</v>
      </c>
      <c r="B20" s="6" t="s">
        <v>26</v>
      </c>
      <c r="C20" s="36">
        <v>12086598024</v>
      </c>
      <c r="D20" s="36">
        <v>6333315489.6800003</v>
      </c>
      <c r="E20" s="44">
        <f t="shared" si="0"/>
        <v>0.52399488070209033</v>
      </c>
      <c r="F20" s="36">
        <v>15312547943</v>
      </c>
      <c r="G20" s="43">
        <v>6659310126.9099998</v>
      </c>
      <c r="H20" s="44">
        <f t="shared" si="1"/>
        <v>0.4348923609381577</v>
      </c>
      <c r="I20" s="36">
        <v>14555448267</v>
      </c>
      <c r="J20" s="36">
        <v>10068125345.4</v>
      </c>
      <c r="K20" s="44">
        <f t="shared" si="2"/>
        <v>0.69170836656582924</v>
      </c>
      <c r="L20" s="36">
        <v>5570722521.29</v>
      </c>
      <c r="M20" s="36">
        <v>2938885324.6300001</v>
      </c>
      <c r="N20" s="44">
        <f t="shared" si="3"/>
        <v>0.52755909370791076</v>
      </c>
      <c r="P20" s="7">
        <f>M34/M37</f>
        <v>0.10434287798625747</v>
      </c>
    </row>
    <row r="21" spans="1:16" ht="15" customHeight="1">
      <c r="A21" s="5" t="s">
        <v>27</v>
      </c>
      <c r="B21" s="6" t="s">
        <v>28</v>
      </c>
      <c r="C21" s="36">
        <v>8908935896</v>
      </c>
      <c r="D21" s="36">
        <v>5259479256.9799995</v>
      </c>
      <c r="E21" s="44">
        <f t="shared" si="0"/>
        <v>0.59035998444454396</v>
      </c>
      <c r="F21" s="36">
        <v>10911697869</v>
      </c>
      <c r="G21" s="43">
        <v>5298916868.9700003</v>
      </c>
      <c r="H21" s="44">
        <f t="shared" si="1"/>
        <v>0.4856179975459326</v>
      </c>
      <c r="I21" s="36">
        <v>9980572035</v>
      </c>
      <c r="J21" s="36">
        <v>7062811665.9899998</v>
      </c>
      <c r="K21" s="44">
        <f t="shared" si="2"/>
        <v>0.70765599819549818</v>
      </c>
      <c r="L21" s="36">
        <v>3546116034.5699997</v>
      </c>
      <c r="M21" s="36">
        <v>2156038208.48</v>
      </c>
      <c r="N21" s="44">
        <f t="shared" si="3"/>
        <v>0.60799990396857961</v>
      </c>
    </row>
    <row r="22" spans="1:16">
      <c r="A22" s="5" t="s">
        <v>29</v>
      </c>
      <c r="B22" s="6" t="s">
        <v>30</v>
      </c>
      <c r="C22" s="36">
        <v>84284669642</v>
      </c>
      <c r="D22" s="36">
        <v>30355300830.169998</v>
      </c>
      <c r="E22" s="44">
        <f t="shared" si="0"/>
        <v>0.36015210072133463</v>
      </c>
      <c r="F22" s="36">
        <v>101493120987</v>
      </c>
      <c r="G22" s="43">
        <v>32723950659.689999</v>
      </c>
      <c r="H22" s="44">
        <f t="shared" si="1"/>
        <v>0.32242530667552854</v>
      </c>
      <c r="I22" s="36">
        <v>97230198931</v>
      </c>
      <c r="J22" s="36">
        <v>42598241556.360001</v>
      </c>
      <c r="K22" s="44">
        <f t="shared" si="2"/>
        <v>0.43811739587810677</v>
      </c>
      <c r="L22" s="36">
        <v>41673501972.290001</v>
      </c>
      <c r="M22" s="36">
        <v>14273987940.91</v>
      </c>
      <c r="N22" s="44">
        <f t="shared" si="3"/>
        <v>0.34251952116722073</v>
      </c>
    </row>
    <row r="23" spans="1:16">
      <c r="A23" s="5" t="s">
        <v>31</v>
      </c>
      <c r="B23" s="6" t="s">
        <v>32</v>
      </c>
      <c r="C23" s="36">
        <v>13925855885</v>
      </c>
      <c r="D23" s="36">
        <v>17739442418.23</v>
      </c>
      <c r="E23" s="44">
        <f t="shared" si="0"/>
        <v>1.2738493464762721</v>
      </c>
      <c r="F23" s="36">
        <v>17604453764</v>
      </c>
      <c r="G23" s="43">
        <v>19734112253.240002</v>
      </c>
      <c r="H23" s="44">
        <f t="shared" si="1"/>
        <v>1.1209727105305034</v>
      </c>
      <c r="I23" s="36">
        <v>15247897992</v>
      </c>
      <c r="J23" s="36">
        <v>22247032389.41</v>
      </c>
      <c r="K23" s="44">
        <f t="shared" si="2"/>
        <v>1.459022902768774</v>
      </c>
      <c r="L23" s="36">
        <v>5386520649.5599995</v>
      </c>
      <c r="M23" s="36">
        <v>8564985240.1999998</v>
      </c>
      <c r="N23" s="44">
        <f t="shared" si="3"/>
        <v>1.5900774910980124</v>
      </c>
    </row>
    <row r="24" spans="1:16">
      <c r="A24" s="5" t="s">
        <v>33</v>
      </c>
      <c r="B24" s="6" t="s">
        <v>34</v>
      </c>
      <c r="C24" s="36">
        <v>7706935360</v>
      </c>
      <c r="D24" s="36">
        <v>10452990725.58</v>
      </c>
      <c r="E24" s="44">
        <f t="shared" si="0"/>
        <v>1.3563096402536845</v>
      </c>
      <c r="F24" s="36">
        <v>9656201479</v>
      </c>
      <c r="G24" s="43">
        <v>11071195273.190001</v>
      </c>
      <c r="H24" s="44">
        <f t="shared" si="1"/>
        <v>1.1465373104804497</v>
      </c>
      <c r="I24" s="36">
        <v>8470646891</v>
      </c>
      <c r="J24" s="36">
        <v>12373191012.41</v>
      </c>
      <c r="K24" s="44">
        <f t="shared" si="2"/>
        <v>1.4607138240594617</v>
      </c>
      <c r="L24" s="36">
        <v>2792187383.6500001</v>
      </c>
      <c r="M24" s="36">
        <v>4543870857.7799997</v>
      </c>
      <c r="N24" s="44">
        <f t="shared" si="3"/>
        <v>1.6273516900718052</v>
      </c>
    </row>
    <row r="25" spans="1:16">
      <c r="A25" s="5" t="s">
        <v>35</v>
      </c>
      <c r="B25" s="6" t="s">
        <v>36</v>
      </c>
      <c r="C25" s="36">
        <v>69184537035</v>
      </c>
      <c r="D25" s="36">
        <v>17203814390.18</v>
      </c>
      <c r="E25" s="44">
        <f t="shared" si="0"/>
        <v>0.24866559967694377</v>
      </c>
      <c r="F25" s="36">
        <v>76472955796</v>
      </c>
      <c r="G25" s="43">
        <v>17930343637.599998</v>
      </c>
      <c r="H25" s="44">
        <f t="shared" si="1"/>
        <v>0.23446646531397528</v>
      </c>
      <c r="I25" s="36">
        <v>75879596685</v>
      </c>
      <c r="J25" s="36">
        <v>22939445216.919998</v>
      </c>
      <c r="K25" s="44">
        <f t="shared" si="2"/>
        <v>0.30231374729294924</v>
      </c>
      <c r="L25" s="36">
        <v>28847271790.459999</v>
      </c>
      <c r="M25" s="36">
        <v>7623301697.25</v>
      </c>
      <c r="N25" s="44">
        <f t="shared" si="3"/>
        <v>0.26426421717186721</v>
      </c>
    </row>
    <row r="26" spans="1:16" ht="15.75" customHeight="1">
      <c r="A26" s="5" t="s">
        <v>37</v>
      </c>
      <c r="B26" s="6" t="s">
        <v>38</v>
      </c>
      <c r="C26" s="36">
        <v>27423526170</v>
      </c>
      <c r="D26" s="36">
        <v>17411400821.939999</v>
      </c>
      <c r="E26" s="44">
        <f t="shared" si="0"/>
        <v>0.63490744093249474</v>
      </c>
      <c r="F26" s="36">
        <v>30847207628</v>
      </c>
      <c r="G26" s="43">
        <v>18485944292.84</v>
      </c>
      <c r="H26" s="44">
        <f t="shared" si="1"/>
        <v>0.59927447942031276</v>
      </c>
      <c r="I26" s="36">
        <v>27762488062</v>
      </c>
      <c r="J26" s="36">
        <v>20978926669.919998</v>
      </c>
      <c r="K26" s="44">
        <f t="shared" si="2"/>
        <v>0.75565729638745804</v>
      </c>
      <c r="L26" s="36">
        <v>10434767049.690001</v>
      </c>
      <c r="M26" s="36">
        <v>7699510058.79</v>
      </c>
      <c r="N26" s="44">
        <f t="shared" si="3"/>
        <v>0.73787081418542444</v>
      </c>
    </row>
    <row r="27" spans="1:16" ht="15.75" customHeight="1">
      <c r="A27" s="5" t="s">
        <v>39</v>
      </c>
      <c r="B27" s="6" t="s">
        <v>40</v>
      </c>
      <c r="C27" s="36">
        <v>5190767593</v>
      </c>
      <c r="D27" s="36">
        <v>9850035473.8299999</v>
      </c>
      <c r="E27" s="44">
        <f t="shared" si="0"/>
        <v>1.8976067214246399</v>
      </c>
      <c r="F27" s="36">
        <v>6615127643</v>
      </c>
      <c r="G27" s="43">
        <v>10435626342.780001</v>
      </c>
      <c r="H27" s="44">
        <f t="shared" si="1"/>
        <v>1.5775396796496857</v>
      </c>
      <c r="I27" s="36">
        <v>5597684163</v>
      </c>
      <c r="J27" s="36">
        <v>11361923111.51</v>
      </c>
      <c r="K27" s="44">
        <f t="shared" si="2"/>
        <v>2.0297542306175305</v>
      </c>
      <c r="L27" s="36">
        <v>1847937324.0599999</v>
      </c>
      <c r="M27" s="36">
        <v>4246794036.6399999</v>
      </c>
      <c r="N27" s="44">
        <f t="shared" si="3"/>
        <v>2.2981266633597754</v>
      </c>
    </row>
    <row r="28" spans="1:16" ht="15.75" customHeight="1">
      <c r="A28" s="5" t="s">
        <v>41</v>
      </c>
      <c r="B28" s="6" t="s">
        <v>42</v>
      </c>
      <c r="C28" s="36">
        <v>264493140283</v>
      </c>
      <c r="D28" s="36">
        <v>33210031333.330002</v>
      </c>
      <c r="E28" s="44">
        <f t="shared" si="0"/>
        <v>0.12556103079949912</v>
      </c>
      <c r="F28" s="36">
        <v>267262653275</v>
      </c>
      <c r="G28" s="43">
        <v>35281849952.629997</v>
      </c>
      <c r="H28" s="44">
        <f t="shared" si="1"/>
        <v>0.13201189736123262</v>
      </c>
      <c r="I28" s="36">
        <v>232883654448</v>
      </c>
      <c r="J28" s="36">
        <v>38013366289.029999</v>
      </c>
      <c r="K28" s="44">
        <f t="shared" si="2"/>
        <v>0.16322900110414537</v>
      </c>
      <c r="L28" s="36">
        <v>106237107778.75002</v>
      </c>
      <c r="M28" s="36">
        <v>12296734194.91</v>
      </c>
      <c r="N28" s="44">
        <f t="shared" si="3"/>
        <v>0.11574801358974536</v>
      </c>
    </row>
    <row r="29" spans="1:16" ht="15.75" customHeight="1">
      <c r="A29" s="5" t="s">
        <v>43</v>
      </c>
      <c r="B29" s="6" t="s">
        <v>44</v>
      </c>
      <c r="C29" s="36">
        <v>6951370307</v>
      </c>
      <c r="D29" s="36">
        <v>8786555082.9799995</v>
      </c>
      <c r="E29" s="44">
        <f t="shared" si="0"/>
        <v>1.2640033108482189</v>
      </c>
      <c r="F29" s="36">
        <v>8481661704</v>
      </c>
      <c r="G29" s="43">
        <v>9294203120.6100006</v>
      </c>
      <c r="H29" s="44">
        <f t="shared" si="1"/>
        <v>1.0957997907682171</v>
      </c>
      <c r="I29" s="36">
        <v>7787717163</v>
      </c>
      <c r="J29" s="36">
        <v>10554534100.120001</v>
      </c>
      <c r="K29" s="44">
        <f t="shared" si="2"/>
        <v>1.3552795869713072</v>
      </c>
      <c r="L29" s="36">
        <v>2777196842.9899998</v>
      </c>
      <c r="M29" s="36">
        <v>3865129278.5300002</v>
      </c>
      <c r="N29" s="44">
        <f t="shared" si="3"/>
        <v>1.391737603434946</v>
      </c>
    </row>
    <row r="30" spans="1:16" ht="15.75" customHeight="1">
      <c r="A30" s="5" t="s">
        <v>45</v>
      </c>
      <c r="B30" s="6" t="s">
        <v>46</v>
      </c>
      <c r="C30" s="36">
        <v>73390628412</v>
      </c>
      <c r="D30" s="36">
        <v>15258727889.370001</v>
      </c>
      <c r="E30" s="44">
        <f t="shared" si="0"/>
        <v>0.20791112189025851</v>
      </c>
      <c r="F30" s="36">
        <v>75940989254</v>
      </c>
      <c r="G30" s="43">
        <v>15988483656.68</v>
      </c>
      <c r="H30" s="44">
        <f t="shared" si="1"/>
        <v>0.21053825889998987</v>
      </c>
      <c r="I30" s="36">
        <v>72238485890</v>
      </c>
      <c r="J30" s="36">
        <v>21854524837.689999</v>
      </c>
      <c r="K30" s="44">
        <f t="shared" si="2"/>
        <v>0.30253298596220063</v>
      </c>
      <c r="L30" s="36">
        <v>27624162460.189999</v>
      </c>
      <c r="M30" s="36">
        <v>6907799408.3800001</v>
      </c>
      <c r="N30" s="44">
        <f t="shared" si="3"/>
        <v>0.25006366865728635</v>
      </c>
    </row>
    <row r="31" spans="1:16" ht="15.75" customHeight="1">
      <c r="A31" s="5" t="s">
        <v>47</v>
      </c>
      <c r="B31" s="6" t="s">
        <v>48</v>
      </c>
      <c r="C31" s="36">
        <v>3844592198</v>
      </c>
      <c r="D31" s="36">
        <v>4662282083.4399996</v>
      </c>
      <c r="E31" s="44">
        <f t="shared" si="0"/>
        <v>1.2126857266852311</v>
      </c>
      <c r="F31" s="36">
        <v>4205931104</v>
      </c>
      <c r="G31" s="43">
        <v>4992834635.0600004</v>
      </c>
      <c r="H31" s="44">
        <f t="shared" si="1"/>
        <v>1.1870937758137847</v>
      </c>
      <c r="I31" s="36">
        <v>4063686209</v>
      </c>
      <c r="J31" s="36">
        <v>5715762643.3599997</v>
      </c>
      <c r="K31" s="44">
        <f t="shared" si="2"/>
        <v>1.4065462610526087</v>
      </c>
      <c r="L31" s="36">
        <v>1850196039.8400002</v>
      </c>
      <c r="M31" s="36">
        <v>2116501494.49</v>
      </c>
      <c r="N31" s="44">
        <f t="shared" si="3"/>
        <v>1.1439336421199071</v>
      </c>
    </row>
    <row r="32" spans="1:16" ht="15.75" customHeight="1">
      <c r="A32" s="5" t="s">
        <v>49</v>
      </c>
      <c r="B32" s="6" t="s">
        <v>50</v>
      </c>
      <c r="C32" s="36">
        <v>1402840593</v>
      </c>
      <c r="D32" s="36">
        <v>3663536090.5700002</v>
      </c>
      <c r="E32" s="44">
        <f t="shared" si="0"/>
        <v>2.6115127469582711</v>
      </c>
      <c r="F32" s="36">
        <v>1800536364</v>
      </c>
      <c r="G32" s="43">
        <v>3781631085.46</v>
      </c>
      <c r="H32" s="44">
        <f t="shared" si="1"/>
        <v>2.1002803170600113</v>
      </c>
      <c r="I32" s="36">
        <v>1526996022</v>
      </c>
      <c r="J32" s="36">
        <v>3959664854.7399998</v>
      </c>
      <c r="K32" s="44">
        <f t="shared" si="2"/>
        <v>2.5931075115400661</v>
      </c>
      <c r="L32" s="36">
        <v>453901426.01000005</v>
      </c>
      <c r="M32" s="36">
        <v>1536514223.28</v>
      </c>
      <c r="N32" s="44">
        <f t="shared" si="3"/>
        <v>3.3851275524438393</v>
      </c>
    </row>
    <row r="33" spans="1:16" ht="15.75" customHeight="1">
      <c r="A33" s="5" t="s">
        <v>51</v>
      </c>
      <c r="B33" s="6" t="s">
        <v>52</v>
      </c>
      <c r="C33" s="36">
        <v>58774448971</v>
      </c>
      <c r="D33" s="36">
        <v>9288067500.3600006</v>
      </c>
      <c r="E33" s="44">
        <f t="shared" si="0"/>
        <v>0.1580290017681466</v>
      </c>
      <c r="F33" s="36">
        <v>66328917673</v>
      </c>
      <c r="G33" s="43">
        <v>9875410008.9200001</v>
      </c>
      <c r="H33" s="44">
        <f t="shared" si="1"/>
        <v>0.14888543874039281</v>
      </c>
      <c r="I33" s="36">
        <v>69753350121</v>
      </c>
      <c r="J33" s="36">
        <v>13071109303.799999</v>
      </c>
      <c r="K33" s="44">
        <f t="shared" si="2"/>
        <v>0.18739041610368187</v>
      </c>
      <c r="L33" s="36">
        <v>30976805168.259998</v>
      </c>
      <c r="M33" s="36">
        <v>4269763388.3899999</v>
      </c>
      <c r="N33" s="44">
        <f t="shared" si="3"/>
        <v>0.13783743562957745</v>
      </c>
    </row>
    <row r="34" spans="1:16" ht="15.75" customHeight="1">
      <c r="A34" s="5" t="s">
        <v>53</v>
      </c>
      <c r="B34" s="6" t="s">
        <v>54</v>
      </c>
      <c r="C34" s="36">
        <v>567702653838</v>
      </c>
      <c r="D34" s="36">
        <v>39199249407.389999</v>
      </c>
      <c r="E34" s="44">
        <f t="shared" si="0"/>
        <v>6.9048909922087356E-2</v>
      </c>
      <c r="F34" s="36">
        <v>565118180414</v>
      </c>
      <c r="G34" s="43">
        <v>40190196844.790001</v>
      </c>
      <c r="H34" s="44">
        <f t="shared" si="1"/>
        <v>7.111821604349565E-2</v>
      </c>
      <c r="I34" s="36">
        <v>568811383773</v>
      </c>
      <c r="J34" s="36">
        <v>58242197681.129997</v>
      </c>
      <c r="K34" s="44">
        <f t="shared" si="2"/>
        <v>0.10239281305307554</v>
      </c>
      <c r="L34" s="36">
        <v>233966396807.07001</v>
      </c>
      <c r="M34" s="36">
        <v>17503272454.200001</v>
      </c>
      <c r="N34" s="44">
        <f t="shared" si="3"/>
        <v>7.4811052754012772E-2</v>
      </c>
    </row>
    <row r="35" spans="1:16" ht="15.75" customHeight="1">
      <c r="A35" s="5" t="s">
        <v>55</v>
      </c>
      <c r="B35" s="6" t="s">
        <v>56</v>
      </c>
      <c r="C35" s="36">
        <v>4891026155</v>
      </c>
      <c r="D35" s="36">
        <v>6940911599.4200001</v>
      </c>
      <c r="E35" s="44">
        <f t="shared" si="0"/>
        <v>1.4191115278180311</v>
      </c>
      <c r="F35" s="36">
        <v>6201157275</v>
      </c>
      <c r="G35" s="43">
        <v>7355896058.0299997</v>
      </c>
      <c r="H35" s="44">
        <f t="shared" si="1"/>
        <v>1.1862134327225236</v>
      </c>
      <c r="I35" s="36">
        <v>5201799474</v>
      </c>
      <c r="J35" s="36">
        <v>8077523494.5799999</v>
      </c>
      <c r="K35" s="44">
        <f t="shared" si="2"/>
        <v>1.5528325409223569</v>
      </c>
      <c r="L35" s="36">
        <v>1766671087.98</v>
      </c>
      <c r="M35" s="36">
        <v>3035002844.0300002</v>
      </c>
      <c r="N35" s="44">
        <f t="shared" si="3"/>
        <v>1.7179218388071331</v>
      </c>
    </row>
    <row r="36" spans="1:16" ht="15.75" customHeight="1">
      <c r="A36" s="5" t="s">
        <v>57</v>
      </c>
      <c r="B36" s="6" t="s">
        <v>58</v>
      </c>
      <c r="C36" s="36">
        <v>3129413942</v>
      </c>
      <c r="D36" s="36">
        <v>6484487704.3800001</v>
      </c>
      <c r="E36" s="44">
        <f t="shared" si="0"/>
        <v>2.0721092909286973</v>
      </c>
      <c r="F36" s="36">
        <v>4033949881</v>
      </c>
      <c r="G36" s="43">
        <v>6986125811.9700003</v>
      </c>
      <c r="H36" s="44">
        <f t="shared" si="1"/>
        <v>1.7318325755297108</v>
      </c>
      <c r="I36" s="36">
        <v>3672085842</v>
      </c>
      <c r="J36" s="36">
        <v>7761200145.6800003</v>
      </c>
      <c r="K36" s="44">
        <f t="shared" si="2"/>
        <v>2.1135671875940858</v>
      </c>
      <c r="L36" s="36">
        <v>1112858733.55</v>
      </c>
      <c r="M36" s="36">
        <v>2908604966.1300001</v>
      </c>
      <c r="N36" s="44">
        <f t="shared" si="3"/>
        <v>2.6136335892801066</v>
      </c>
      <c r="P36" s="7">
        <f>M36/M37</f>
        <v>1.7339169797262716E-2</v>
      </c>
    </row>
    <row r="37" spans="1:16" ht="15.75" customHeight="1">
      <c r="A37" s="6" t="s">
        <v>157</v>
      </c>
      <c r="B37" s="32"/>
      <c r="C37" s="36">
        <v>1457113865361</v>
      </c>
      <c r="D37" s="43">
        <v>357805689475.64001</v>
      </c>
      <c r="E37" s="44">
        <f t="shared" si="0"/>
        <v>0.2455578098469289</v>
      </c>
      <c r="F37" s="36">
        <v>1537078693544</v>
      </c>
      <c r="G37" s="43">
        <v>390318526451.71002</v>
      </c>
      <c r="H37" s="44">
        <f t="shared" si="1"/>
        <v>0.25393529172651752</v>
      </c>
      <c r="I37" s="36">
        <v>1479390026786</v>
      </c>
      <c r="J37" s="43">
        <v>534973708016.5</v>
      </c>
      <c r="K37" s="44">
        <f t="shared" si="2"/>
        <v>0.36161776024591669</v>
      </c>
      <c r="L37" s="36">
        <v>602721766687.79004</v>
      </c>
      <c r="M37" s="43">
        <v>167747648828.56</v>
      </c>
      <c r="N37" s="44">
        <f t="shared" si="3"/>
        <v>0.27831689197223453</v>
      </c>
    </row>
    <row r="38" spans="1:16" ht="15.75" customHeight="1">
      <c r="B38" s="32"/>
    </row>
    <row r="39" spans="1:16" ht="15.75" customHeight="1">
      <c r="A39" s="41" t="s">
        <v>164</v>
      </c>
      <c r="B39" s="32"/>
    </row>
    <row r="40" spans="1:16" ht="15.75" customHeight="1">
      <c r="A40" s="42" t="s">
        <v>165</v>
      </c>
      <c r="B40" s="32"/>
    </row>
    <row r="41" spans="1:16" ht="15.75" customHeight="1">
      <c r="B41" s="32"/>
    </row>
    <row r="42" spans="1:16" ht="15.75" customHeight="1">
      <c r="B42" s="32"/>
    </row>
    <row r="43" spans="1:16" ht="15.75" customHeight="1">
      <c r="B43" s="32"/>
    </row>
    <row r="44" spans="1:16" ht="15.75" customHeight="1">
      <c r="B44" s="32"/>
    </row>
    <row r="45" spans="1:16" ht="15.75" customHeight="1">
      <c r="B45" s="32"/>
    </row>
    <row r="46" spans="1:16" ht="15.75" customHeight="1">
      <c r="B46" s="32"/>
    </row>
    <row r="47" spans="1:16" ht="15.75" customHeight="1">
      <c r="B47" s="32"/>
    </row>
    <row r="48" spans="1:16" ht="15.75" customHeight="1">
      <c r="B48" s="32"/>
    </row>
    <row r="49" spans="2:2" ht="15.75" customHeight="1">
      <c r="B49" s="32"/>
    </row>
    <row r="50" spans="2:2" ht="15.75" customHeight="1">
      <c r="B50" s="32"/>
    </row>
    <row r="51" spans="2:2" ht="15.75" customHeight="1">
      <c r="B51" s="32"/>
    </row>
    <row r="52" spans="2:2" ht="15.75" customHeight="1">
      <c r="B52" s="32"/>
    </row>
    <row r="53" spans="2:2" ht="15.75" customHeight="1">
      <c r="B53" s="32"/>
    </row>
    <row r="54" spans="2:2" ht="15.75" customHeight="1">
      <c r="B54" s="32"/>
    </row>
    <row r="55" spans="2:2" ht="15.75" customHeight="1">
      <c r="B55" s="32"/>
    </row>
    <row r="56" spans="2:2" ht="15.75" customHeight="1">
      <c r="B56" s="32"/>
    </row>
    <row r="57" spans="2:2" ht="15.75" customHeight="1">
      <c r="B57" s="32"/>
    </row>
    <row r="58" spans="2:2" ht="15.75" customHeight="1">
      <c r="B58" s="32"/>
    </row>
    <row r="59" spans="2:2" ht="15.75" customHeight="1">
      <c r="B59" s="32"/>
    </row>
    <row r="60" spans="2:2" ht="15.75" customHeight="1">
      <c r="B60" s="32"/>
    </row>
    <row r="61" spans="2:2" ht="15.75" customHeight="1">
      <c r="B61" s="32"/>
    </row>
    <row r="62" spans="2:2" ht="15.75" customHeight="1">
      <c r="B62" s="32"/>
    </row>
    <row r="63" spans="2:2" ht="15.75" customHeight="1">
      <c r="B63" s="32"/>
    </row>
    <row r="64" spans="2:2" ht="15.75" customHeight="1">
      <c r="B64" s="32"/>
    </row>
    <row r="65" spans="2:2" ht="15.75" customHeight="1">
      <c r="B65" s="32"/>
    </row>
    <row r="66" spans="2:2" ht="15.75" customHeight="1">
      <c r="B66" s="32"/>
    </row>
    <row r="67" spans="2:2" ht="15.75" customHeight="1">
      <c r="B67" s="32"/>
    </row>
    <row r="68" spans="2:2" ht="15.75" customHeight="1">
      <c r="B68" s="32"/>
    </row>
    <row r="69" spans="2:2" ht="15.75" customHeight="1">
      <c r="B69" s="32"/>
    </row>
    <row r="70" spans="2:2" ht="15.75" customHeight="1">
      <c r="B70" s="32"/>
    </row>
    <row r="71" spans="2:2" ht="15.75" customHeight="1">
      <c r="B71" s="32"/>
    </row>
    <row r="72" spans="2:2" ht="15.75" customHeight="1">
      <c r="B72" s="32"/>
    </row>
    <row r="73" spans="2:2" ht="15.75" customHeight="1">
      <c r="B73" s="32"/>
    </row>
    <row r="74" spans="2:2" ht="15.75" customHeight="1">
      <c r="B74" s="32"/>
    </row>
    <row r="75" spans="2:2" ht="15.75" customHeight="1">
      <c r="B75" s="32"/>
    </row>
    <row r="76" spans="2:2" ht="15.75" customHeight="1">
      <c r="B76" s="32"/>
    </row>
    <row r="77" spans="2:2" ht="15.75" customHeight="1">
      <c r="B77" s="32"/>
    </row>
    <row r="78" spans="2:2" ht="15.75" customHeight="1">
      <c r="B78" s="32"/>
    </row>
    <row r="79" spans="2:2" ht="15.75" customHeight="1">
      <c r="B79" s="32"/>
    </row>
    <row r="80" spans="2:2" ht="15.75" customHeight="1">
      <c r="B80" s="32"/>
    </row>
    <row r="81" spans="2:2" ht="15.75" customHeight="1">
      <c r="B81" s="32"/>
    </row>
    <row r="82" spans="2:2" ht="15.75" customHeight="1">
      <c r="B82" s="32"/>
    </row>
    <row r="83" spans="2:2" ht="15.75" customHeight="1">
      <c r="B83" s="32"/>
    </row>
    <row r="84" spans="2:2" ht="15.75" customHeight="1">
      <c r="B84" s="32"/>
    </row>
    <row r="85" spans="2:2" ht="15.75" customHeight="1">
      <c r="B85" s="32"/>
    </row>
    <row r="86" spans="2:2" ht="15.75" customHeight="1">
      <c r="B86" s="32"/>
    </row>
    <row r="87" spans="2:2" ht="15.75" customHeight="1">
      <c r="B87" s="32"/>
    </row>
    <row r="88" spans="2:2" ht="15.75" customHeight="1">
      <c r="B88" s="32"/>
    </row>
    <row r="89" spans="2:2" ht="15.75" customHeight="1">
      <c r="B89" s="32"/>
    </row>
    <row r="90" spans="2:2" ht="15.75" customHeight="1">
      <c r="B90" s="32"/>
    </row>
    <row r="91" spans="2:2" ht="15.75" customHeight="1">
      <c r="B91" s="32"/>
    </row>
    <row r="92" spans="2:2" ht="15.75" customHeight="1">
      <c r="B92" s="32"/>
    </row>
    <row r="93" spans="2:2" ht="15.75" customHeight="1">
      <c r="B93" s="32"/>
    </row>
    <row r="94" spans="2:2" ht="15.75" customHeight="1">
      <c r="B94" s="32"/>
    </row>
    <row r="95" spans="2:2" ht="15.75" customHeight="1">
      <c r="B95" s="32"/>
    </row>
    <row r="96" spans="2:2" ht="15.75" customHeight="1">
      <c r="B96" s="32"/>
    </row>
    <row r="97" spans="2:2" ht="15.75" customHeight="1">
      <c r="B97" s="32"/>
    </row>
    <row r="98" spans="2:2" ht="15.75" customHeight="1">
      <c r="B98" s="32"/>
    </row>
    <row r="99" spans="2:2" ht="15.75" customHeight="1">
      <c r="B99" s="32"/>
    </row>
    <row r="100" spans="2:2" ht="15.75" customHeight="1">
      <c r="B100" s="32"/>
    </row>
    <row r="101" spans="2:2" ht="15.75" customHeight="1">
      <c r="B101" s="32"/>
    </row>
    <row r="102" spans="2:2" ht="15.75" customHeight="1">
      <c r="B102" s="32"/>
    </row>
    <row r="103" spans="2:2" ht="15.75" customHeight="1">
      <c r="B103" s="32"/>
    </row>
    <row r="104" spans="2:2" ht="15.75" customHeight="1">
      <c r="B104" s="32"/>
    </row>
    <row r="105" spans="2:2" ht="15.75" customHeight="1">
      <c r="B105" s="32"/>
    </row>
    <row r="106" spans="2:2" ht="15.75" customHeight="1">
      <c r="B106" s="32"/>
    </row>
    <row r="107" spans="2:2" ht="15.75" customHeight="1">
      <c r="B107" s="32"/>
    </row>
    <row r="108" spans="2:2" ht="15.75" customHeight="1">
      <c r="B108" s="32"/>
    </row>
    <row r="109" spans="2:2" ht="15.75" customHeight="1">
      <c r="B109" s="32"/>
    </row>
    <row r="110" spans="2:2" ht="15.75" customHeight="1">
      <c r="B110" s="32"/>
    </row>
    <row r="111" spans="2:2" ht="15.75" customHeight="1">
      <c r="B111" s="32"/>
    </row>
    <row r="112" spans="2:2" ht="15.75" customHeight="1">
      <c r="B112" s="32"/>
    </row>
    <row r="113" spans="2:2" ht="15.75" customHeight="1">
      <c r="B113" s="32"/>
    </row>
    <row r="114" spans="2:2" ht="15.75" customHeight="1">
      <c r="B114" s="32"/>
    </row>
    <row r="115" spans="2:2" ht="15.75" customHeight="1">
      <c r="B115" s="32"/>
    </row>
    <row r="116" spans="2:2" ht="15.75" customHeight="1">
      <c r="B116" s="32"/>
    </row>
    <row r="117" spans="2:2" ht="15.75" customHeight="1">
      <c r="B117" s="32"/>
    </row>
    <row r="118" spans="2:2" ht="15.75" customHeight="1">
      <c r="B118" s="32"/>
    </row>
    <row r="119" spans="2:2" ht="15.75" customHeight="1">
      <c r="B119" s="32"/>
    </row>
    <row r="120" spans="2:2" ht="15.75" customHeight="1">
      <c r="B120" s="32"/>
    </row>
    <row r="121" spans="2:2" ht="15.75" customHeight="1">
      <c r="B121" s="32"/>
    </row>
    <row r="122" spans="2:2" ht="15.75" customHeight="1">
      <c r="B122" s="32"/>
    </row>
    <row r="123" spans="2:2" ht="15.75" customHeight="1">
      <c r="B123" s="32"/>
    </row>
    <row r="124" spans="2:2" ht="15.75" customHeight="1">
      <c r="B124" s="32"/>
    </row>
    <row r="125" spans="2:2" ht="15.75" customHeight="1">
      <c r="B125" s="32"/>
    </row>
    <row r="126" spans="2:2" ht="15.75" customHeight="1">
      <c r="B126" s="32"/>
    </row>
    <row r="127" spans="2:2" ht="15.75" customHeight="1">
      <c r="B127" s="32"/>
    </row>
    <row r="128" spans="2:2" ht="15.75" customHeight="1">
      <c r="B128" s="32"/>
    </row>
    <row r="129" spans="2:2" ht="15.75" customHeight="1">
      <c r="B129" s="32"/>
    </row>
    <row r="130" spans="2:2" ht="15.75" customHeight="1">
      <c r="B130" s="32"/>
    </row>
    <row r="131" spans="2:2" ht="15.75" customHeight="1">
      <c r="B131" s="32"/>
    </row>
    <row r="132" spans="2:2" ht="15.75" customHeight="1">
      <c r="B132" s="32"/>
    </row>
    <row r="133" spans="2:2" ht="15.75" customHeight="1">
      <c r="B133" s="32"/>
    </row>
    <row r="134" spans="2:2" ht="15.75" customHeight="1">
      <c r="B134" s="32"/>
    </row>
    <row r="135" spans="2:2" ht="15.75" customHeight="1">
      <c r="B135" s="32"/>
    </row>
    <row r="136" spans="2:2" ht="15.75" customHeight="1">
      <c r="B136" s="32"/>
    </row>
    <row r="137" spans="2:2" ht="15.75" customHeight="1">
      <c r="B137" s="32"/>
    </row>
    <row r="138" spans="2:2" ht="15.75" customHeight="1">
      <c r="B138" s="32"/>
    </row>
    <row r="139" spans="2:2" ht="15.75" customHeight="1">
      <c r="B139" s="32"/>
    </row>
    <row r="140" spans="2:2" ht="15.75" customHeight="1">
      <c r="B140" s="32"/>
    </row>
    <row r="141" spans="2:2" ht="15.75" customHeight="1">
      <c r="B141" s="32"/>
    </row>
    <row r="142" spans="2:2" ht="15.75" customHeight="1">
      <c r="B142" s="32"/>
    </row>
    <row r="143" spans="2:2" ht="15.75" customHeight="1">
      <c r="B143" s="32"/>
    </row>
    <row r="144" spans="2:2" ht="15.75" customHeight="1">
      <c r="B144" s="32"/>
    </row>
    <row r="145" spans="2:2" ht="15.75" customHeight="1">
      <c r="B145" s="32"/>
    </row>
    <row r="146" spans="2:2" ht="15.75" customHeight="1">
      <c r="B146" s="32"/>
    </row>
    <row r="147" spans="2:2" ht="15.75" customHeight="1">
      <c r="B147" s="32"/>
    </row>
    <row r="148" spans="2:2" ht="15.75" customHeight="1">
      <c r="B148" s="32"/>
    </row>
    <row r="149" spans="2:2" ht="15.75" customHeight="1">
      <c r="B149" s="32"/>
    </row>
    <row r="150" spans="2:2" ht="15.75" customHeight="1">
      <c r="B150" s="32"/>
    </row>
    <row r="151" spans="2:2" ht="15.75" customHeight="1">
      <c r="B151" s="32"/>
    </row>
    <row r="152" spans="2:2" ht="15.75" customHeight="1">
      <c r="B152" s="32"/>
    </row>
    <row r="153" spans="2:2" ht="15.75" customHeight="1">
      <c r="B153" s="32"/>
    </row>
    <row r="154" spans="2:2" ht="15.75" customHeight="1">
      <c r="B154" s="32"/>
    </row>
    <row r="155" spans="2:2" ht="15.75" customHeight="1">
      <c r="B155" s="32"/>
    </row>
    <row r="156" spans="2:2" ht="15.75" customHeight="1">
      <c r="B156" s="32"/>
    </row>
    <row r="157" spans="2:2" ht="15.75" customHeight="1">
      <c r="B157" s="32"/>
    </row>
    <row r="158" spans="2:2" ht="15.75" customHeight="1">
      <c r="B158" s="32"/>
    </row>
    <row r="159" spans="2:2" ht="15.75" customHeight="1">
      <c r="B159" s="32"/>
    </row>
    <row r="160" spans="2:2" ht="15.75" customHeight="1">
      <c r="B160" s="32"/>
    </row>
    <row r="161" spans="2:2" ht="15.75" customHeight="1">
      <c r="B161" s="32"/>
    </row>
    <row r="162" spans="2:2" ht="15.75" customHeight="1">
      <c r="B162" s="32"/>
    </row>
    <row r="163" spans="2:2" ht="15.75" customHeight="1">
      <c r="B163" s="32"/>
    </row>
    <row r="164" spans="2:2" ht="15.75" customHeight="1">
      <c r="B164" s="32"/>
    </row>
    <row r="165" spans="2:2" ht="15.75" customHeight="1">
      <c r="B165" s="32"/>
    </row>
    <row r="166" spans="2:2" ht="15.75" customHeight="1">
      <c r="B166" s="32"/>
    </row>
    <row r="167" spans="2:2" ht="15.75" customHeight="1">
      <c r="B167" s="32"/>
    </row>
    <row r="168" spans="2:2" ht="15.75" customHeight="1">
      <c r="B168" s="32"/>
    </row>
    <row r="169" spans="2:2" ht="15.75" customHeight="1">
      <c r="B169" s="32"/>
    </row>
    <row r="170" spans="2:2" ht="15.75" customHeight="1">
      <c r="B170" s="32"/>
    </row>
    <row r="171" spans="2:2" ht="15.75" customHeight="1">
      <c r="B171" s="32"/>
    </row>
    <row r="172" spans="2:2" ht="15.75" customHeight="1">
      <c r="B172" s="32"/>
    </row>
    <row r="173" spans="2:2" ht="15.75" customHeight="1">
      <c r="B173" s="32"/>
    </row>
    <row r="174" spans="2:2" ht="15.75" customHeight="1">
      <c r="B174" s="32"/>
    </row>
    <row r="175" spans="2:2" ht="15.75" customHeight="1">
      <c r="B175" s="32"/>
    </row>
    <row r="176" spans="2:2" ht="15.75" customHeight="1">
      <c r="B176" s="32"/>
    </row>
    <row r="177" spans="2:2" ht="15.75" customHeight="1">
      <c r="B177" s="32"/>
    </row>
    <row r="178" spans="2:2" ht="15.75" customHeight="1">
      <c r="B178" s="32"/>
    </row>
    <row r="179" spans="2:2" ht="15.75" customHeight="1">
      <c r="B179" s="32"/>
    </row>
    <row r="180" spans="2:2" ht="15.75" customHeight="1">
      <c r="B180" s="32"/>
    </row>
    <row r="181" spans="2:2" ht="15.75" customHeight="1">
      <c r="B181" s="32"/>
    </row>
    <row r="182" spans="2:2" ht="15.75" customHeight="1">
      <c r="B182" s="32"/>
    </row>
    <row r="183" spans="2:2" ht="15.75" customHeight="1">
      <c r="B183" s="32"/>
    </row>
    <row r="184" spans="2:2" ht="15.75" customHeight="1">
      <c r="B184" s="32"/>
    </row>
    <row r="185" spans="2:2" ht="15.75" customHeight="1">
      <c r="B185" s="32"/>
    </row>
    <row r="186" spans="2:2" ht="15.75" customHeight="1">
      <c r="B186" s="32"/>
    </row>
    <row r="187" spans="2:2" ht="15.75" customHeight="1">
      <c r="B187" s="32"/>
    </row>
    <row r="188" spans="2:2" ht="15.75" customHeight="1">
      <c r="B188" s="32"/>
    </row>
    <row r="189" spans="2:2" ht="15.75" customHeight="1">
      <c r="B189" s="32"/>
    </row>
    <row r="190" spans="2:2" ht="15.75" customHeight="1">
      <c r="B190" s="32"/>
    </row>
    <row r="191" spans="2:2" ht="15.75" customHeight="1">
      <c r="B191" s="32"/>
    </row>
    <row r="192" spans="2:2" ht="15.75" customHeight="1">
      <c r="B192" s="32"/>
    </row>
    <row r="193" spans="2:2" ht="15.75" customHeight="1">
      <c r="B193" s="32"/>
    </row>
    <row r="194" spans="2:2" ht="15.75" customHeight="1">
      <c r="B194" s="32"/>
    </row>
    <row r="195" spans="2:2" ht="15.75" customHeight="1">
      <c r="B195" s="32"/>
    </row>
    <row r="196" spans="2:2" ht="15.75" customHeight="1">
      <c r="B196" s="32"/>
    </row>
    <row r="197" spans="2:2" ht="15.75" customHeight="1">
      <c r="B197" s="32"/>
    </row>
    <row r="198" spans="2:2" ht="15.75" customHeight="1">
      <c r="B198" s="32"/>
    </row>
    <row r="199" spans="2:2" ht="15.75" customHeight="1">
      <c r="B199" s="32"/>
    </row>
    <row r="200" spans="2:2" ht="15.75" customHeight="1">
      <c r="B200" s="32"/>
    </row>
    <row r="201" spans="2:2" ht="15.75" customHeight="1">
      <c r="B201" s="32"/>
    </row>
    <row r="202" spans="2:2" ht="15.75" customHeight="1">
      <c r="B202" s="32"/>
    </row>
    <row r="203" spans="2:2" ht="15.75" customHeight="1">
      <c r="B203" s="32"/>
    </row>
    <row r="204" spans="2:2" ht="15.75" customHeight="1">
      <c r="B204" s="32"/>
    </row>
    <row r="205" spans="2:2" ht="15.75" customHeight="1">
      <c r="B205" s="32"/>
    </row>
    <row r="206" spans="2:2" ht="15.75" customHeight="1">
      <c r="B206" s="32"/>
    </row>
    <row r="207" spans="2:2" ht="15.75" customHeight="1">
      <c r="B207" s="32"/>
    </row>
    <row r="208" spans="2:2" ht="15.75" customHeight="1">
      <c r="B208" s="32"/>
    </row>
    <row r="209" spans="2:2" ht="15.75" customHeight="1">
      <c r="B209" s="32"/>
    </row>
    <row r="210" spans="2:2" ht="15.75" customHeight="1">
      <c r="B210" s="32"/>
    </row>
    <row r="211" spans="2:2" ht="15.75" customHeight="1">
      <c r="B211" s="32"/>
    </row>
    <row r="212" spans="2:2" ht="15.75" customHeight="1">
      <c r="B212" s="32"/>
    </row>
    <row r="213" spans="2:2" ht="15.75" customHeight="1">
      <c r="B213" s="32"/>
    </row>
    <row r="214" spans="2:2" ht="15.75" customHeight="1">
      <c r="B214" s="32"/>
    </row>
    <row r="215" spans="2:2" ht="15.75" customHeight="1">
      <c r="B215" s="32"/>
    </row>
    <row r="216" spans="2:2" ht="15.75" customHeight="1">
      <c r="B216" s="32"/>
    </row>
    <row r="217" spans="2:2" ht="15.75" customHeight="1">
      <c r="B217" s="32"/>
    </row>
    <row r="218" spans="2:2" ht="15.75" customHeight="1">
      <c r="B218" s="32"/>
    </row>
    <row r="219" spans="2:2" ht="15.75" customHeight="1">
      <c r="B219" s="32"/>
    </row>
    <row r="220" spans="2:2" ht="15.75" customHeight="1">
      <c r="B220" s="32"/>
    </row>
    <row r="221" spans="2:2" ht="15.75" customHeight="1">
      <c r="B221" s="32"/>
    </row>
    <row r="222" spans="2:2" ht="15.75" customHeight="1">
      <c r="B222" s="32"/>
    </row>
    <row r="223" spans="2:2" ht="15.75" customHeight="1">
      <c r="B223" s="32"/>
    </row>
    <row r="224" spans="2:2" ht="15.75" customHeight="1">
      <c r="B224" s="32"/>
    </row>
    <row r="225" spans="2:2" ht="15.75" customHeight="1">
      <c r="B225" s="32"/>
    </row>
    <row r="226" spans="2:2" ht="15.75" customHeight="1">
      <c r="B226" s="32"/>
    </row>
    <row r="227" spans="2:2" ht="15.75" customHeight="1">
      <c r="B227" s="32"/>
    </row>
    <row r="228" spans="2:2" ht="15.75" customHeight="1">
      <c r="B228" s="32"/>
    </row>
    <row r="229" spans="2:2" ht="15.75" customHeight="1">
      <c r="B229" s="32"/>
    </row>
    <row r="230" spans="2:2" ht="15.75" customHeight="1">
      <c r="B230" s="32"/>
    </row>
    <row r="231" spans="2:2" ht="15.75" customHeight="1">
      <c r="B231" s="32"/>
    </row>
    <row r="232" spans="2:2" ht="15.75" customHeight="1">
      <c r="B232" s="32"/>
    </row>
    <row r="233" spans="2:2" ht="15.75" customHeight="1">
      <c r="B233" s="32"/>
    </row>
    <row r="234" spans="2:2" ht="15.75" customHeight="1">
      <c r="B234" s="32"/>
    </row>
    <row r="235" spans="2:2" ht="15.75" customHeight="1">
      <c r="B235" s="32"/>
    </row>
    <row r="236" spans="2:2" ht="15.75" customHeight="1">
      <c r="B236" s="32"/>
    </row>
    <row r="237" spans="2:2" ht="15.75" customHeight="1">
      <c r="B237" s="32"/>
    </row>
    <row r="238" spans="2:2" ht="15.75" customHeight="1">
      <c r="B238" s="32"/>
    </row>
    <row r="239" spans="2:2" ht="15.75" customHeight="1">
      <c r="B239" s="32"/>
    </row>
    <row r="240" spans="2:2" ht="15.75" customHeight="1">
      <c r="B240" s="32"/>
    </row>
    <row r="241" spans="2:2" ht="15.75" customHeight="1">
      <c r="B241" s="32"/>
    </row>
    <row r="242" spans="2:2" ht="15.75" customHeight="1">
      <c r="B242" s="32"/>
    </row>
    <row r="243" spans="2:2" ht="15.75" customHeight="1">
      <c r="B243" s="32"/>
    </row>
    <row r="244" spans="2:2" ht="15.75" customHeight="1">
      <c r="B244" s="32"/>
    </row>
    <row r="245" spans="2:2" ht="15.75" customHeight="1">
      <c r="B245" s="32"/>
    </row>
    <row r="246" spans="2:2" ht="15.75" customHeight="1">
      <c r="B246" s="32"/>
    </row>
    <row r="247" spans="2:2" ht="15.75" customHeight="1">
      <c r="B247" s="32"/>
    </row>
    <row r="248" spans="2:2" ht="15.75" customHeight="1">
      <c r="B248" s="32"/>
    </row>
    <row r="249" spans="2:2" ht="15.75" customHeight="1">
      <c r="B249" s="32"/>
    </row>
    <row r="250" spans="2:2" ht="15.75" customHeight="1">
      <c r="B250" s="32"/>
    </row>
    <row r="251" spans="2:2" ht="15.75" customHeight="1">
      <c r="B251" s="32"/>
    </row>
    <row r="252" spans="2:2" ht="15.75" customHeight="1">
      <c r="B252" s="32"/>
    </row>
    <row r="253" spans="2:2" ht="15.75" customHeight="1">
      <c r="B253" s="32"/>
    </row>
    <row r="254" spans="2:2" ht="15.75" customHeight="1">
      <c r="B254" s="32"/>
    </row>
    <row r="255" spans="2:2" ht="15.75" customHeight="1">
      <c r="B255" s="32"/>
    </row>
    <row r="256" spans="2:2" ht="15.75" customHeight="1">
      <c r="B256" s="32"/>
    </row>
    <row r="257" spans="2:2" ht="15.75" customHeight="1">
      <c r="B257" s="32"/>
    </row>
    <row r="258" spans="2:2" ht="15.75" customHeight="1">
      <c r="B258" s="32"/>
    </row>
    <row r="259" spans="2:2" ht="15.75" customHeight="1">
      <c r="B259" s="32"/>
    </row>
    <row r="260" spans="2:2" ht="15.75" customHeight="1">
      <c r="B260" s="32"/>
    </row>
    <row r="261" spans="2:2" ht="15.75" customHeight="1">
      <c r="B261" s="32"/>
    </row>
    <row r="262" spans="2:2" ht="15.75" customHeight="1">
      <c r="B262" s="32"/>
    </row>
    <row r="263" spans="2:2" ht="15.75" customHeight="1">
      <c r="B263" s="32"/>
    </row>
    <row r="264" spans="2:2" ht="15.75" customHeight="1">
      <c r="B264" s="32"/>
    </row>
    <row r="265" spans="2:2" ht="15.75" customHeight="1">
      <c r="B265" s="32"/>
    </row>
    <row r="266" spans="2:2" ht="15.75" customHeight="1">
      <c r="B266" s="32"/>
    </row>
    <row r="267" spans="2:2" ht="15.75" customHeight="1">
      <c r="B267" s="32"/>
    </row>
    <row r="268" spans="2:2" ht="15.75" customHeight="1">
      <c r="B268" s="32"/>
    </row>
    <row r="269" spans="2:2" ht="15.75" customHeight="1">
      <c r="B269" s="32"/>
    </row>
    <row r="270" spans="2:2" ht="15.75" customHeight="1">
      <c r="B270" s="32"/>
    </row>
    <row r="271" spans="2:2" ht="15.75" customHeight="1">
      <c r="B271" s="32"/>
    </row>
    <row r="272" spans="2:2" ht="15.75" customHeight="1">
      <c r="B272" s="32"/>
    </row>
    <row r="273" spans="2:2" ht="15.75" customHeight="1">
      <c r="B273" s="32"/>
    </row>
    <row r="274" spans="2:2" ht="15.75" customHeight="1">
      <c r="B274" s="32"/>
    </row>
    <row r="275" spans="2:2" ht="15.75" customHeight="1">
      <c r="B275" s="32"/>
    </row>
    <row r="276" spans="2:2" ht="15.75" customHeight="1">
      <c r="B276" s="32"/>
    </row>
    <row r="277" spans="2:2" ht="15.75" customHeight="1">
      <c r="B277" s="32"/>
    </row>
    <row r="278" spans="2:2" ht="15.75" customHeight="1">
      <c r="B278" s="32"/>
    </row>
    <row r="279" spans="2:2" ht="15.75" customHeight="1">
      <c r="B279" s="32"/>
    </row>
    <row r="280" spans="2:2" ht="15.75" customHeight="1">
      <c r="B280" s="32"/>
    </row>
    <row r="281" spans="2:2" ht="15.75" customHeight="1">
      <c r="B281" s="32"/>
    </row>
    <row r="282" spans="2:2" ht="15.75" customHeight="1">
      <c r="B282" s="32"/>
    </row>
    <row r="283" spans="2:2" ht="15.75" customHeight="1">
      <c r="B283" s="32"/>
    </row>
    <row r="284" spans="2:2" ht="15.75" customHeight="1">
      <c r="B284" s="32"/>
    </row>
    <row r="285" spans="2:2" ht="15.75" customHeight="1">
      <c r="B285" s="32"/>
    </row>
    <row r="286" spans="2:2" ht="15.75" customHeight="1">
      <c r="B286" s="32"/>
    </row>
    <row r="287" spans="2:2" ht="15.75" customHeight="1">
      <c r="B287" s="32"/>
    </row>
    <row r="288" spans="2:2" ht="15.75" customHeight="1">
      <c r="B288" s="32"/>
    </row>
    <row r="289" spans="2:2" ht="15.75" customHeight="1">
      <c r="B289" s="32"/>
    </row>
    <row r="290" spans="2:2" ht="15.75" customHeight="1">
      <c r="B290" s="32"/>
    </row>
    <row r="291" spans="2:2" ht="15.75" customHeight="1">
      <c r="B291" s="32"/>
    </row>
    <row r="292" spans="2:2" ht="15.75" customHeight="1">
      <c r="B292" s="32"/>
    </row>
    <row r="293" spans="2:2" ht="15.75" customHeight="1">
      <c r="B293" s="32"/>
    </row>
    <row r="294" spans="2:2" ht="15.75" customHeight="1">
      <c r="B294" s="32"/>
    </row>
    <row r="295" spans="2:2" ht="15.75" customHeight="1">
      <c r="B295" s="32"/>
    </row>
    <row r="296" spans="2:2" ht="15.75" customHeight="1">
      <c r="B296" s="32"/>
    </row>
    <row r="297" spans="2:2" ht="15.75" customHeight="1">
      <c r="B297" s="32"/>
    </row>
    <row r="298" spans="2:2" ht="15.75" customHeight="1">
      <c r="B298" s="32"/>
    </row>
    <row r="299" spans="2:2" ht="15.75" customHeight="1">
      <c r="B299" s="32"/>
    </row>
    <row r="300" spans="2:2" ht="15.75" customHeight="1">
      <c r="B300" s="32"/>
    </row>
    <row r="301" spans="2:2" ht="15.75" customHeight="1">
      <c r="B301" s="32"/>
    </row>
    <row r="302" spans="2:2" ht="15.75" customHeight="1">
      <c r="B302" s="32"/>
    </row>
    <row r="303" spans="2:2" ht="15.75" customHeight="1">
      <c r="B303" s="32"/>
    </row>
    <row r="304" spans="2:2" ht="15.75" customHeight="1">
      <c r="B304" s="32"/>
    </row>
    <row r="305" spans="2:2" ht="15.75" customHeight="1">
      <c r="B305" s="32"/>
    </row>
    <row r="306" spans="2:2" ht="15.75" customHeight="1">
      <c r="B306" s="32"/>
    </row>
    <row r="307" spans="2:2" ht="15.75" customHeight="1">
      <c r="B307" s="32"/>
    </row>
    <row r="308" spans="2:2" ht="15.75" customHeight="1">
      <c r="B308" s="32"/>
    </row>
    <row r="309" spans="2:2" ht="15.75" customHeight="1">
      <c r="B309" s="32"/>
    </row>
    <row r="310" spans="2:2" ht="15.75" customHeight="1">
      <c r="B310" s="32"/>
    </row>
    <row r="311" spans="2:2" ht="15.75" customHeight="1">
      <c r="B311" s="32"/>
    </row>
    <row r="312" spans="2:2" ht="15.75" customHeight="1">
      <c r="B312" s="32"/>
    </row>
    <row r="313" spans="2:2" ht="15.75" customHeight="1">
      <c r="B313" s="32"/>
    </row>
    <row r="314" spans="2:2" ht="15.75" customHeight="1">
      <c r="B314" s="32"/>
    </row>
    <row r="315" spans="2:2" ht="15.75" customHeight="1">
      <c r="B315" s="32"/>
    </row>
    <row r="316" spans="2:2" ht="15.75" customHeight="1">
      <c r="B316" s="32"/>
    </row>
    <row r="317" spans="2:2" ht="15.75" customHeight="1">
      <c r="B317" s="32"/>
    </row>
    <row r="318" spans="2:2" ht="15.75" customHeight="1">
      <c r="B318" s="32"/>
    </row>
    <row r="319" spans="2:2" ht="15.75" customHeight="1">
      <c r="B319" s="32"/>
    </row>
    <row r="320" spans="2:2" ht="15.75" customHeight="1">
      <c r="B320" s="32"/>
    </row>
    <row r="321" spans="2:2" ht="15.75" customHeight="1">
      <c r="B321" s="32"/>
    </row>
    <row r="322" spans="2:2" ht="15.75" customHeight="1">
      <c r="B322" s="32"/>
    </row>
    <row r="323" spans="2:2" ht="15.75" customHeight="1">
      <c r="B323" s="32"/>
    </row>
    <row r="324" spans="2:2" ht="15.75" customHeight="1">
      <c r="B324" s="32"/>
    </row>
    <row r="325" spans="2:2" ht="15.75" customHeight="1">
      <c r="B325" s="32"/>
    </row>
    <row r="326" spans="2:2" ht="15.75" customHeight="1">
      <c r="B326" s="32"/>
    </row>
    <row r="327" spans="2:2" ht="15.75" customHeight="1">
      <c r="B327" s="32"/>
    </row>
    <row r="328" spans="2:2" ht="15.75" customHeight="1">
      <c r="B328" s="32"/>
    </row>
    <row r="329" spans="2:2" ht="15.75" customHeight="1">
      <c r="B329" s="32"/>
    </row>
    <row r="330" spans="2:2" ht="15.75" customHeight="1">
      <c r="B330" s="32"/>
    </row>
    <row r="331" spans="2:2" ht="15.75" customHeight="1">
      <c r="B331" s="32"/>
    </row>
    <row r="332" spans="2:2" ht="15.75" customHeight="1">
      <c r="B332" s="32"/>
    </row>
    <row r="333" spans="2:2" ht="15.75" customHeight="1">
      <c r="B333" s="32"/>
    </row>
    <row r="334" spans="2:2" ht="15.75" customHeight="1">
      <c r="B334" s="32"/>
    </row>
    <row r="335" spans="2:2" ht="15.75" customHeight="1">
      <c r="B335" s="32"/>
    </row>
    <row r="336" spans="2:2" ht="15.75" customHeight="1">
      <c r="B336" s="32"/>
    </row>
    <row r="337" spans="2:2" ht="15.75" customHeight="1">
      <c r="B337" s="32"/>
    </row>
    <row r="338" spans="2:2" ht="15.75" customHeight="1">
      <c r="B338" s="32"/>
    </row>
    <row r="339" spans="2:2" ht="15.75" customHeight="1">
      <c r="B339" s="32"/>
    </row>
    <row r="340" spans="2:2" ht="15.75" customHeight="1">
      <c r="B340" s="32"/>
    </row>
    <row r="341" spans="2:2" ht="15.75" customHeight="1">
      <c r="B341" s="32"/>
    </row>
    <row r="342" spans="2:2" ht="15.75" customHeight="1">
      <c r="B342" s="32"/>
    </row>
    <row r="343" spans="2:2" ht="15.75" customHeight="1">
      <c r="B343" s="32"/>
    </row>
    <row r="344" spans="2:2" ht="15.75" customHeight="1">
      <c r="B344" s="32"/>
    </row>
    <row r="345" spans="2:2" ht="15.75" customHeight="1">
      <c r="B345" s="32"/>
    </row>
    <row r="346" spans="2:2" ht="15.75" customHeight="1">
      <c r="B346" s="32"/>
    </row>
    <row r="347" spans="2:2" ht="15.75" customHeight="1">
      <c r="B347" s="32"/>
    </row>
    <row r="348" spans="2:2" ht="15.75" customHeight="1">
      <c r="B348" s="32"/>
    </row>
    <row r="349" spans="2:2" ht="15.75" customHeight="1">
      <c r="B349" s="32"/>
    </row>
    <row r="350" spans="2:2" ht="15.75" customHeight="1">
      <c r="B350" s="32"/>
    </row>
    <row r="351" spans="2:2" ht="15.75" customHeight="1">
      <c r="B351" s="32"/>
    </row>
    <row r="352" spans="2:2" ht="15.75" customHeight="1">
      <c r="B352" s="32"/>
    </row>
    <row r="353" spans="2:2" ht="15.75" customHeight="1">
      <c r="B353" s="32"/>
    </row>
    <row r="354" spans="2:2" ht="15.75" customHeight="1">
      <c r="B354" s="32"/>
    </row>
    <row r="355" spans="2:2" ht="15.75" customHeight="1">
      <c r="B355" s="32"/>
    </row>
    <row r="356" spans="2:2" ht="15.75" customHeight="1">
      <c r="B356" s="32"/>
    </row>
    <row r="357" spans="2:2" ht="15.75" customHeight="1">
      <c r="B357" s="32"/>
    </row>
    <row r="358" spans="2:2" ht="15.75" customHeight="1">
      <c r="B358" s="32"/>
    </row>
    <row r="359" spans="2:2" ht="15.75" customHeight="1">
      <c r="B359" s="32"/>
    </row>
    <row r="360" spans="2:2" ht="15.75" customHeight="1">
      <c r="B360" s="32"/>
    </row>
    <row r="361" spans="2:2" ht="15.75" customHeight="1">
      <c r="B361" s="32"/>
    </row>
    <row r="362" spans="2:2" ht="15.75" customHeight="1">
      <c r="B362" s="32"/>
    </row>
    <row r="363" spans="2:2" ht="15.75" customHeight="1">
      <c r="B363" s="32"/>
    </row>
    <row r="364" spans="2:2" ht="15.75" customHeight="1">
      <c r="B364" s="32"/>
    </row>
    <row r="365" spans="2:2" ht="15.75" customHeight="1">
      <c r="B365" s="32"/>
    </row>
    <row r="366" spans="2:2" ht="15.75" customHeight="1">
      <c r="B366" s="32"/>
    </row>
    <row r="367" spans="2:2" ht="15.75" customHeight="1">
      <c r="B367" s="32"/>
    </row>
    <row r="368" spans="2:2" ht="15.75" customHeight="1">
      <c r="B368" s="32"/>
    </row>
    <row r="369" spans="2:2" ht="15.75" customHeight="1">
      <c r="B369" s="32"/>
    </row>
    <row r="370" spans="2:2" ht="15.75" customHeight="1">
      <c r="B370" s="32"/>
    </row>
    <row r="371" spans="2:2" ht="15.75" customHeight="1">
      <c r="B371" s="32"/>
    </row>
    <row r="372" spans="2:2" ht="15.75" customHeight="1">
      <c r="B372" s="32"/>
    </row>
    <row r="373" spans="2:2" ht="15.75" customHeight="1">
      <c r="B373" s="32"/>
    </row>
    <row r="374" spans="2:2" ht="15.75" customHeight="1">
      <c r="B374" s="32"/>
    </row>
    <row r="375" spans="2:2" ht="15.75" customHeight="1">
      <c r="B375" s="32"/>
    </row>
    <row r="376" spans="2:2" ht="15.75" customHeight="1">
      <c r="B376" s="32"/>
    </row>
    <row r="377" spans="2:2" ht="15.75" customHeight="1">
      <c r="B377" s="32"/>
    </row>
    <row r="378" spans="2:2" ht="15.75" customHeight="1">
      <c r="B378" s="32"/>
    </row>
    <row r="379" spans="2:2" ht="15.75" customHeight="1">
      <c r="B379" s="32"/>
    </row>
    <row r="380" spans="2:2" ht="15.75" customHeight="1">
      <c r="B380" s="32"/>
    </row>
    <row r="381" spans="2:2" ht="15.75" customHeight="1">
      <c r="B381" s="32"/>
    </row>
    <row r="382" spans="2:2" ht="15.75" customHeight="1">
      <c r="B382" s="32"/>
    </row>
    <row r="383" spans="2:2" ht="15.75" customHeight="1">
      <c r="B383" s="32"/>
    </row>
    <row r="384" spans="2:2" ht="15.75" customHeight="1">
      <c r="B384" s="32"/>
    </row>
    <row r="385" spans="2:2" ht="15.75" customHeight="1">
      <c r="B385" s="32"/>
    </row>
    <row r="386" spans="2:2" ht="15.75" customHeight="1">
      <c r="B386" s="32"/>
    </row>
    <row r="387" spans="2:2" ht="15.75" customHeight="1">
      <c r="B387" s="32"/>
    </row>
    <row r="388" spans="2:2" ht="15.75" customHeight="1">
      <c r="B388" s="32"/>
    </row>
    <row r="389" spans="2:2" ht="15.75" customHeight="1">
      <c r="B389" s="32"/>
    </row>
    <row r="390" spans="2:2" ht="15.75" customHeight="1">
      <c r="B390" s="32"/>
    </row>
    <row r="391" spans="2:2" ht="15.75" customHeight="1">
      <c r="B391" s="32"/>
    </row>
    <row r="392" spans="2:2" ht="15.75" customHeight="1">
      <c r="B392" s="32"/>
    </row>
    <row r="393" spans="2:2" ht="15.75" customHeight="1">
      <c r="B393" s="32"/>
    </row>
    <row r="394" spans="2:2" ht="15.75" customHeight="1">
      <c r="B394" s="32"/>
    </row>
    <row r="395" spans="2:2" ht="15.75" customHeight="1">
      <c r="B395" s="32"/>
    </row>
    <row r="396" spans="2:2" ht="15.75" customHeight="1">
      <c r="B396" s="32"/>
    </row>
    <row r="397" spans="2:2" ht="15.75" customHeight="1">
      <c r="B397" s="32"/>
    </row>
    <row r="398" spans="2:2" ht="15.75" customHeight="1">
      <c r="B398" s="32"/>
    </row>
    <row r="399" spans="2:2" ht="15.75" customHeight="1">
      <c r="B399" s="32"/>
    </row>
    <row r="400" spans="2:2" ht="15.75" customHeight="1">
      <c r="B400" s="32"/>
    </row>
    <row r="401" spans="2:2" ht="15.75" customHeight="1">
      <c r="B401" s="32"/>
    </row>
    <row r="402" spans="2:2" ht="15.75" customHeight="1">
      <c r="B402" s="32"/>
    </row>
    <row r="403" spans="2:2" ht="15.75" customHeight="1">
      <c r="B403" s="32"/>
    </row>
    <row r="404" spans="2:2" ht="15.75" customHeight="1">
      <c r="B404" s="32"/>
    </row>
    <row r="405" spans="2:2" ht="15.75" customHeight="1">
      <c r="B405" s="32"/>
    </row>
    <row r="406" spans="2:2" ht="15.75" customHeight="1">
      <c r="B406" s="32"/>
    </row>
    <row r="407" spans="2:2" ht="15.75" customHeight="1">
      <c r="B407" s="32"/>
    </row>
    <row r="408" spans="2:2" ht="15.75" customHeight="1">
      <c r="B408" s="32"/>
    </row>
    <row r="409" spans="2:2" ht="15.75" customHeight="1">
      <c r="B409" s="32"/>
    </row>
    <row r="410" spans="2:2" ht="15.75" customHeight="1">
      <c r="B410" s="32"/>
    </row>
    <row r="411" spans="2:2" ht="15.75" customHeight="1">
      <c r="B411" s="32"/>
    </row>
    <row r="412" spans="2:2" ht="15.75" customHeight="1">
      <c r="B412" s="32"/>
    </row>
    <row r="413" spans="2:2" ht="15.75" customHeight="1">
      <c r="B413" s="32"/>
    </row>
    <row r="414" spans="2:2" ht="15.75" customHeight="1">
      <c r="B414" s="32"/>
    </row>
    <row r="415" spans="2:2" ht="15.75" customHeight="1">
      <c r="B415" s="32"/>
    </row>
    <row r="416" spans="2:2" ht="15.75" customHeight="1">
      <c r="B416" s="32"/>
    </row>
    <row r="417" spans="2:2" ht="15.75" customHeight="1">
      <c r="B417" s="32"/>
    </row>
    <row r="418" spans="2:2" ht="15.75" customHeight="1">
      <c r="B418" s="32"/>
    </row>
    <row r="419" spans="2:2" ht="15.75" customHeight="1">
      <c r="B419" s="32"/>
    </row>
    <row r="420" spans="2:2" ht="15.75" customHeight="1">
      <c r="B420" s="32"/>
    </row>
    <row r="421" spans="2:2" ht="15.75" customHeight="1">
      <c r="B421" s="32"/>
    </row>
    <row r="422" spans="2:2" ht="15.75" customHeight="1">
      <c r="B422" s="32"/>
    </row>
    <row r="423" spans="2:2" ht="15.75" customHeight="1">
      <c r="B423" s="32"/>
    </row>
    <row r="424" spans="2:2" ht="15.75" customHeight="1">
      <c r="B424" s="32"/>
    </row>
    <row r="425" spans="2:2" ht="15.75" customHeight="1">
      <c r="B425" s="32"/>
    </row>
    <row r="426" spans="2:2" ht="15.75" customHeight="1">
      <c r="B426" s="32"/>
    </row>
    <row r="427" spans="2:2" ht="15.75" customHeight="1">
      <c r="B427" s="32"/>
    </row>
    <row r="428" spans="2:2" ht="15.75" customHeight="1">
      <c r="B428" s="32"/>
    </row>
    <row r="429" spans="2:2" ht="15.75" customHeight="1">
      <c r="B429" s="32"/>
    </row>
    <row r="430" spans="2:2" ht="15.75" customHeight="1">
      <c r="B430" s="32"/>
    </row>
    <row r="431" spans="2:2" ht="15.75" customHeight="1">
      <c r="B431" s="32"/>
    </row>
    <row r="432" spans="2:2" ht="15.75" customHeight="1">
      <c r="B432" s="32"/>
    </row>
    <row r="433" spans="2:2" ht="15.75" customHeight="1">
      <c r="B433" s="32"/>
    </row>
    <row r="434" spans="2:2" ht="15.75" customHeight="1">
      <c r="B434" s="32"/>
    </row>
    <row r="435" spans="2:2" ht="15.75" customHeight="1">
      <c r="B435" s="32"/>
    </row>
    <row r="436" spans="2:2" ht="15.75" customHeight="1">
      <c r="B436" s="32"/>
    </row>
    <row r="437" spans="2:2" ht="15.75" customHeight="1">
      <c r="B437" s="32"/>
    </row>
    <row r="438" spans="2:2" ht="15.75" customHeight="1">
      <c r="B438" s="32"/>
    </row>
    <row r="439" spans="2:2" ht="15.75" customHeight="1">
      <c r="B439" s="32"/>
    </row>
    <row r="440" spans="2:2" ht="15.75" customHeight="1">
      <c r="B440" s="32"/>
    </row>
    <row r="441" spans="2:2" ht="15.75" customHeight="1">
      <c r="B441" s="32"/>
    </row>
    <row r="442" spans="2:2" ht="15.75" customHeight="1">
      <c r="B442" s="32"/>
    </row>
    <row r="443" spans="2:2" ht="15.75" customHeight="1">
      <c r="B443" s="32"/>
    </row>
    <row r="444" spans="2:2" ht="15.75" customHeight="1">
      <c r="B444" s="32"/>
    </row>
    <row r="445" spans="2:2" ht="15.75" customHeight="1">
      <c r="B445" s="32"/>
    </row>
    <row r="446" spans="2:2" ht="15.75" customHeight="1">
      <c r="B446" s="32"/>
    </row>
    <row r="447" spans="2:2" ht="15.75" customHeight="1">
      <c r="B447" s="32"/>
    </row>
    <row r="448" spans="2:2" ht="15.75" customHeight="1">
      <c r="B448" s="32"/>
    </row>
    <row r="449" spans="2:2" ht="15.75" customHeight="1">
      <c r="B449" s="32"/>
    </row>
    <row r="450" spans="2:2" ht="15.75" customHeight="1">
      <c r="B450" s="32"/>
    </row>
    <row r="451" spans="2:2" ht="15.75" customHeight="1">
      <c r="B451" s="32"/>
    </row>
    <row r="452" spans="2:2" ht="15.75" customHeight="1">
      <c r="B452" s="32"/>
    </row>
    <row r="453" spans="2:2" ht="15.75" customHeight="1">
      <c r="B453" s="32"/>
    </row>
    <row r="454" spans="2:2" ht="15.75" customHeight="1">
      <c r="B454" s="32"/>
    </row>
    <row r="455" spans="2:2" ht="15.75" customHeight="1">
      <c r="B455" s="32"/>
    </row>
    <row r="456" spans="2:2" ht="15.75" customHeight="1">
      <c r="B456" s="32"/>
    </row>
    <row r="457" spans="2:2" ht="15.75" customHeight="1">
      <c r="B457" s="32"/>
    </row>
    <row r="458" spans="2:2" ht="15.75" customHeight="1">
      <c r="B458" s="32"/>
    </row>
    <row r="459" spans="2:2" ht="15.75" customHeight="1">
      <c r="B459" s="32"/>
    </row>
    <row r="460" spans="2:2" ht="15.75" customHeight="1">
      <c r="B460" s="32"/>
    </row>
    <row r="461" spans="2:2" ht="15.75" customHeight="1">
      <c r="B461" s="32"/>
    </row>
    <row r="462" spans="2:2" ht="15.75" customHeight="1">
      <c r="B462" s="32"/>
    </row>
    <row r="463" spans="2:2" ht="15.75" customHeight="1">
      <c r="B463" s="32"/>
    </row>
    <row r="464" spans="2:2" ht="15.75" customHeight="1">
      <c r="B464" s="32"/>
    </row>
    <row r="465" spans="2:2" ht="15.75" customHeight="1">
      <c r="B465" s="32"/>
    </row>
    <row r="466" spans="2:2" ht="15.75" customHeight="1">
      <c r="B466" s="32"/>
    </row>
    <row r="467" spans="2:2" ht="15.75" customHeight="1">
      <c r="B467" s="32"/>
    </row>
    <row r="468" spans="2:2" ht="15.75" customHeight="1">
      <c r="B468" s="32"/>
    </row>
    <row r="469" spans="2:2" ht="15.75" customHeight="1">
      <c r="B469" s="32"/>
    </row>
    <row r="470" spans="2:2" ht="15.75" customHeight="1">
      <c r="B470" s="32"/>
    </row>
    <row r="471" spans="2:2" ht="15.75" customHeight="1">
      <c r="B471" s="32"/>
    </row>
    <row r="472" spans="2:2" ht="15.75" customHeight="1">
      <c r="B472" s="32"/>
    </row>
    <row r="473" spans="2:2" ht="15.75" customHeight="1">
      <c r="B473" s="32"/>
    </row>
    <row r="474" spans="2:2" ht="15.75" customHeight="1">
      <c r="B474" s="32"/>
    </row>
    <row r="475" spans="2:2" ht="15.75" customHeight="1">
      <c r="B475" s="32"/>
    </row>
    <row r="476" spans="2:2" ht="15.75" customHeight="1">
      <c r="B476" s="32"/>
    </row>
    <row r="477" spans="2:2" ht="15.75" customHeight="1">
      <c r="B477" s="32"/>
    </row>
    <row r="478" spans="2:2" ht="15.75" customHeight="1">
      <c r="B478" s="32"/>
    </row>
    <row r="479" spans="2:2" ht="15.75" customHeight="1">
      <c r="B479" s="32"/>
    </row>
    <row r="480" spans="2:2" ht="15.75" customHeight="1">
      <c r="B480" s="32"/>
    </row>
    <row r="481" spans="2:2" ht="15.75" customHeight="1">
      <c r="B481" s="32"/>
    </row>
    <row r="482" spans="2:2" ht="15.75" customHeight="1">
      <c r="B482" s="32"/>
    </row>
    <row r="483" spans="2:2" ht="15.75" customHeight="1">
      <c r="B483" s="32"/>
    </row>
    <row r="484" spans="2:2" ht="15.75" customHeight="1">
      <c r="B484" s="32"/>
    </row>
    <row r="485" spans="2:2" ht="15.75" customHeight="1">
      <c r="B485" s="32"/>
    </row>
    <row r="486" spans="2:2" ht="15.75" customHeight="1">
      <c r="B486" s="32"/>
    </row>
    <row r="487" spans="2:2" ht="15.75" customHeight="1">
      <c r="B487" s="32"/>
    </row>
    <row r="488" spans="2:2" ht="15.75" customHeight="1">
      <c r="B488" s="32"/>
    </row>
    <row r="489" spans="2:2" ht="15.75" customHeight="1">
      <c r="B489" s="32"/>
    </row>
    <row r="490" spans="2:2" ht="15.75" customHeight="1">
      <c r="B490" s="32"/>
    </row>
    <row r="491" spans="2:2" ht="15.75" customHeight="1">
      <c r="B491" s="32"/>
    </row>
    <row r="492" spans="2:2" ht="15.75" customHeight="1">
      <c r="B492" s="32"/>
    </row>
    <row r="493" spans="2:2" ht="15.75" customHeight="1">
      <c r="B493" s="32"/>
    </row>
    <row r="494" spans="2:2" ht="15.75" customHeight="1">
      <c r="B494" s="32"/>
    </row>
    <row r="495" spans="2:2" ht="15.75" customHeight="1">
      <c r="B495" s="32"/>
    </row>
    <row r="496" spans="2:2" ht="15.75" customHeight="1">
      <c r="B496" s="32"/>
    </row>
    <row r="497" spans="2:2" ht="15.75" customHeight="1">
      <c r="B497" s="32"/>
    </row>
    <row r="498" spans="2:2" ht="15.75" customHeight="1">
      <c r="B498" s="32"/>
    </row>
    <row r="499" spans="2:2" ht="15.75" customHeight="1">
      <c r="B499" s="32"/>
    </row>
    <row r="500" spans="2:2" ht="15.75" customHeight="1">
      <c r="B500" s="32"/>
    </row>
    <row r="501" spans="2:2" ht="15.75" customHeight="1">
      <c r="B501" s="32"/>
    </row>
    <row r="502" spans="2:2" ht="15.75" customHeight="1">
      <c r="B502" s="32"/>
    </row>
    <row r="503" spans="2:2" ht="15.75" customHeight="1">
      <c r="B503" s="32"/>
    </row>
    <row r="504" spans="2:2" ht="15.75" customHeight="1">
      <c r="B504" s="32"/>
    </row>
    <row r="505" spans="2:2" ht="15.75" customHeight="1">
      <c r="B505" s="32"/>
    </row>
    <row r="506" spans="2:2" ht="15.75" customHeight="1">
      <c r="B506" s="32"/>
    </row>
    <row r="507" spans="2:2" ht="15.75" customHeight="1">
      <c r="B507" s="32"/>
    </row>
    <row r="508" spans="2:2" ht="15.75" customHeight="1">
      <c r="B508" s="32"/>
    </row>
    <row r="509" spans="2:2" ht="15.75" customHeight="1">
      <c r="B509" s="32"/>
    </row>
    <row r="510" spans="2:2" ht="15.75" customHeight="1">
      <c r="B510" s="32"/>
    </row>
    <row r="511" spans="2:2" ht="15.75" customHeight="1">
      <c r="B511" s="32"/>
    </row>
    <row r="512" spans="2:2" ht="15.75" customHeight="1">
      <c r="B512" s="32"/>
    </row>
    <row r="513" spans="2:2" ht="15.75" customHeight="1">
      <c r="B513" s="32"/>
    </row>
    <row r="514" spans="2:2" ht="15.75" customHeight="1">
      <c r="B514" s="32"/>
    </row>
    <row r="515" spans="2:2" ht="15.75" customHeight="1">
      <c r="B515" s="32"/>
    </row>
    <row r="516" spans="2:2" ht="15.75" customHeight="1">
      <c r="B516" s="32"/>
    </row>
    <row r="517" spans="2:2" ht="15.75" customHeight="1">
      <c r="B517" s="32"/>
    </row>
    <row r="518" spans="2:2" ht="15.75" customHeight="1">
      <c r="B518" s="32"/>
    </row>
    <row r="519" spans="2:2" ht="15.75" customHeight="1">
      <c r="B519" s="32"/>
    </row>
    <row r="520" spans="2:2" ht="15.75" customHeight="1">
      <c r="B520" s="32"/>
    </row>
    <row r="521" spans="2:2" ht="15.75" customHeight="1">
      <c r="B521" s="32"/>
    </row>
    <row r="522" spans="2:2" ht="15.75" customHeight="1">
      <c r="B522" s="32"/>
    </row>
    <row r="523" spans="2:2" ht="15.75" customHeight="1">
      <c r="B523" s="32"/>
    </row>
    <row r="524" spans="2:2" ht="15.75" customHeight="1">
      <c r="B524" s="32"/>
    </row>
    <row r="525" spans="2:2" ht="15.75" customHeight="1">
      <c r="B525" s="32"/>
    </row>
    <row r="526" spans="2:2" ht="15.75" customHeight="1">
      <c r="B526" s="32"/>
    </row>
    <row r="527" spans="2:2" ht="15.75" customHeight="1">
      <c r="B527" s="32"/>
    </row>
    <row r="528" spans="2:2" ht="15.75" customHeight="1">
      <c r="B528" s="32"/>
    </row>
    <row r="529" spans="2:2" ht="15.75" customHeight="1">
      <c r="B529" s="32"/>
    </row>
    <row r="530" spans="2:2" ht="15.75" customHeight="1">
      <c r="B530" s="32"/>
    </row>
    <row r="531" spans="2:2" ht="15.75" customHeight="1">
      <c r="B531" s="32"/>
    </row>
    <row r="532" spans="2:2" ht="15.75" customHeight="1">
      <c r="B532" s="32"/>
    </row>
    <row r="533" spans="2:2" ht="15.75" customHeight="1">
      <c r="B533" s="32"/>
    </row>
    <row r="534" spans="2:2" ht="15.75" customHeight="1">
      <c r="B534" s="32"/>
    </row>
    <row r="535" spans="2:2" ht="15.75" customHeight="1">
      <c r="B535" s="32"/>
    </row>
    <row r="536" spans="2:2" ht="15.75" customHeight="1">
      <c r="B536" s="32"/>
    </row>
    <row r="537" spans="2:2" ht="15.75" customHeight="1">
      <c r="B537" s="32"/>
    </row>
    <row r="538" spans="2:2" ht="15.75" customHeight="1">
      <c r="B538" s="32"/>
    </row>
    <row r="539" spans="2:2" ht="15.75" customHeight="1">
      <c r="B539" s="32"/>
    </row>
    <row r="540" spans="2:2" ht="15.75" customHeight="1">
      <c r="B540" s="32"/>
    </row>
    <row r="541" spans="2:2" ht="15.75" customHeight="1">
      <c r="B541" s="32"/>
    </row>
    <row r="542" spans="2:2" ht="15.75" customHeight="1">
      <c r="B542" s="32"/>
    </row>
    <row r="543" spans="2:2" ht="15.75" customHeight="1">
      <c r="B543" s="32"/>
    </row>
    <row r="544" spans="2:2" ht="15.75" customHeight="1">
      <c r="B544" s="32"/>
    </row>
    <row r="545" spans="2:2" ht="15.75" customHeight="1">
      <c r="B545" s="32"/>
    </row>
    <row r="546" spans="2:2" ht="15.75" customHeight="1">
      <c r="B546" s="32"/>
    </row>
    <row r="547" spans="2:2" ht="15.75" customHeight="1">
      <c r="B547" s="32"/>
    </row>
    <row r="548" spans="2:2" ht="15.75" customHeight="1">
      <c r="B548" s="32"/>
    </row>
    <row r="549" spans="2:2" ht="15.75" customHeight="1">
      <c r="B549" s="32"/>
    </row>
    <row r="550" spans="2:2" ht="15.75" customHeight="1">
      <c r="B550" s="32"/>
    </row>
    <row r="551" spans="2:2" ht="15.75" customHeight="1">
      <c r="B551" s="32"/>
    </row>
    <row r="552" spans="2:2" ht="15.75" customHeight="1">
      <c r="B552" s="32"/>
    </row>
    <row r="553" spans="2:2" ht="15.75" customHeight="1">
      <c r="B553" s="32"/>
    </row>
    <row r="554" spans="2:2" ht="15.75" customHeight="1">
      <c r="B554" s="32"/>
    </row>
    <row r="555" spans="2:2" ht="15.75" customHeight="1">
      <c r="B555" s="32"/>
    </row>
    <row r="556" spans="2:2" ht="15.75" customHeight="1">
      <c r="B556" s="32"/>
    </row>
    <row r="557" spans="2:2" ht="15.75" customHeight="1">
      <c r="B557" s="32"/>
    </row>
    <row r="558" spans="2:2" ht="15.75" customHeight="1">
      <c r="B558" s="32"/>
    </row>
    <row r="559" spans="2:2" ht="15.75" customHeight="1">
      <c r="B559" s="32"/>
    </row>
    <row r="560" spans="2:2" ht="15.75" customHeight="1">
      <c r="B560" s="32"/>
    </row>
    <row r="561" spans="2:2" ht="15.75" customHeight="1">
      <c r="B561" s="32"/>
    </row>
    <row r="562" spans="2:2" ht="15.75" customHeight="1">
      <c r="B562" s="32"/>
    </row>
    <row r="563" spans="2:2" ht="15.75" customHeight="1">
      <c r="B563" s="32"/>
    </row>
    <row r="564" spans="2:2" ht="15.75" customHeight="1">
      <c r="B564" s="32"/>
    </row>
    <row r="565" spans="2:2" ht="15.75" customHeight="1">
      <c r="B565" s="32"/>
    </row>
    <row r="566" spans="2:2" ht="15.75" customHeight="1">
      <c r="B566" s="32"/>
    </row>
    <row r="567" spans="2:2" ht="15.75" customHeight="1">
      <c r="B567" s="32"/>
    </row>
    <row r="568" spans="2:2" ht="15.75" customHeight="1">
      <c r="B568" s="32"/>
    </row>
    <row r="569" spans="2:2" ht="15.75" customHeight="1">
      <c r="B569" s="32"/>
    </row>
    <row r="570" spans="2:2" ht="15.75" customHeight="1">
      <c r="B570" s="32"/>
    </row>
    <row r="571" spans="2:2" ht="15.75" customHeight="1">
      <c r="B571" s="32"/>
    </row>
    <row r="572" spans="2:2" ht="15.75" customHeight="1">
      <c r="B572" s="32"/>
    </row>
    <row r="573" spans="2:2" ht="15.75" customHeight="1">
      <c r="B573" s="32"/>
    </row>
    <row r="574" spans="2:2" ht="15.75" customHeight="1">
      <c r="B574" s="32"/>
    </row>
    <row r="575" spans="2:2" ht="15.75" customHeight="1">
      <c r="B575" s="32"/>
    </row>
    <row r="576" spans="2:2" ht="15.75" customHeight="1">
      <c r="B576" s="32"/>
    </row>
    <row r="577" spans="2:2" ht="15.75" customHeight="1">
      <c r="B577" s="32"/>
    </row>
    <row r="578" spans="2:2" ht="15.75" customHeight="1">
      <c r="B578" s="32"/>
    </row>
    <row r="579" spans="2:2" ht="15.75" customHeight="1">
      <c r="B579" s="32"/>
    </row>
    <row r="580" spans="2:2" ht="15.75" customHeight="1">
      <c r="B580" s="32"/>
    </row>
    <row r="581" spans="2:2" ht="15.75" customHeight="1">
      <c r="B581" s="32"/>
    </row>
    <row r="582" spans="2:2" ht="15.75" customHeight="1">
      <c r="B582" s="32"/>
    </row>
    <row r="583" spans="2:2" ht="15.75" customHeight="1">
      <c r="B583" s="32"/>
    </row>
    <row r="584" spans="2:2" ht="15.75" customHeight="1">
      <c r="B584" s="32"/>
    </row>
    <row r="585" spans="2:2" ht="15.75" customHeight="1">
      <c r="B585" s="32"/>
    </row>
    <row r="586" spans="2:2" ht="15.75" customHeight="1">
      <c r="B586" s="32"/>
    </row>
    <row r="587" spans="2:2" ht="15.75" customHeight="1">
      <c r="B587" s="32"/>
    </row>
    <row r="588" spans="2:2" ht="15.75" customHeight="1">
      <c r="B588" s="32"/>
    </row>
    <row r="589" spans="2:2" ht="15.75" customHeight="1">
      <c r="B589" s="32"/>
    </row>
    <row r="590" spans="2:2" ht="15.75" customHeight="1">
      <c r="B590" s="32"/>
    </row>
    <row r="591" spans="2:2" ht="15.75" customHeight="1">
      <c r="B591" s="32"/>
    </row>
    <row r="592" spans="2:2" ht="15.75" customHeight="1">
      <c r="B592" s="32"/>
    </row>
    <row r="593" spans="2:2" ht="15.75" customHeight="1">
      <c r="B593" s="32"/>
    </row>
    <row r="594" spans="2:2" ht="15.75" customHeight="1">
      <c r="B594" s="32"/>
    </row>
    <row r="595" spans="2:2" ht="15.75" customHeight="1">
      <c r="B595" s="32"/>
    </row>
    <row r="596" spans="2:2" ht="15.75" customHeight="1">
      <c r="B596" s="32"/>
    </row>
    <row r="597" spans="2:2" ht="15.75" customHeight="1">
      <c r="B597" s="32"/>
    </row>
    <row r="598" spans="2:2" ht="15.75" customHeight="1">
      <c r="B598" s="32"/>
    </row>
    <row r="599" spans="2:2" ht="15.75" customHeight="1">
      <c r="B599" s="32"/>
    </row>
    <row r="600" spans="2:2" ht="15.75" customHeight="1">
      <c r="B600" s="32"/>
    </row>
    <row r="601" spans="2:2" ht="15.75" customHeight="1">
      <c r="B601" s="32"/>
    </row>
    <row r="602" spans="2:2" ht="15.75" customHeight="1">
      <c r="B602" s="32"/>
    </row>
    <row r="603" spans="2:2" ht="15.75" customHeight="1">
      <c r="B603" s="32"/>
    </row>
    <row r="604" spans="2:2" ht="15.75" customHeight="1">
      <c r="B604" s="32"/>
    </row>
    <row r="605" spans="2:2" ht="15.75" customHeight="1">
      <c r="B605" s="32"/>
    </row>
    <row r="606" spans="2:2" ht="15.75" customHeight="1">
      <c r="B606" s="32"/>
    </row>
    <row r="607" spans="2:2" ht="15.75" customHeight="1">
      <c r="B607" s="32"/>
    </row>
    <row r="608" spans="2:2" ht="15.75" customHeight="1">
      <c r="B608" s="32"/>
    </row>
    <row r="609" spans="2:2" ht="15.75" customHeight="1">
      <c r="B609" s="32"/>
    </row>
    <row r="610" spans="2:2" ht="15.75" customHeight="1">
      <c r="B610" s="32"/>
    </row>
    <row r="611" spans="2:2" ht="15.75" customHeight="1">
      <c r="B611" s="32"/>
    </row>
    <row r="612" spans="2:2" ht="15.75" customHeight="1">
      <c r="B612" s="32"/>
    </row>
    <row r="613" spans="2:2" ht="15.75" customHeight="1">
      <c r="B613" s="32"/>
    </row>
    <row r="614" spans="2:2" ht="15.75" customHeight="1">
      <c r="B614" s="32"/>
    </row>
    <row r="615" spans="2:2" ht="15.75" customHeight="1">
      <c r="B615" s="32"/>
    </row>
    <row r="616" spans="2:2" ht="15.75" customHeight="1">
      <c r="B616" s="32"/>
    </row>
    <row r="617" spans="2:2" ht="15.75" customHeight="1">
      <c r="B617" s="32"/>
    </row>
    <row r="618" spans="2:2" ht="15.75" customHeight="1">
      <c r="B618" s="32"/>
    </row>
    <row r="619" spans="2:2" ht="15.75" customHeight="1">
      <c r="B619" s="32"/>
    </row>
    <row r="620" spans="2:2" ht="15.75" customHeight="1">
      <c r="B620" s="32"/>
    </row>
    <row r="621" spans="2:2" ht="15.75" customHeight="1">
      <c r="B621" s="32"/>
    </row>
    <row r="622" spans="2:2" ht="15.75" customHeight="1">
      <c r="B622" s="32"/>
    </row>
    <row r="623" spans="2:2" ht="15.75" customHeight="1">
      <c r="B623" s="32"/>
    </row>
    <row r="624" spans="2:2" ht="15.75" customHeight="1">
      <c r="B624" s="32"/>
    </row>
    <row r="625" spans="2:2" ht="15.75" customHeight="1">
      <c r="B625" s="32"/>
    </row>
    <row r="626" spans="2:2" ht="15.75" customHeight="1">
      <c r="B626" s="32"/>
    </row>
    <row r="627" spans="2:2" ht="15.75" customHeight="1">
      <c r="B627" s="32"/>
    </row>
    <row r="628" spans="2:2" ht="15.75" customHeight="1">
      <c r="B628" s="32"/>
    </row>
    <row r="629" spans="2:2" ht="15.75" customHeight="1">
      <c r="B629" s="32"/>
    </row>
    <row r="630" spans="2:2" ht="15.75" customHeight="1">
      <c r="B630" s="32"/>
    </row>
    <row r="631" spans="2:2" ht="15.75" customHeight="1">
      <c r="B631" s="32"/>
    </row>
    <row r="632" spans="2:2" ht="15.75" customHeight="1">
      <c r="B632" s="32"/>
    </row>
    <row r="633" spans="2:2" ht="15.75" customHeight="1">
      <c r="B633" s="32"/>
    </row>
    <row r="634" spans="2:2" ht="15.75" customHeight="1">
      <c r="B634" s="32"/>
    </row>
    <row r="635" spans="2:2" ht="15.75" customHeight="1">
      <c r="B635" s="32"/>
    </row>
    <row r="636" spans="2:2" ht="15.75" customHeight="1">
      <c r="B636" s="32"/>
    </row>
    <row r="637" spans="2:2" ht="15.75" customHeight="1">
      <c r="B637" s="32"/>
    </row>
    <row r="638" spans="2:2" ht="15.75" customHeight="1">
      <c r="B638" s="32"/>
    </row>
    <row r="639" spans="2:2" ht="15.75" customHeight="1">
      <c r="B639" s="32"/>
    </row>
    <row r="640" spans="2:2" ht="15.75" customHeight="1">
      <c r="B640" s="32"/>
    </row>
    <row r="641" spans="2:2" ht="15.75" customHeight="1">
      <c r="B641" s="32"/>
    </row>
    <row r="642" spans="2:2" ht="15.75" customHeight="1">
      <c r="B642" s="32"/>
    </row>
    <row r="643" spans="2:2" ht="15.75" customHeight="1">
      <c r="B643" s="32"/>
    </row>
    <row r="644" spans="2:2" ht="15.75" customHeight="1">
      <c r="B644" s="32"/>
    </row>
    <row r="645" spans="2:2" ht="15.75" customHeight="1">
      <c r="B645" s="32"/>
    </row>
    <row r="646" spans="2:2" ht="15.75" customHeight="1">
      <c r="B646" s="32"/>
    </row>
    <row r="647" spans="2:2" ht="15.75" customHeight="1">
      <c r="B647" s="32"/>
    </row>
    <row r="648" spans="2:2" ht="15.75" customHeight="1">
      <c r="B648" s="32"/>
    </row>
    <row r="649" spans="2:2" ht="15.75" customHeight="1">
      <c r="B649" s="32"/>
    </row>
    <row r="650" spans="2:2" ht="15.75" customHeight="1">
      <c r="B650" s="32"/>
    </row>
    <row r="651" spans="2:2" ht="15.75" customHeight="1">
      <c r="B651" s="32"/>
    </row>
    <row r="652" spans="2:2" ht="15.75" customHeight="1">
      <c r="B652" s="32"/>
    </row>
    <row r="653" spans="2:2" ht="15.75" customHeight="1">
      <c r="B653" s="32"/>
    </row>
    <row r="654" spans="2:2" ht="15.75" customHeight="1">
      <c r="B654" s="32"/>
    </row>
    <row r="655" spans="2:2" ht="15.75" customHeight="1">
      <c r="B655" s="32"/>
    </row>
    <row r="656" spans="2:2" ht="15.75" customHeight="1">
      <c r="B656" s="32"/>
    </row>
    <row r="657" spans="2:2" ht="15.75" customHeight="1">
      <c r="B657" s="32"/>
    </row>
    <row r="658" spans="2:2" ht="15.75" customHeight="1">
      <c r="B658" s="32"/>
    </row>
    <row r="659" spans="2:2" ht="15.75" customHeight="1">
      <c r="B659" s="32"/>
    </row>
    <row r="660" spans="2:2" ht="15.75" customHeight="1">
      <c r="B660" s="32"/>
    </row>
    <row r="661" spans="2:2" ht="15.75" customHeight="1">
      <c r="B661" s="32"/>
    </row>
    <row r="662" spans="2:2" ht="15.75" customHeight="1">
      <c r="B662" s="32"/>
    </row>
    <row r="663" spans="2:2" ht="15.75" customHeight="1">
      <c r="B663" s="32"/>
    </row>
    <row r="664" spans="2:2" ht="15.75" customHeight="1">
      <c r="B664" s="32"/>
    </row>
    <row r="665" spans="2:2" ht="15.75" customHeight="1">
      <c r="B665" s="32"/>
    </row>
    <row r="666" spans="2:2" ht="15.75" customHeight="1">
      <c r="B666" s="32"/>
    </row>
    <row r="667" spans="2:2" ht="15.75" customHeight="1">
      <c r="B667" s="32"/>
    </row>
    <row r="668" spans="2:2" ht="15.75" customHeight="1">
      <c r="B668" s="32"/>
    </row>
    <row r="669" spans="2:2" ht="15.75" customHeight="1">
      <c r="B669" s="32"/>
    </row>
    <row r="670" spans="2:2" ht="15.75" customHeight="1">
      <c r="B670" s="32"/>
    </row>
    <row r="671" spans="2:2" ht="15.75" customHeight="1">
      <c r="B671" s="32"/>
    </row>
    <row r="672" spans="2:2" ht="15.75" customHeight="1">
      <c r="B672" s="32"/>
    </row>
    <row r="673" spans="2:2" ht="15.75" customHeight="1">
      <c r="B673" s="32"/>
    </row>
    <row r="674" spans="2:2" ht="15.75" customHeight="1">
      <c r="B674" s="32"/>
    </row>
    <row r="675" spans="2:2" ht="15.75" customHeight="1">
      <c r="B675" s="32"/>
    </row>
    <row r="676" spans="2:2" ht="15.75" customHeight="1">
      <c r="B676" s="32"/>
    </row>
    <row r="677" spans="2:2" ht="15.75" customHeight="1">
      <c r="B677" s="32"/>
    </row>
    <row r="678" spans="2:2" ht="15.75" customHeight="1">
      <c r="B678" s="32"/>
    </row>
    <row r="679" spans="2:2" ht="15.75" customHeight="1">
      <c r="B679" s="32"/>
    </row>
    <row r="680" spans="2:2" ht="15.75" customHeight="1">
      <c r="B680" s="32"/>
    </row>
    <row r="681" spans="2:2" ht="15.75" customHeight="1">
      <c r="B681" s="32"/>
    </row>
    <row r="682" spans="2:2" ht="15.75" customHeight="1">
      <c r="B682" s="32"/>
    </row>
    <row r="683" spans="2:2" ht="15.75" customHeight="1">
      <c r="B683" s="32"/>
    </row>
    <row r="684" spans="2:2" ht="15.75" customHeight="1">
      <c r="B684" s="32"/>
    </row>
    <row r="685" spans="2:2" ht="15.75" customHeight="1">
      <c r="B685" s="32"/>
    </row>
    <row r="686" spans="2:2" ht="15.75" customHeight="1">
      <c r="B686" s="32"/>
    </row>
    <row r="687" spans="2:2" ht="15.75" customHeight="1">
      <c r="B687" s="32"/>
    </row>
    <row r="688" spans="2:2" ht="15.75" customHeight="1">
      <c r="B688" s="32"/>
    </row>
    <row r="689" spans="2:2" ht="15.75" customHeight="1">
      <c r="B689" s="32"/>
    </row>
    <row r="690" spans="2:2" ht="15.75" customHeight="1">
      <c r="B690" s="32"/>
    </row>
    <row r="691" spans="2:2" ht="15.75" customHeight="1">
      <c r="B691" s="32"/>
    </row>
    <row r="692" spans="2:2" ht="15.75" customHeight="1">
      <c r="B692" s="32"/>
    </row>
    <row r="693" spans="2:2" ht="15.75" customHeight="1">
      <c r="B693" s="32"/>
    </row>
    <row r="694" spans="2:2" ht="15.75" customHeight="1">
      <c r="B694" s="32"/>
    </row>
    <row r="695" spans="2:2" ht="15.75" customHeight="1">
      <c r="B695" s="32"/>
    </row>
    <row r="696" spans="2:2" ht="15.75" customHeight="1">
      <c r="B696" s="32"/>
    </row>
    <row r="697" spans="2:2" ht="15.75" customHeight="1">
      <c r="B697" s="32"/>
    </row>
    <row r="698" spans="2:2" ht="15.75" customHeight="1">
      <c r="B698" s="32"/>
    </row>
    <row r="699" spans="2:2" ht="15.75" customHeight="1">
      <c r="B699" s="32"/>
    </row>
    <row r="700" spans="2:2" ht="15.75" customHeight="1">
      <c r="B700" s="32"/>
    </row>
    <row r="701" spans="2:2" ht="15.75" customHeight="1">
      <c r="B701" s="32"/>
    </row>
    <row r="702" spans="2:2" ht="15.75" customHeight="1">
      <c r="B702" s="32"/>
    </row>
    <row r="703" spans="2:2" ht="15.75" customHeight="1">
      <c r="B703" s="32"/>
    </row>
    <row r="704" spans="2:2" ht="15.75" customHeight="1">
      <c r="B704" s="32"/>
    </row>
    <row r="705" spans="2:2" ht="15.75" customHeight="1">
      <c r="B705" s="32"/>
    </row>
    <row r="706" spans="2:2" ht="15.75" customHeight="1">
      <c r="B706" s="32"/>
    </row>
    <row r="707" spans="2:2" ht="15.75" customHeight="1">
      <c r="B707" s="32"/>
    </row>
    <row r="708" spans="2:2" ht="15.75" customHeight="1">
      <c r="B708" s="32"/>
    </row>
    <row r="709" spans="2:2" ht="15.75" customHeight="1">
      <c r="B709" s="32"/>
    </row>
    <row r="710" spans="2:2" ht="15.75" customHeight="1">
      <c r="B710" s="32"/>
    </row>
    <row r="711" spans="2:2" ht="15.75" customHeight="1">
      <c r="B711" s="32"/>
    </row>
    <row r="712" spans="2:2" ht="15.75" customHeight="1">
      <c r="B712" s="32"/>
    </row>
    <row r="713" spans="2:2" ht="15.75" customHeight="1">
      <c r="B713" s="32"/>
    </row>
    <row r="714" spans="2:2" ht="15.75" customHeight="1">
      <c r="B714" s="32"/>
    </row>
    <row r="715" spans="2:2" ht="15.75" customHeight="1">
      <c r="B715" s="32"/>
    </row>
    <row r="716" spans="2:2" ht="15.75" customHeight="1">
      <c r="B716" s="32"/>
    </row>
    <row r="717" spans="2:2" ht="15.75" customHeight="1">
      <c r="B717" s="32"/>
    </row>
    <row r="718" spans="2:2" ht="15.75" customHeight="1">
      <c r="B718" s="32"/>
    </row>
    <row r="719" spans="2:2" ht="15.75" customHeight="1">
      <c r="B719" s="32"/>
    </row>
    <row r="720" spans="2:2" ht="15.75" customHeight="1">
      <c r="B720" s="32"/>
    </row>
    <row r="721" spans="2:2" ht="15.75" customHeight="1">
      <c r="B721" s="32"/>
    </row>
    <row r="722" spans="2:2" ht="15.75" customHeight="1">
      <c r="B722" s="32"/>
    </row>
    <row r="723" spans="2:2" ht="15.75" customHeight="1">
      <c r="B723" s="32"/>
    </row>
    <row r="724" spans="2:2" ht="15.75" customHeight="1">
      <c r="B724" s="32"/>
    </row>
    <row r="725" spans="2:2" ht="15.75" customHeight="1">
      <c r="B725" s="32"/>
    </row>
    <row r="726" spans="2:2" ht="15.75" customHeight="1">
      <c r="B726" s="32"/>
    </row>
    <row r="727" spans="2:2" ht="15.75" customHeight="1">
      <c r="B727" s="32"/>
    </row>
    <row r="728" spans="2:2" ht="15.75" customHeight="1">
      <c r="B728" s="32"/>
    </row>
    <row r="729" spans="2:2" ht="15.75" customHeight="1">
      <c r="B729" s="32"/>
    </row>
    <row r="730" spans="2:2" ht="15.75" customHeight="1">
      <c r="B730" s="32"/>
    </row>
    <row r="731" spans="2:2" ht="15.75" customHeight="1">
      <c r="B731" s="32"/>
    </row>
    <row r="732" spans="2:2" ht="15.75" customHeight="1">
      <c r="B732" s="32"/>
    </row>
    <row r="733" spans="2:2" ht="15.75" customHeight="1">
      <c r="B733" s="32"/>
    </row>
    <row r="734" spans="2:2" ht="15.75" customHeight="1">
      <c r="B734" s="32"/>
    </row>
    <row r="735" spans="2:2" ht="15.75" customHeight="1">
      <c r="B735" s="32"/>
    </row>
    <row r="736" spans="2:2" ht="15.75" customHeight="1">
      <c r="B736" s="32"/>
    </row>
    <row r="737" spans="2:2" ht="15.75" customHeight="1">
      <c r="B737" s="32"/>
    </row>
    <row r="738" spans="2:2" ht="15.75" customHeight="1">
      <c r="B738" s="32"/>
    </row>
    <row r="739" spans="2:2" ht="15.75" customHeight="1">
      <c r="B739" s="32"/>
    </row>
    <row r="740" spans="2:2" ht="15.75" customHeight="1">
      <c r="B740" s="32"/>
    </row>
    <row r="741" spans="2:2" ht="15.75" customHeight="1">
      <c r="B741" s="32"/>
    </row>
    <row r="742" spans="2:2" ht="15.75" customHeight="1">
      <c r="B742" s="32"/>
    </row>
    <row r="743" spans="2:2" ht="15.75" customHeight="1">
      <c r="B743" s="32"/>
    </row>
    <row r="744" spans="2:2" ht="15.75" customHeight="1">
      <c r="B744" s="32"/>
    </row>
    <row r="745" spans="2:2" ht="15.75" customHeight="1">
      <c r="B745" s="32"/>
    </row>
    <row r="746" spans="2:2" ht="15.75" customHeight="1">
      <c r="B746" s="32"/>
    </row>
    <row r="747" spans="2:2" ht="15.75" customHeight="1">
      <c r="B747" s="32"/>
    </row>
    <row r="748" spans="2:2" ht="15.75" customHeight="1">
      <c r="B748" s="32"/>
    </row>
    <row r="749" spans="2:2" ht="15.75" customHeight="1">
      <c r="B749" s="32"/>
    </row>
    <row r="750" spans="2:2" ht="15.75" customHeight="1">
      <c r="B750" s="32"/>
    </row>
    <row r="751" spans="2:2" ht="15.75" customHeight="1">
      <c r="B751" s="32"/>
    </row>
    <row r="752" spans="2:2" ht="15.75" customHeight="1">
      <c r="B752" s="32"/>
    </row>
    <row r="753" spans="2:2" ht="15.75" customHeight="1">
      <c r="B753" s="32"/>
    </row>
    <row r="754" spans="2:2" ht="15.75" customHeight="1">
      <c r="B754" s="32"/>
    </row>
    <row r="755" spans="2:2" ht="15.75" customHeight="1">
      <c r="B755" s="32"/>
    </row>
    <row r="756" spans="2:2" ht="15.75" customHeight="1">
      <c r="B756" s="32"/>
    </row>
    <row r="757" spans="2:2" ht="15.75" customHeight="1">
      <c r="B757" s="32"/>
    </row>
    <row r="758" spans="2:2" ht="15.75" customHeight="1">
      <c r="B758" s="32"/>
    </row>
    <row r="759" spans="2:2" ht="15.75" customHeight="1">
      <c r="B759" s="32"/>
    </row>
    <row r="760" spans="2:2" ht="15.75" customHeight="1">
      <c r="B760" s="32"/>
    </row>
    <row r="761" spans="2:2" ht="15.75" customHeight="1">
      <c r="B761" s="32"/>
    </row>
    <row r="762" spans="2:2" ht="15.75" customHeight="1">
      <c r="B762" s="32"/>
    </row>
    <row r="763" spans="2:2" ht="15.75" customHeight="1">
      <c r="B763" s="32"/>
    </row>
    <row r="764" spans="2:2" ht="15.75" customHeight="1">
      <c r="B764" s="32"/>
    </row>
    <row r="765" spans="2:2" ht="15.75" customHeight="1">
      <c r="B765" s="32"/>
    </row>
    <row r="766" spans="2:2" ht="15.75" customHeight="1">
      <c r="B766" s="32"/>
    </row>
    <row r="767" spans="2:2" ht="15.75" customHeight="1">
      <c r="B767" s="32"/>
    </row>
    <row r="768" spans="2:2" ht="15.75" customHeight="1">
      <c r="B768" s="32"/>
    </row>
    <row r="769" spans="2:2" ht="15.75" customHeight="1">
      <c r="B769" s="32"/>
    </row>
    <row r="770" spans="2:2" ht="15.75" customHeight="1">
      <c r="B770" s="32"/>
    </row>
    <row r="771" spans="2:2" ht="15.75" customHeight="1">
      <c r="B771" s="32"/>
    </row>
    <row r="772" spans="2:2" ht="15.75" customHeight="1">
      <c r="B772" s="32"/>
    </row>
    <row r="773" spans="2:2" ht="15.75" customHeight="1">
      <c r="B773" s="32"/>
    </row>
    <row r="774" spans="2:2" ht="15.75" customHeight="1">
      <c r="B774" s="32"/>
    </row>
    <row r="775" spans="2:2" ht="15.75" customHeight="1">
      <c r="B775" s="32"/>
    </row>
    <row r="776" spans="2:2" ht="15.75" customHeight="1">
      <c r="B776" s="32"/>
    </row>
    <row r="777" spans="2:2" ht="15.75" customHeight="1">
      <c r="B777" s="32"/>
    </row>
    <row r="778" spans="2:2" ht="15.75" customHeight="1">
      <c r="B778" s="32"/>
    </row>
    <row r="779" spans="2:2" ht="15.75" customHeight="1">
      <c r="B779" s="32"/>
    </row>
    <row r="780" spans="2:2" ht="15.75" customHeight="1">
      <c r="B780" s="32"/>
    </row>
    <row r="781" spans="2:2" ht="15.75" customHeight="1">
      <c r="B781" s="32"/>
    </row>
    <row r="782" spans="2:2" ht="15.75" customHeight="1">
      <c r="B782" s="32"/>
    </row>
    <row r="783" spans="2:2" ht="15.75" customHeight="1">
      <c r="B783" s="32"/>
    </row>
    <row r="784" spans="2:2" ht="15.75" customHeight="1">
      <c r="B784" s="32"/>
    </row>
    <row r="785" spans="2:2" ht="15.75" customHeight="1">
      <c r="B785" s="32"/>
    </row>
    <row r="786" spans="2:2" ht="15.75" customHeight="1">
      <c r="B786" s="32"/>
    </row>
    <row r="787" spans="2:2" ht="15.75" customHeight="1">
      <c r="B787" s="32"/>
    </row>
    <row r="788" spans="2:2" ht="15.75" customHeight="1">
      <c r="B788" s="32"/>
    </row>
    <row r="789" spans="2:2" ht="15.75" customHeight="1">
      <c r="B789" s="32"/>
    </row>
    <row r="790" spans="2:2" ht="15.75" customHeight="1">
      <c r="B790" s="32"/>
    </row>
    <row r="791" spans="2:2" ht="15.75" customHeight="1">
      <c r="B791" s="32"/>
    </row>
    <row r="792" spans="2:2" ht="15.75" customHeight="1">
      <c r="B792" s="32"/>
    </row>
    <row r="793" spans="2:2" ht="15.75" customHeight="1">
      <c r="B793" s="32"/>
    </row>
    <row r="794" spans="2:2" ht="15.75" customHeight="1">
      <c r="B794" s="32"/>
    </row>
    <row r="795" spans="2:2" ht="15.75" customHeight="1">
      <c r="B795" s="32"/>
    </row>
    <row r="796" spans="2:2" ht="15.75" customHeight="1">
      <c r="B796" s="32"/>
    </row>
    <row r="797" spans="2:2" ht="15.75" customHeight="1">
      <c r="B797" s="32"/>
    </row>
    <row r="798" spans="2:2" ht="15.75" customHeight="1">
      <c r="B798" s="32"/>
    </row>
    <row r="799" spans="2:2" ht="15.75" customHeight="1">
      <c r="B799" s="32"/>
    </row>
    <row r="800" spans="2:2" ht="15.75" customHeight="1">
      <c r="B800" s="32"/>
    </row>
    <row r="801" spans="2:2" ht="15.75" customHeight="1">
      <c r="B801" s="32"/>
    </row>
    <row r="802" spans="2:2" ht="15.75" customHeight="1">
      <c r="B802" s="32"/>
    </row>
    <row r="803" spans="2:2" ht="15.75" customHeight="1">
      <c r="B803" s="32"/>
    </row>
    <row r="804" spans="2:2" ht="15.75" customHeight="1">
      <c r="B804" s="32"/>
    </row>
    <row r="805" spans="2:2" ht="15.75" customHeight="1">
      <c r="B805" s="32"/>
    </row>
    <row r="806" spans="2:2" ht="15.75" customHeight="1">
      <c r="B806" s="32"/>
    </row>
    <row r="807" spans="2:2" ht="15.75" customHeight="1">
      <c r="B807" s="32"/>
    </row>
    <row r="808" spans="2:2" ht="15.75" customHeight="1">
      <c r="B808" s="32"/>
    </row>
    <row r="809" spans="2:2" ht="15.75" customHeight="1">
      <c r="B809" s="32"/>
    </row>
    <row r="810" spans="2:2" ht="15.75" customHeight="1">
      <c r="B810" s="32"/>
    </row>
    <row r="811" spans="2:2" ht="15.75" customHeight="1">
      <c r="B811" s="32"/>
    </row>
    <row r="812" spans="2:2" ht="15.75" customHeight="1">
      <c r="B812" s="32"/>
    </row>
    <row r="813" spans="2:2" ht="15.75" customHeight="1">
      <c r="B813" s="32"/>
    </row>
    <row r="814" spans="2:2" ht="15.75" customHeight="1">
      <c r="B814" s="32"/>
    </row>
    <row r="815" spans="2:2" ht="15.75" customHeight="1">
      <c r="B815" s="32"/>
    </row>
    <row r="816" spans="2:2" ht="15.75" customHeight="1">
      <c r="B816" s="32"/>
    </row>
    <row r="817" spans="2:2" ht="15.75" customHeight="1">
      <c r="B817" s="32"/>
    </row>
    <row r="818" spans="2:2" ht="15.75" customHeight="1">
      <c r="B818" s="32"/>
    </row>
    <row r="819" spans="2:2" ht="15.75" customHeight="1">
      <c r="B819" s="32"/>
    </row>
    <row r="820" spans="2:2" ht="15.75" customHeight="1">
      <c r="B820" s="32"/>
    </row>
    <row r="821" spans="2:2" ht="15.75" customHeight="1">
      <c r="B821" s="32"/>
    </row>
    <row r="822" spans="2:2" ht="15.75" customHeight="1">
      <c r="B822" s="32"/>
    </row>
    <row r="823" spans="2:2" ht="15.75" customHeight="1">
      <c r="B823" s="32"/>
    </row>
    <row r="824" spans="2:2" ht="15.75" customHeight="1">
      <c r="B824" s="32"/>
    </row>
    <row r="825" spans="2:2" ht="15.75" customHeight="1">
      <c r="B825" s="32"/>
    </row>
    <row r="826" spans="2:2" ht="15.75" customHeight="1">
      <c r="B826" s="32"/>
    </row>
    <row r="827" spans="2:2" ht="15.75" customHeight="1">
      <c r="B827" s="32"/>
    </row>
    <row r="828" spans="2:2" ht="15.75" customHeight="1">
      <c r="B828" s="32"/>
    </row>
    <row r="829" spans="2:2" ht="15.75" customHeight="1">
      <c r="B829" s="32"/>
    </row>
    <row r="830" spans="2:2" ht="15.75" customHeight="1">
      <c r="B830" s="32"/>
    </row>
    <row r="831" spans="2:2" ht="15.75" customHeight="1">
      <c r="B831" s="32"/>
    </row>
    <row r="832" spans="2:2" ht="15.75" customHeight="1">
      <c r="B832" s="32"/>
    </row>
    <row r="833" spans="2:2" ht="15.75" customHeight="1">
      <c r="B833" s="32"/>
    </row>
    <row r="834" spans="2:2" ht="15.75" customHeight="1">
      <c r="B834" s="32"/>
    </row>
    <row r="835" spans="2:2" ht="15.75" customHeight="1">
      <c r="B835" s="32"/>
    </row>
    <row r="836" spans="2:2" ht="15.75" customHeight="1">
      <c r="B836" s="32"/>
    </row>
    <row r="837" spans="2:2" ht="15.75" customHeight="1">
      <c r="B837" s="32"/>
    </row>
    <row r="838" spans="2:2" ht="15.75" customHeight="1">
      <c r="B838" s="32"/>
    </row>
    <row r="839" spans="2:2" ht="15.75" customHeight="1">
      <c r="B839" s="32"/>
    </row>
    <row r="840" spans="2:2" ht="15.75" customHeight="1">
      <c r="B840" s="32"/>
    </row>
    <row r="841" spans="2:2" ht="15.75" customHeight="1">
      <c r="B841" s="32"/>
    </row>
    <row r="842" spans="2:2" ht="15.75" customHeight="1">
      <c r="B842" s="32"/>
    </row>
    <row r="843" spans="2:2" ht="15.75" customHeight="1">
      <c r="B843" s="32"/>
    </row>
    <row r="844" spans="2:2" ht="15.75" customHeight="1">
      <c r="B844" s="32"/>
    </row>
    <row r="845" spans="2:2" ht="15.75" customHeight="1">
      <c r="B845" s="32"/>
    </row>
    <row r="846" spans="2:2" ht="15.75" customHeight="1">
      <c r="B846" s="32"/>
    </row>
    <row r="847" spans="2:2" ht="15.75" customHeight="1">
      <c r="B847" s="32"/>
    </row>
    <row r="848" spans="2:2" ht="15.75" customHeight="1">
      <c r="B848" s="32"/>
    </row>
    <row r="849" spans="2:2" ht="15.75" customHeight="1">
      <c r="B849" s="32"/>
    </row>
    <row r="850" spans="2:2" ht="15.75" customHeight="1">
      <c r="B850" s="32"/>
    </row>
    <row r="851" spans="2:2" ht="15.75" customHeight="1">
      <c r="B851" s="32"/>
    </row>
    <row r="852" spans="2:2" ht="15.75" customHeight="1">
      <c r="B852" s="32"/>
    </row>
    <row r="853" spans="2:2" ht="15.75" customHeight="1">
      <c r="B853" s="32"/>
    </row>
    <row r="854" spans="2:2" ht="15.75" customHeight="1">
      <c r="B854" s="32"/>
    </row>
    <row r="855" spans="2:2" ht="15.75" customHeight="1">
      <c r="B855" s="32"/>
    </row>
    <row r="856" spans="2:2" ht="15.75" customHeight="1">
      <c r="B856" s="32"/>
    </row>
    <row r="857" spans="2:2" ht="15.75" customHeight="1">
      <c r="B857" s="32"/>
    </row>
    <row r="858" spans="2:2" ht="15.75" customHeight="1">
      <c r="B858" s="32"/>
    </row>
    <row r="859" spans="2:2" ht="15.75" customHeight="1">
      <c r="B859" s="32"/>
    </row>
    <row r="860" spans="2:2" ht="15.75" customHeight="1">
      <c r="B860" s="32"/>
    </row>
    <row r="861" spans="2:2" ht="15.75" customHeight="1">
      <c r="B861" s="32"/>
    </row>
    <row r="862" spans="2:2" ht="15.75" customHeight="1">
      <c r="B862" s="32"/>
    </row>
    <row r="863" spans="2:2" ht="15.75" customHeight="1">
      <c r="B863" s="32"/>
    </row>
    <row r="864" spans="2:2" ht="15.75" customHeight="1">
      <c r="B864" s="32"/>
    </row>
    <row r="865" spans="2:2" ht="15.75" customHeight="1">
      <c r="B865" s="32"/>
    </row>
    <row r="866" spans="2:2" ht="15.75" customHeight="1">
      <c r="B866" s="32"/>
    </row>
    <row r="867" spans="2:2" ht="15.75" customHeight="1">
      <c r="B867" s="32"/>
    </row>
    <row r="868" spans="2:2" ht="15.75" customHeight="1">
      <c r="B868" s="32"/>
    </row>
    <row r="869" spans="2:2" ht="15.75" customHeight="1">
      <c r="B869" s="32"/>
    </row>
    <row r="870" spans="2:2" ht="15.75" customHeight="1">
      <c r="B870" s="32"/>
    </row>
    <row r="871" spans="2:2" ht="15.75" customHeight="1">
      <c r="B871" s="32"/>
    </row>
    <row r="872" spans="2:2" ht="15.75" customHeight="1">
      <c r="B872" s="32"/>
    </row>
    <row r="873" spans="2:2" ht="15.75" customHeight="1">
      <c r="B873" s="32"/>
    </row>
    <row r="874" spans="2:2" ht="15.75" customHeight="1">
      <c r="B874" s="32"/>
    </row>
    <row r="875" spans="2:2" ht="15.75" customHeight="1">
      <c r="B875" s="32"/>
    </row>
    <row r="876" spans="2:2" ht="15.75" customHeight="1">
      <c r="B876" s="32"/>
    </row>
    <row r="877" spans="2:2" ht="15.75" customHeight="1">
      <c r="B877" s="32"/>
    </row>
    <row r="878" spans="2:2" ht="15.75" customHeight="1">
      <c r="B878" s="32"/>
    </row>
    <row r="879" spans="2:2" ht="15.75" customHeight="1">
      <c r="B879" s="32"/>
    </row>
    <row r="880" spans="2:2" ht="15.75" customHeight="1">
      <c r="B880" s="32"/>
    </row>
    <row r="881" spans="2:2" ht="15.75" customHeight="1">
      <c r="B881" s="32"/>
    </row>
    <row r="882" spans="2:2" ht="15.75" customHeight="1">
      <c r="B882" s="32"/>
    </row>
    <row r="883" spans="2:2" ht="15.75" customHeight="1">
      <c r="B883" s="32"/>
    </row>
    <row r="884" spans="2:2" ht="15.75" customHeight="1">
      <c r="B884" s="32"/>
    </row>
    <row r="885" spans="2:2" ht="15.75" customHeight="1">
      <c r="B885" s="32"/>
    </row>
    <row r="886" spans="2:2" ht="15.75" customHeight="1">
      <c r="B886" s="32"/>
    </row>
    <row r="887" spans="2:2" ht="15.75" customHeight="1">
      <c r="B887" s="32"/>
    </row>
    <row r="888" spans="2:2" ht="15.75" customHeight="1">
      <c r="B888" s="32"/>
    </row>
    <row r="889" spans="2:2" ht="15.75" customHeight="1">
      <c r="B889" s="32"/>
    </row>
    <row r="890" spans="2:2" ht="15.75" customHeight="1">
      <c r="B890" s="32"/>
    </row>
    <row r="891" spans="2:2" ht="15.75" customHeight="1">
      <c r="B891" s="32"/>
    </row>
    <row r="892" spans="2:2" ht="15.75" customHeight="1">
      <c r="B892" s="32"/>
    </row>
    <row r="893" spans="2:2" ht="15.75" customHeight="1">
      <c r="B893" s="32"/>
    </row>
    <row r="894" spans="2:2" ht="15.75" customHeight="1">
      <c r="B894" s="32"/>
    </row>
    <row r="895" spans="2:2" ht="15.75" customHeight="1">
      <c r="B895" s="32"/>
    </row>
    <row r="896" spans="2:2" ht="15.75" customHeight="1">
      <c r="B896" s="32"/>
    </row>
    <row r="897" spans="2:2" ht="15.75" customHeight="1">
      <c r="B897" s="32"/>
    </row>
    <row r="898" spans="2:2" ht="15.75" customHeight="1">
      <c r="B898" s="32"/>
    </row>
    <row r="899" spans="2:2" ht="15.75" customHeight="1">
      <c r="B899" s="32"/>
    </row>
    <row r="900" spans="2:2" ht="15.75" customHeight="1">
      <c r="B900" s="32"/>
    </row>
    <row r="901" spans="2:2" ht="15.75" customHeight="1">
      <c r="B901" s="32"/>
    </row>
    <row r="902" spans="2:2" ht="15.75" customHeight="1">
      <c r="B902" s="32"/>
    </row>
    <row r="903" spans="2:2" ht="15.75" customHeight="1">
      <c r="B903" s="32"/>
    </row>
    <row r="904" spans="2:2" ht="15.75" customHeight="1">
      <c r="B904" s="32"/>
    </row>
    <row r="905" spans="2:2" ht="15.75" customHeight="1">
      <c r="B905" s="32"/>
    </row>
    <row r="906" spans="2:2" ht="15.75" customHeight="1">
      <c r="B906" s="32"/>
    </row>
    <row r="907" spans="2:2" ht="15.75" customHeight="1">
      <c r="B907" s="32"/>
    </row>
    <row r="908" spans="2:2" ht="15.75" customHeight="1">
      <c r="B908" s="32"/>
    </row>
    <row r="909" spans="2:2" ht="15.75" customHeight="1">
      <c r="B909" s="32"/>
    </row>
    <row r="910" spans="2:2" ht="15.75" customHeight="1">
      <c r="B910" s="32"/>
    </row>
    <row r="911" spans="2:2" ht="15.75" customHeight="1">
      <c r="B911" s="32"/>
    </row>
    <row r="912" spans="2:2" ht="15.75" customHeight="1">
      <c r="B912" s="32"/>
    </row>
    <row r="913" spans="2:2" ht="15.75" customHeight="1">
      <c r="B913" s="32"/>
    </row>
    <row r="914" spans="2:2" ht="15.75" customHeight="1">
      <c r="B914" s="32"/>
    </row>
    <row r="915" spans="2:2" ht="15.75" customHeight="1">
      <c r="B915" s="32"/>
    </row>
    <row r="916" spans="2:2" ht="15.75" customHeight="1">
      <c r="B916" s="32"/>
    </row>
    <row r="917" spans="2:2" ht="15.75" customHeight="1">
      <c r="B917" s="32"/>
    </row>
    <row r="918" spans="2:2" ht="15.75" customHeight="1">
      <c r="B918" s="32"/>
    </row>
    <row r="919" spans="2:2" ht="15.75" customHeight="1">
      <c r="B919" s="32"/>
    </row>
    <row r="920" spans="2:2" ht="15.75" customHeight="1">
      <c r="B920" s="32"/>
    </row>
    <row r="921" spans="2:2" ht="15.75" customHeight="1">
      <c r="B921" s="32"/>
    </row>
    <row r="922" spans="2:2" ht="15.75" customHeight="1">
      <c r="B922" s="32"/>
    </row>
    <row r="923" spans="2:2" ht="15.75" customHeight="1">
      <c r="B923" s="32"/>
    </row>
    <row r="924" spans="2:2" ht="15.75" customHeight="1">
      <c r="B924" s="32"/>
    </row>
    <row r="925" spans="2:2" ht="15.75" customHeight="1">
      <c r="B925" s="32"/>
    </row>
    <row r="926" spans="2:2" ht="15.75" customHeight="1">
      <c r="B926" s="32"/>
    </row>
    <row r="927" spans="2:2" ht="15.75" customHeight="1">
      <c r="B927" s="32"/>
    </row>
    <row r="928" spans="2:2" ht="15.75" customHeight="1">
      <c r="B928" s="32"/>
    </row>
    <row r="929" spans="2:2" ht="15.75" customHeight="1">
      <c r="B929" s="32"/>
    </row>
    <row r="930" spans="2:2" ht="15.75" customHeight="1">
      <c r="B930" s="32"/>
    </row>
    <row r="931" spans="2:2" ht="15.75" customHeight="1">
      <c r="B931" s="32"/>
    </row>
    <row r="932" spans="2:2" ht="15.75" customHeight="1">
      <c r="B932" s="32"/>
    </row>
    <row r="933" spans="2:2" ht="15.75" customHeight="1">
      <c r="B933" s="32"/>
    </row>
    <row r="934" spans="2:2" ht="15.75" customHeight="1">
      <c r="B934" s="32"/>
    </row>
    <row r="935" spans="2:2" ht="15.75" customHeight="1">
      <c r="B935" s="32"/>
    </row>
    <row r="936" spans="2:2" ht="15.75" customHeight="1">
      <c r="B936" s="32"/>
    </row>
    <row r="937" spans="2:2" ht="15.75" customHeight="1">
      <c r="B937" s="32"/>
    </row>
    <row r="938" spans="2:2" ht="15.75" customHeight="1">
      <c r="B938" s="32"/>
    </row>
    <row r="939" spans="2:2" ht="15.75" customHeight="1">
      <c r="B939" s="32"/>
    </row>
    <row r="940" spans="2:2" ht="15.75" customHeight="1">
      <c r="B940" s="32"/>
    </row>
    <row r="941" spans="2:2" ht="15.75" customHeight="1">
      <c r="B941" s="32"/>
    </row>
    <row r="942" spans="2:2" ht="15.75" customHeight="1">
      <c r="B942" s="32"/>
    </row>
    <row r="943" spans="2:2" ht="15.75" customHeight="1">
      <c r="B943" s="32"/>
    </row>
    <row r="944" spans="2:2" ht="15.75" customHeight="1">
      <c r="B944" s="32"/>
    </row>
    <row r="945" spans="2:2" ht="15.75" customHeight="1">
      <c r="B945" s="32"/>
    </row>
    <row r="946" spans="2:2" ht="15.75" customHeight="1">
      <c r="B946" s="32"/>
    </row>
    <row r="947" spans="2:2" ht="15.75" customHeight="1">
      <c r="B947" s="32"/>
    </row>
    <row r="948" spans="2:2" ht="15.75" customHeight="1">
      <c r="B948" s="32"/>
    </row>
    <row r="949" spans="2:2" ht="15.75" customHeight="1">
      <c r="B949" s="32"/>
    </row>
    <row r="950" spans="2:2" ht="15.75" customHeight="1">
      <c r="B950" s="32"/>
    </row>
    <row r="951" spans="2:2" ht="15.75" customHeight="1">
      <c r="B951" s="32"/>
    </row>
    <row r="952" spans="2:2" ht="15.75" customHeight="1">
      <c r="B952" s="32"/>
    </row>
    <row r="953" spans="2:2" ht="15.75" customHeight="1">
      <c r="B953" s="32"/>
    </row>
    <row r="954" spans="2:2" ht="15.75" customHeight="1">
      <c r="B954" s="32"/>
    </row>
    <row r="955" spans="2:2" ht="15.75" customHeight="1">
      <c r="B955" s="32"/>
    </row>
    <row r="956" spans="2:2" ht="15.75" customHeight="1">
      <c r="B956" s="32"/>
    </row>
    <row r="957" spans="2:2" ht="15.75" customHeight="1">
      <c r="B957" s="32"/>
    </row>
    <row r="958" spans="2:2" ht="15.75" customHeight="1">
      <c r="B958" s="32"/>
    </row>
    <row r="959" spans="2:2" ht="15.75" customHeight="1">
      <c r="B959" s="32"/>
    </row>
    <row r="960" spans="2:2" ht="15.75" customHeight="1">
      <c r="B960" s="32"/>
    </row>
    <row r="961" spans="2:2" ht="15.75" customHeight="1">
      <c r="B961" s="32"/>
    </row>
    <row r="962" spans="2:2" ht="15.75" customHeight="1">
      <c r="B962" s="32"/>
    </row>
    <row r="963" spans="2:2" ht="15.75" customHeight="1">
      <c r="B963" s="32"/>
    </row>
    <row r="964" spans="2:2" ht="15.75" customHeight="1">
      <c r="B964" s="32"/>
    </row>
    <row r="965" spans="2:2" ht="15.75" customHeight="1">
      <c r="B965" s="32"/>
    </row>
    <row r="966" spans="2:2" ht="15.75" customHeight="1">
      <c r="B966" s="32"/>
    </row>
    <row r="967" spans="2:2" ht="15.75" customHeight="1">
      <c r="B967" s="32"/>
    </row>
    <row r="968" spans="2:2" ht="15.75" customHeight="1">
      <c r="B968" s="32"/>
    </row>
    <row r="969" spans="2:2" ht="15.75" customHeight="1">
      <c r="B969" s="32"/>
    </row>
    <row r="970" spans="2:2" ht="15.75" customHeight="1">
      <c r="B970" s="32"/>
    </row>
    <row r="971" spans="2:2" ht="15.75" customHeight="1">
      <c r="B971" s="32"/>
    </row>
    <row r="972" spans="2:2" ht="15.75" customHeight="1">
      <c r="B972" s="32"/>
    </row>
    <row r="973" spans="2:2" ht="15.75" customHeight="1">
      <c r="B973" s="32"/>
    </row>
    <row r="974" spans="2:2" ht="15.75" customHeight="1">
      <c r="B974" s="32"/>
    </row>
    <row r="975" spans="2:2" ht="15.75" customHeight="1">
      <c r="B975" s="32"/>
    </row>
    <row r="976" spans="2:2" ht="15.75" customHeight="1">
      <c r="B976" s="32"/>
    </row>
    <row r="977" spans="2:2" ht="15.75" customHeight="1">
      <c r="B977" s="32"/>
    </row>
    <row r="978" spans="2:2" ht="15.75" customHeight="1">
      <c r="B978" s="32"/>
    </row>
    <row r="979" spans="2:2" ht="15.75" customHeight="1">
      <c r="B979" s="32"/>
    </row>
    <row r="980" spans="2:2" ht="15.75" customHeight="1">
      <c r="B980" s="32"/>
    </row>
    <row r="981" spans="2:2" ht="15.75" customHeight="1">
      <c r="B981" s="32"/>
    </row>
    <row r="982" spans="2:2" ht="15.75" customHeight="1">
      <c r="B982" s="32"/>
    </row>
    <row r="983" spans="2:2" ht="15.75" customHeight="1">
      <c r="B983" s="32"/>
    </row>
    <row r="984" spans="2:2" ht="15.75" customHeight="1">
      <c r="B984" s="32"/>
    </row>
    <row r="985" spans="2:2" ht="15.75" customHeight="1">
      <c r="B985" s="32"/>
    </row>
    <row r="986" spans="2:2" ht="15.75" customHeight="1">
      <c r="B986" s="32"/>
    </row>
    <row r="987" spans="2:2" ht="15.75" customHeight="1">
      <c r="B987" s="32"/>
    </row>
    <row r="988" spans="2:2" ht="15.75" customHeight="1">
      <c r="B988" s="32"/>
    </row>
    <row r="989" spans="2:2" ht="15.75" customHeight="1">
      <c r="B989" s="32"/>
    </row>
    <row r="990" spans="2:2" ht="15.75" customHeight="1">
      <c r="B990" s="32"/>
    </row>
    <row r="991" spans="2:2" ht="15.75" customHeight="1">
      <c r="B991" s="32"/>
    </row>
    <row r="992" spans="2:2" ht="15.75" customHeight="1">
      <c r="B992" s="32"/>
    </row>
    <row r="993" spans="2:2" ht="15.75" customHeight="1">
      <c r="B993" s="32"/>
    </row>
    <row r="994" spans="2:2" ht="15.75" customHeight="1">
      <c r="B994" s="32"/>
    </row>
    <row r="995" spans="2:2" ht="15.75" customHeight="1">
      <c r="B995" s="32"/>
    </row>
    <row r="996" spans="2:2" ht="15.75" customHeight="1">
      <c r="B996" s="32"/>
    </row>
    <row r="997" spans="2:2" ht="15.75" customHeight="1">
      <c r="B997" s="32"/>
    </row>
    <row r="998" spans="2:2" ht="15.75" customHeight="1">
      <c r="B998" s="32"/>
    </row>
    <row r="999" spans="2:2" ht="15.75" customHeight="1">
      <c r="B999" s="32"/>
    </row>
    <row r="1000" spans="2:2" ht="15.75" customHeight="1">
      <c r="B1000" s="32"/>
    </row>
    <row r="1001" spans="2:2" ht="15.75" customHeight="1">
      <c r="B1001" s="32"/>
    </row>
    <row r="1002" spans="2:2" ht="15.75" customHeight="1">
      <c r="B1002" s="32"/>
    </row>
    <row r="1003" spans="2:2" ht="15.75" customHeight="1">
      <c r="B1003" s="32"/>
    </row>
    <row r="1004" spans="2:2" ht="15.75" customHeight="1">
      <c r="B1004" s="32"/>
    </row>
  </sheetData>
  <mergeCells count="10">
    <mergeCell ref="F8:H8"/>
    <mergeCell ref="I8:K8"/>
    <mergeCell ref="L8:N8"/>
    <mergeCell ref="A2:B6"/>
    <mergeCell ref="C2:F2"/>
    <mergeCell ref="C3:F3"/>
    <mergeCell ref="C4:F4"/>
    <mergeCell ref="C5:F5"/>
    <mergeCell ref="C6:F6"/>
    <mergeCell ref="C8:E8"/>
  </mergeCells>
  <conditionalFormatting sqref="E10:E37 H10:H37 K10:K37 N10:N37">
    <cfRule type="cellIs" dxfId="3" priority="1" operator="greaterThan">
      <formula>1</formula>
    </cfRule>
  </conditionalFormatting>
  <conditionalFormatting sqref="E10:E37 H10:H37 K10:K37 N10:N37">
    <cfRule type="cellIs" dxfId="2" priority="2" operator="lessThan">
      <formula>1</formula>
    </cfRule>
  </conditionalFormatting>
  <hyperlinks>
    <hyperlink ref="A39" r:id="rId1" xr:uid="{00000000-0004-0000-0500-000000000000}"/>
    <hyperlink ref="A40" r:id="rId2" xr:uid="{00000000-0004-0000-0500-000001000000}"/>
  </hyperlinks>
  <pageMargins left="0.7" right="0.7" top="0.75" bottom="0.75" header="0" footer="0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25" defaultRowHeight="15" customHeight="1"/>
  <cols>
    <col min="1" max="1" width="24.625" customWidth="1"/>
    <col min="2" max="2" width="23.5" customWidth="1"/>
  </cols>
  <sheetData>
    <row r="1" spans="1:26">
      <c r="A1" s="82" t="s">
        <v>166</v>
      </c>
      <c r="B1" s="83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>
      <c r="A2" s="84" t="s">
        <v>128</v>
      </c>
      <c r="B2" s="83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>
      <c r="A3" s="84" t="s">
        <v>167</v>
      </c>
      <c r="B3" s="83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46" t="s">
        <v>168</v>
      </c>
      <c r="B4" s="46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>
      <c r="A5" s="46" t="s">
        <v>169</v>
      </c>
      <c r="B5" s="47">
        <v>4916.46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6" t="s">
        <v>170</v>
      </c>
      <c r="B6" s="47">
        <v>4930.72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46" t="s">
        <v>171</v>
      </c>
      <c r="B7" s="47">
        <v>4946.5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6" t="s">
        <v>172</v>
      </c>
      <c r="B8" s="47">
        <v>4950.95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6" t="s">
        <v>173</v>
      </c>
      <c r="B9" s="47">
        <v>4961.84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6" t="s">
        <v>174</v>
      </c>
      <c r="B10" s="47">
        <v>4981.6899999999996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6" t="s">
        <v>175</v>
      </c>
      <c r="B11" s="47">
        <v>5044.46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6" t="s">
        <v>176</v>
      </c>
      <c r="B12" s="47">
        <v>5061.1099999999997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46" t="s">
        <v>177</v>
      </c>
      <c r="B13" s="47">
        <v>5056.5600000000004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46" t="s">
        <v>178</v>
      </c>
      <c r="B14" s="47">
        <v>5080.83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46" t="s">
        <v>179</v>
      </c>
      <c r="B15" s="47">
        <v>5103.6899999999996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48" t="s">
        <v>180</v>
      </c>
      <c r="B16" s="49">
        <v>5092.97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>
      <c r="A17" s="46" t="s">
        <v>181</v>
      </c>
      <c r="B17" s="47">
        <v>5100.6099999999997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46" t="s">
        <v>182</v>
      </c>
      <c r="B18" s="47">
        <v>5116.93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46" t="s">
        <v>183</v>
      </c>
      <c r="B19" s="47">
        <v>5138.93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46" t="s">
        <v>184</v>
      </c>
      <c r="B20" s="47">
        <v>5177.47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>
      <c r="A21" s="46" t="s">
        <v>185</v>
      </c>
      <c r="B21" s="47">
        <v>5206.9799999999996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>
      <c r="A22" s="46" t="s">
        <v>186</v>
      </c>
      <c r="B22" s="47">
        <v>5213.75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>
      <c r="A23" s="46" t="s">
        <v>187</v>
      </c>
      <c r="B23" s="47">
        <v>5214.2700000000004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>
      <c r="A24" s="46" t="s">
        <v>188</v>
      </c>
      <c r="B24" s="47">
        <v>5224.18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>
      <c r="A25" s="46" t="s">
        <v>189</v>
      </c>
      <c r="B25" s="47">
        <v>5229.93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46" t="s">
        <v>190</v>
      </c>
      <c r="B26" s="47">
        <v>5227.84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>
      <c r="A27" s="46" t="s">
        <v>191</v>
      </c>
      <c r="B27" s="47">
        <v>5233.07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>
      <c r="A28" s="48" t="s">
        <v>192</v>
      </c>
      <c r="B28" s="49">
        <v>5259.76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>
      <c r="A29" s="46" t="s">
        <v>193</v>
      </c>
      <c r="B29" s="47">
        <v>5320.25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>
      <c r="A30" s="46" t="s">
        <v>194</v>
      </c>
      <c r="B30" s="47">
        <v>5331.42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46" t="s">
        <v>195</v>
      </c>
      <c r="B31" s="47">
        <v>5344.75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>
      <c r="A32" s="46" t="s">
        <v>196</v>
      </c>
      <c r="B32" s="47">
        <v>5348.49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>
      <c r="A33" s="46" t="s">
        <v>197</v>
      </c>
      <c r="B33" s="47">
        <v>5331.91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>
      <c r="A34" s="46" t="s">
        <v>198</v>
      </c>
      <c r="B34" s="47">
        <v>5311.65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>
      <c r="A35" s="46" t="s">
        <v>199</v>
      </c>
      <c r="B35" s="47">
        <v>5325.46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>
      <c r="A36" s="46" t="s">
        <v>200</v>
      </c>
      <c r="B36" s="47">
        <v>5344.63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>
      <c r="A37" s="46" t="s">
        <v>201</v>
      </c>
      <c r="B37" s="47">
        <v>5357.46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>
      <c r="A38" s="46" t="s">
        <v>202</v>
      </c>
      <c r="B38" s="47">
        <v>5391.75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>
      <c r="A39" s="46" t="s">
        <v>203</v>
      </c>
      <c r="B39" s="47">
        <v>5438.12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>
      <c r="A40" s="48" t="s">
        <v>204</v>
      </c>
      <c r="B40" s="49">
        <v>5486.52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>
      <c r="A41" s="46" t="s">
        <v>205</v>
      </c>
      <c r="B41" s="47">
        <v>5560.59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>
      <c r="A42" s="46" t="s">
        <v>206</v>
      </c>
      <c r="B42" s="47">
        <v>5574.49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>
      <c r="A43" s="46" t="s">
        <v>207</v>
      </c>
      <c r="B43" s="47">
        <v>5622.43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>
      <c r="A44" s="46" t="s">
        <v>208</v>
      </c>
      <c r="B44" s="47">
        <v>5674.72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>
      <c r="A45" s="48" t="s">
        <v>209</v>
      </c>
      <c r="B45" s="49">
        <v>5692.31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>
      <c r="A46" s="46" t="s">
        <v>210</v>
      </c>
      <c r="B46" s="47">
        <v>5739.56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>
      <c r="A47" s="85" t="s">
        <v>211</v>
      </c>
      <c r="B47" s="68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4">
    <mergeCell ref="A1:B1"/>
    <mergeCell ref="A2:B2"/>
    <mergeCell ref="A3:B3"/>
    <mergeCell ref="A47:B4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2"/>
  <sheetViews>
    <sheetView workbookViewId="0"/>
  </sheetViews>
  <sheetFormatPr defaultColWidth="12.625" defaultRowHeight="15" customHeight="1"/>
  <cols>
    <col min="1" max="24" width="44.875" customWidth="1"/>
    <col min="25" max="26" width="7.625" customWidth="1"/>
  </cols>
  <sheetData>
    <row r="1" spans="1:24" ht="18">
      <c r="A1" s="41" t="s">
        <v>212</v>
      </c>
      <c r="B1" s="32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ht="18">
      <c r="A2" s="51"/>
      <c r="B2" s="51"/>
      <c r="C2" s="51"/>
      <c r="D2" s="51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 ht="18">
      <c r="A3" s="86">
        <v>2018</v>
      </c>
      <c r="B3" s="87"/>
      <c r="C3" s="87"/>
      <c r="D3" s="88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4" ht="14.25">
      <c r="A4" s="54" t="s">
        <v>213</v>
      </c>
      <c r="B4" s="55" t="s">
        <v>214</v>
      </c>
      <c r="C4" s="55" t="s">
        <v>215</v>
      </c>
      <c r="D4" s="55" t="s">
        <v>216</v>
      </c>
    </row>
    <row r="5" spans="1:24" ht="14.25">
      <c r="A5" s="56" t="s">
        <v>5</v>
      </c>
      <c r="B5" s="57">
        <v>3286340010.9400001</v>
      </c>
      <c r="C5" s="57">
        <v>1040157920.39</v>
      </c>
      <c r="D5" s="57">
        <v>4326497931.3299999</v>
      </c>
    </row>
    <row r="6" spans="1:24" ht="14.25">
      <c r="A6" s="58" t="s">
        <v>7</v>
      </c>
      <c r="B6" s="59">
        <v>3992167338.9499998</v>
      </c>
      <c r="C6" s="59">
        <v>5093622201</v>
      </c>
      <c r="D6" s="59">
        <v>9085789539.9500008</v>
      </c>
    </row>
    <row r="7" spans="1:24" ht="14.25">
      <c r="A7" s="56" t="s">
        <v>9</v>
      </c>
      <c r="B7" s="57">
        <v>3107004759.1500001</v>
      </c>
      <c r="C7" s="57">
        <v>836992502.96000004</v>
      </c>
      <c r="D7" s="57">
        <v>3943997262.1100001</v>
      </c>
    </row>
    <row r="8" spans="1:24" ht="14.25">
      <c r="A8" s="58" t="s">
        <v>11</v>
      </c>
      <c r="B8" s="59">
        <v>3953150510.7600002</v>
      </c>
      <c r="C8" s="59">
        <v>3745736244.6599998</v>
      </c>
      <c r="D8" s="59">
        <v>7698886755.4200001</v>
      </c>
    </row>
    <row r="9" spans="1:24" ht="14.25">
      <c r="A9" s="56" t="s">
        <v>13</v>
      </c>
      <c r="B9" s="57">
        <v>11041127054.85</v>
      </c>
      <c r="C9" s="57">
        <v>18309604303.98</v>
      </c>
      <c r="D9" s="57">
        <v>29350731358.830002</v>
      </c>
    </row>
    <row r="10" spans="1:24" ht="14.25">
      <c r="A10" s="58" t="s">
        <v>15</v>
      </c>
      <c r="B10" s="59">
        <v>7383777453.4799995</v>
      </c>
      <c r="C10" s="59">
        <v>11389634123.02</v>
      </c>
      <c r="D10" s="59">
        <v>18773411576.5</v>
      </c>
    </row>
    <row r="11" spans="1:24" ht="14.25">
      <c r="A11" s="56" t="s">
        <v>17</v>
      </c>
      <c r="B11" s="57">
        <v>1532399544.0599999</v>
      </c>
      <c r="C11" s="57">
        <v>2623875416.9899998</v>
      </c>
      <c r="D11" s="57">
        <v>4156274961.0500002</v>
      </c>
    </row>
    <row r="12" spans="1:24" ht="14.25">
      <c r="A12" s="58" t="s">
        <v>19</v>
      </c>
      <c r="B12" s="59">
        <v>4245432933.3499999</v>
      </c>
      <c r="C12" s="59">
        <v>4125391357.0900002</v>
      </c>
      <c r="D12" s="59">
        <v>8370824290.4399996</v>
      </c>
    </row>
    <row r="13" spans="1:24" ht="14.25">
      <c r="A13" s="56" t="s">
        <v>21</v>
      </c>
      <c r="B13" s="57">
        <v>3237980821.8499999</v>
      </c>
      <c r="C13" s="57">
        <v>6793223795.4899998</v>
      </c>
      <c r="D13" s="57">
        <v>10031204617.34</v>
      </c>
    </row>
    <row r="14" spans="1:24" ht="14.25">
      <c r="A14" s="58" t="s">
        <v>23</v>
      </c>
      <c r="B14" s="59">
        <v>6925509523.2600002</v>
      </c>
      <c r="C14" s="59">
        <v>10909314025.129999</v>
      </c>
      <c r="D14" s="59">
        <v>17834823548.389999</v>
      </c>
    </row>
    <row r="15" spans="1:24" ht="14.25">
      <c r="A15" s="56" t="s">
        <v>25</v>
      </c>
      <c r="B15" s="57">
        <v>2665760057.29</v>
      </c>
      <c r="C15" s="57">
        <v>3667555432.3899999</v>
      </c>
      <c r="D15" s="57">
        <v>6333315489.6800003</v>
      </c>
    </row>
    <row r="16" spans="1:24" ht="14.25">
      <c r="A16" s="58" t="s">
        <v>27</v>
      </c>
      <c r="B16" s="59">
        <v>1741651554.5699999</v>
      </c>
      <c r="C16" s="59">
        <v>3517827702.4099998</v>
      </c>
      <c r="D16" s="59">
        <v>5259479256.9799995</v>
      </c>
    </row>
    <row r="17" spans="1:4" ht="14.25">
      <c r="A17" s="56" t="s">
        <v>29</v>
      </c>
      <c r="B17" s="57">
        <v>7579504515.96</v>
      </c>
      <c r="C17" s="57">
        <v>22775796314.209999</v>
      </c>
      <c r="D17" s="57">
        <v>30355300830.169998</v>
      </c>
    </row>
    <row r="18" spans="1:4" ht="14.25">
      <c r="A18" s="58" t="s">
        <v>31</v>
      </c>
      <c r="B18" s="59">
        <v>7142142409.1099997</v>
      </c>
      <c r="C18" s="59">
        <v>10597300009.120001</v>
      </c>
      <c r="D18" s="59">
        <v>17739442418.23</v>
      </c>
    </row>
    <row r="19" spans="1:4" ht="14.25">
      <c r="A19" s="56" t="s">
        <v>33</v>
      </c>
      <c r="B19" s="57">
        <v>4514316440.3199997</v>
      </c>
      <c r="C19" s="57">
        <v>5938674285.2600002</v>
      </c>
      <c r="D19" s="57">
        <v>10452990725.58</v>
      </c>
    </row>
    <row r="20" spans="1:4" ht="14.25">
      <c r="A20" s="58" t="s">
        <v>35</v>
      </c>
      <c r="B20" s="59">
        <v>5728892660.5699997</v>
      </c>
      <c r="C20" s="59">
        <v>11474921729.610001</v>
      </c>
      <c r="D20" s="59">
        <v>17203814390.18</v>
      </c>
    </row>
    <row r="21" spans="1:4" ht="14.25">
      <c r="A21" s="56" t="s">
        <v>37</v>
      </c>
      <c r="B21" s="57">
        <v>7799814468.2200003</v>
      </c>
      <c r="C21" s="57">
        <v>9611586353.7199993</v>
      </c>
      <c r="D21" s="57">
        <v>17411400821.939999</v>
      </c>
    </row>
    <row r="22" spans="1:4" ht="14.25">
      <c r="A22" s="58" t="s">
        <v>39</v>
      </c>
      <c r="B22" s="59">
        <v>4228018725.3299999</v>
      </c>
      <c r="C22" s="59">
        <v>5622016748.5</v>
      </c>
      <c r="D22" s="59">
        <v>9850035473.8299999</v>
      </c>
    </row>
    <row r="23" spans="1:4" ht="15.75" customHeight="1">
      <c r="A23" s="56" t="s">
        <v>41</v>
      </c>
      <c r="B23" s="57">
        <v>16707547809.469999</v>
      </c>
      <c r="C23" s="57">
        <v>16502483523.860001</v>
      </c>
      <c r="D23" s="57">
        <v>33210031333.330002</v>
      </c>
    </row>
    <row r="24" spans="1:4" ht="15.75" customHeight="1">
      <c r="A24" s="58" t="s">
        <v>43</v>
      </c>
      <c r="B24" s="59">
        <v>4273836236.3600001</v>
      </c>
      <c r="C24" s="59">
        <v>4512718846.6199999</v>
      </c>
      <c r="D24" s="59">
        <v>8786555082.9799995</v>
      </c>
    </row>
    <row r="25" spans="1:4" ht="15.75" customHeight="1">
      <c r="A25" s="56" t="s">
        <v>45</v>
      </c>
      <c r="B25" s="57">
        <v>4315913223.0799999</v>
      </c>
      <c r="C25" s="57">
        <v>10942814666.290001</v>
      </c>
      <c r="D25" s="57">
        <v>15258727889.370001</v>
      </c>
    </row>
    <row r="26" spans="1:4" ht="15.75" customHeight="1">
      <c r="A26" s="58" t="s">
        <v>47</v>
      </c>
      <c r="B26" s="59">
        <v>2924278133.02</v>
      </c>
      <c r="C26" s="59">
        <v>1738003950.4200001</v>
      </c>
      <c r="D26" s="59">
        <v>4662282083.4399996</v>
      </c>
    </row>
    <row r="27" spans="1:4" ht="15.75" customHeight="1">
      <c r="A27" s="56" t="s">
        <v>49</v>
      </c>
      <c r="B27" s="57">
        <v>2537476376.2399998</v>
      </c>
      <c r="C27" s="57">
        <v>1126059714.3299999</v>
      </c>
      <c r="D27" s="57">
        <v>3663536090.5700002</v>
      </c>
    </row>
    <row r="28" spans="1:4" ht="15.75" customHeight="1">
      <c r="A28" s="58" t="s">
        <v>51</v>
      </c>
      <c r="B28" s="59">
        <v>2437042225.3899999</v>
      </c>
      <c r="C28" s="59">
        <v>6851025274.9700003</v>
      </c>
      <c r="D28" s="59">
        <v>9288067500.3600006</v>
      </c>
    </row>
    <row r="29" spans="1:4" ht="15.75" customHeight="1">
      <c r="A29" s="56" t="s">
        <v>53</v>
      </c>
      <c r="B29" s="57">
        <v>11933322081.32</v>
      </c>
      <c r="C29" s="57">
        <v>27265927326.07</v>
      </c>
      <c r="D29" s="57">
        <v>39199249407.389999</v>
      </c>
    </row>
    <row r="30" spans="1:4" ht="15.75" customHeight="1">
      <c r="A30" s="58" t="s">
        <v>55</v>
      </c>
      <c r="B30" s="59">
        <v>3879752904.79</v>
      </c>
      <c r="C30" s="59">
        <v>3061158694.6300001</v>
      </c>
      <c r="D30" s="59">
        <v>6940911599.4200001</v>
      </c>
    </row>
    <row r="31" spans="1:4" ht="15.75" customHeight="1">
      <c r="A31" s="56" t="s">
        <v>57</v>
      </c>
      <c r="B31" s="57">
        <v>3960307536.1100001</v>
      </c>
      <c r="C31" s="57">
        <v>2524180168.27</v>
      </c>
      <c r="D31" s="57">
        <v>6484487704.3800001</v>
      </c>
    </row>
    <row r="32" spans="1:4" ht="15.75" customHeight="1">
      <c r="A32" s="58" t="s">
        <v>217</v>
      </c>
      <c r="B32" s="59">
        <v>382981900.5</v>
      </c>
      <c r="C32" s="59">
        <v>1750612974.29</v>
      </c>
      <c r="D32" s="59">
        <v>2133594874.79</v>
      </c>
    </row>
    <row r="33" spans="1:4" ht="15.75" customHeight="1">
      <c r="A33" s="56" t="s">
        <v>218</v>
      </c>
      <c r="B33" s="57">
        <v>0</v>
      </c>
      <c r="C33" s="57">
        <v>0</v>
      </c>
      <c r="D33" s="57">
        <v>0</v>
      </c>
    </row>
    <row r="34" spans="1:4" ht="15.75" customHeight="1">
      <c r="A34" s="58" t="s">
        <v>219</v>
      </c>
      <c r="B34" s="59">
        <v>0</v>
      </c>
      <c r="C34" s="59">
        <v>24661.66</v>
      </c>
      <c r="D34" s="59">
        <v>24661.66</v>
      </c>
    </row>
    <row r="35" spans="1:4" ht="15.75" customHeight="1">
      <c r="A35" s="60" t="s">
        <v>220</v>
      </c>
      <c r="B35" s="61">
        <v>143457449208.29999</v>
      </c>
      <c r="C35" s="61">
        <v>214348240267.34</v>
      </c>
      <c r="D35" s="61">
        <v>357805689475.64001</v>
      </c>
    </row>
    <row r="36" spans="1:4" ht="15.75" customHeight="1"/>
    <row r="37" spans="1:4" ht="15.75" customHeight="1"/>
    <row r="38" spans="1:4" ht="15.75" customHeight="1">
      <c r="A38" s="86">
        <v>2019</v>
      </c>
      <c r="B38" s="87"/>
      <c r="C38" s="87"/>
      <c r="D38" s="88"/>
    </row>
    <row r="39" spans="1:4" ht="15.75" customHeight="1">
      <c r="A39" s="54" t="s">
        <v>213</v>
      </c>
      <c r="B39" s="55" t="s">
        <v>214</v>
      </c>
      <c r="C39" s="55" t="s">
        <v>215</v>
      </c>
      <c r="D39" s="55" t="s">
        <v>216</v>
      </c>
    </row>
    <row r="40" spans="1:4" ht="15.75" customHeight="1">
      <c r="A40" s="56" t="s">
        <v>5</v>
      </c>
      <c r="B40" s="57">
        <v>3589255501.1100001</v>
      </c>
      <c r="C40" s="57">
        <v>1090934847.72</v>
      </c>
      <c r="D40" s="57">
        <v>4680190348.8299999</v>
      </c>
    </row>
    <row r="41" spans="1:4" ht="15.75" customHeight="1">
      <c r="A41" s="58" t="s">
        <v>7</v>
      </c>
      <c r="B41" s="59">
        <v>4310098329.21</v>
      </c>
      <c r="C41" s="59">
        <v>5483272328.29</v>
      </c>
      <c r="D41" s="59">
        <v>9793370657.5</v>
      </c>
    </row>
    <row r="42" spans="1:4" ht="15.75" customHeight="1">
      <c r="A42" s="56" t="s">
        <v>9</v>
      </c>
      <c r="B42" s="57">
        <v>3415816462.9899998</v>
      </c>
      <c r="C42" s="57">
        <v>873034002.13</v>
      </c>
      <c r="D42" s="57">
        <v>4288850465.1199999</v>
      </c>
    </row>
    <row r="43" spans="1:4" ht="15.75" customHeight="1">
      <c r="A43" s="58" t="s">
        <v>11</v>
      </c>
      <c r="B43" s="59">
        <v>4217107407.4299998</v>
      </c>
      <c r="C43" s="59">
        <v>4006002627.6199999</v>
      </c>
      <c r="D43" s="59">
        <v>8223110035.0500002</v>
      </c>
    </row>
    <row r="44" spans="1:4" ht="15.75" customHeight="1">
      <c r="A44" s="56" t="s">
        <v>13</v>
      </c>
      <c r="B44" s="57">
        <v>11668737930.719999</v>
      </c>
      <c r="C44" s="57">
        <v>19445764329.790001</v>
      </c>
      <c r="D44" s="57">
        <v>31114502260.509998</v>
      </c>
    </row>
    <row r="45" spans="1:4" ht="15.75" customHeight="1">
      <c r="A45" s="58" t="s">
        <v>15</v>
      </c>
      <c r="B45" s="59">
        <v>7998320702.8299999</v>
      </c>
      <c r="C45" s="59">
        <v>12067041632.48</v>
      </c>
      <c r="D45" s="59">
        <v>20065362335.310001</v>
      </c>
    </row>
    <row r="46" spans="1:4" ht="15.75" customHeight="1">
      <c r="A46" s="56" t="s">
        <v>17</v>
      </c>
      <c r="B46" s="57">
        <v>1772292666.0999999</v>
      </c>
      <c r="C46" s="57">
        <v>1490913898.3499999</v>
      </c>
      <c r="D46" s="57">
        <v>3263206564.4499998</v>
      </c>
    </row>
    <row r="47" spans="1:4" ht="15.75" customHeight="1">
      <c r="A47" s="58" t="s">
        <v>19</v>
      </c>
      <c r="B47" s="59">
        <v>5190632175.1300001</v>
      </c>
      <c r="C47" s="59">
        <v>4459909432.0500002</v>
      </c>
      <c r="D47" s="59">
        <v>9650541607.1800003</v>
      </c>
    </row>
    <row r="48" spans="1:4" ht="15.75" customHeight="1">
      <c r="A48" s="56" t="s">
        <v>21</v>
      </c>
      <c r="B48" s="57">
        <v>3624173728.0900002</v>
      </c>
      <c r="C48" s="57">
        <v>7423123890.8900003</v>
      </c>
      <c r="D48" s="57">
        <v>11047297618.98</v>
      </c>
    </row>
    <row r="49" spans="1:4" ht="15.75" customHeight="1">
      <c r="A49" s="58" t="s">
        <v>23</v>
      </c>
      <c r="B49" s="59">
        <v>7423499230.9899998</v>
      </c>
      <c r="C49" s="59">
        <v>12140488405.25</v>
      </c>
      <c r="D49" s="59">
        <v>19563987636.240002</v>
      </c>
    </row>
    <row r="50" spans="1:4" ht="15.75" customHeight="1">
      <c r="A50" s="56" t="s">
        <v>25</v>
      </c>
      <c r="B50" s="57">
        <v>2783986863.6199999</v>
      </c>
      <c r="C50" s="57">
        <v>3875323263.29</v>
      </c>
      <c r="D50" s="57">
        <v>6659310126.9099998</v>
      </c>
    </row>
    <row r="51" spans="1:4" ht="15.75" customHeight="1">
      <c r="A51" s="58" t="s">
        <v>27</v>
      </c>
      <c r="B51" s="59">
        <v>1791155733.9200001</v>
      </c>
      <c r="C51" s="59">
        <v>3507761135.0500002</v>
      </c>
      <c r="D51" s="59">
        <v>5298916868.9700003</v>
      </c>
    </row>
    <row r="52" spans="1:4" ht="15.75" customHeight="1">
      <c r="A52" s="56" t="s">
        <v>29</v>
      </c>
      <c r="B52" s="57">
        <v>7665712955.4899998</v>
      </c>
      <c r="C52" s="57">
        <v>25058237704.200001</v>
      </c>
      <c r="D52" s="57">
        <v>32723950659.689999</v>
      </c>
    </row>
    <row r="53" spans="1:4" ht="15.75" customHeight="1">
      <c r="A53" s="58" t="s">
        <v>31</v>
      </c>
      <c r="B53" s="59">
        <v>7831312142.6400003</v>
      </c>
      <c r="C53" s="59">
        <v>11902800110.6</v>
      </c>
      <c r="D53" s="59">
        <v>19734112253.240002</v>
      </c>
    </row>
    <row r="54" spans="1:4" ht="15.75" customHeight="1">
      <c r="A54" s="56" t="s">
        <v>33</v>
      </c>
      <c r="B54" s="57">
        <v>4741033252.6700001</v>
      </c>
      <c r="C54" s="57">
        <v>6330162020.5200005</v>
      </c>
      <c r="D54" s="57">
        <v>11071195273.190001</v>
      </c>
    </row>
    <row r="55" spans="1:4" ht="15.75" customHeight="1">
      <c r="A55" s="58" t="s">
        <v>35</v>
      </c>
      <c r="B55" s="59">
        <v>5770797893.7200003</v>
      </c>
      <c r="C55" s="59">
        <v>12159545743.879999</v>
      </c>
      <c r="D55" s="59">
        <v>17930343637.599998</v>
      </c>
    </row>
    <row r="56" spans="1:4" ht="15.75" customHeight="1">
      <c r="A56" s="56" t="s">
        <v>37</v>
      </c>
      <c r="B56" s="57">
        <v>8456821067.7600002</v>
      </c>
      <c r="C56" s="57">
        <v>10029123225.08</v>
      </c>
      <c r="D56" s="57">
        <v>18485944292.84</v>
      </c>
    </row>
    <row r="57" spans="1:4" ht="15.75" customHeight="1">
      <c r="A57" s="58" t="s">
        <v>39</v>
      </c>
      <c r="B57" s="59">
        <v>4612980225.6599998</v>
      </c>
      <c r="C57" s="59">
        <v>5822646117.1199999</v>
      </c>
      <c r="D57" s="59">
        <v>10435626342.780001</v>
      </c>
    </row>
    <row r="58" spans="1:4" ht="15.75" customHeight="1">
      <c r="A58" s="56" t="s">
        <v>41</v>
      </c>
      <c r="B58" s="57">
        <v>17869046133.720001</v>
      </c>
      <c r="C58" s="57">
        <v>17412803818.91</v>
      </c>
      <c r="D58" s="57">
        <v>35281849952.629997</v>
      </c>
    </row>
    <row r="59" spans="1:4" ht="15.75" customHeight="1">
      <c r="A59" s="58" t="s">
        <v>43</v>
      </c>
      <c r="B59" s="59">
        <v>4403436444.3299999</v>
      </c>
      <c r="C59" s="59">
        <v>4890766676.2799997</v>
      </c>
      <c r="D59" s="59">
        <v>9294203120.6100006</v>
      </c>
    </row>
    <row r="60" spans="1:4" ht="15.75" customHeight="1">
      <c r="A60" s="56" t="s">
        <v>45</v>
      </c>
      <c r="B60" s="57">
        <v>4329420994.8400002</v>
      </c>
      <c r="C60" s="57">
        <v>11659062661.84</v>
      </c>
      <c r="D60" s="57">
        <v>15988483656.68</v>
      </c>
    </row>
    <row r="61" spans="1:4" ht="15.75" customHeight="1">
      <c r="A61" s="58" t="s">
        <v>47</v>
      </c>
      <c r="B61" s="59">
        <v>3090816242.8800001</v>
      </c>
      <c r="C61" s="59">
        <v>1902018392.1800001</v>
      </c>
      <c r="D61" s="59">
        <v>4992834635.0600004</v>
      </c>
    </row>
    <row r="62" spans="1:4" ht="15.75" customHeight="1">
      <c r="A62" s="56" t="s">
        <v>49</v>
      </c>
      <c r="B62" s="57">
        <v>2613951066.8400002</v>
      </c>
      <c r="C62" s="57">
        <v>1167680018.6199999</v>
      </c>
      <c r="D62" s="57">
        <v>3781631085.46</v>
      </c>
    </row>
    <row r="63" spans="1:4" ht="15.75" customHeight="1">
      <c r="A63" s="58" t="s">
        <v>51</v>
      </c>
      <c r="B63" s="59">
        <v>2548639939.2800002</v>
      </c>
      <c r="C63" s="59">
        <v>7326770069.6400003</v>
      </c>
      <c r="D63" s="59">
        <v>9875410008.9200001</v>
      </c>
    </row>
    <row r="64" spans="1:4" ht="15.75" customHeight="1">
      <c r="A64" s="56" t="s">
        <v>53</v>
      </c>
      <c r="B64" s="57">
        <v>11615095431.77</v>
      </c>
      <c r="C64" s="57">
        <v>28575101413.02</v>
      </c>
      <c r="D64" s="57">
        <v>40190196844.790001</v>
      </c>
    </row>
    <row r="65" spans="1:4" ht="15.75" customHeight="1">
      <c r="A65" s="58" t="s">
        <v>55</v>
      </c>
      <c r="B65" s="59">
        <v>4201838611.27</v>
      </c>
      <c r="C65" s="59">
        <v>3154057446.7600002</v>
      </c>
      <c r="D65" s="59">
        <v>7355896058.0299997</v>
      </c>
    </row>
    <row r="66" spans="1:4" ht="15.75" customHeight="1">
      <c r="A66" s="56" t="s">
        <v>57</v>
      </c>
      <c r="B66" s="57">
        <v>4263261599.73</v>
      </c>
      <c r="C66" s="57">
        <v>2722864212.2399998</v>
      </c>
      <c r="D66" s="57">
        <v>6986125811.9700003</v>
      </c>
    </row>
    <row r="67" spans="1:4" ht="15.75" customHeight="1">
      <c r="A67" s="58" t="s">
        <v>217</v>
      </c>
      <c r="B67" s="59">
        <v>5642645465.2399998</v>
      </c>
      <c r="C67" s="59">
        <v>6899430827.9300003</v>
      </c>
      <c r="D67" s="59">
        <v>12542076293.17</v>
      </c>
    </row>
    <row r="68" spans="1:4" ht="15.75" customHeight="1">
      <c r="A68" s="56" t="s">
        <v>218</v>
      </c>
      <c r="B68" s="57">
        <v>0</v>
      </c>
      <c r="C68" s="57">
        <v>0</v>
      </c>
      <c r="D68" s="57">
        <v>0</v>
      </c>
    </row>
    <row r="69" spans="1:4" ht="15.75" customHeight="1">
      <c r="A69" s="58" t="s">
        <v>219</v>
      </c>
      <c r="B69" s="59">
        <v>0</v>
      </c>
      <c r="C69" s="59">
        <v>0</v>
      </c>
      <c r="D69" s="59">
        <v>0</v>
      </c>
    </row>
    <row r="70" spans="1:4" ht="15.75" customHeight="1">
      <c r="A70" s="60" t="s">
        <v>220</v>
      </c>
      <c r="B70" s="61">
        <v>157441886199.98001</v>
      </c>
      <c r="C70" s="61">
        <v>232876640251.73001</v>
      </c>
      <c r="D70" s="61">
        <v>390318526451.71002</v>
      </c>
    </row>
    <row r="71" spans="1:4" ht="15.75" customHeight="1"/>
    <row r="72" spans="1:4" ht="15.75" customHeight="1"/>
    <row r="73" spans="1:4" ht="15.75" customHeight="1">
      <c r="A73" s="86">
        <v>2020</v>
      </c>
      <c r="B73" s="87"/>
      <c r="C73" s="87"/>
      <c r="D73" s="88"/>
    </row>
    <row r="74" spans="1:4" ht="15.75" customHeight="1">
      <c r="A74" s="54" t="s">
        <v>213</v>
      </c>
      <c r="B74" s="55" t="s">
        <v>214</v>
      </c>
      <c r="C74" s="55" t="s">
        <v>215</v>
      </c>
      <c r="D74" s="55" t="s">
        <v>216</v>
      </c>
    </row>
    <row r="75" spans="1:4" ht="15.75" customHeight="1">
      <c r="A75" s="56" t="s">
        <v>5</v>
      </c>
      <c r="B75" s="57">
        <v>3614289458.6700001</v>
      </c>
      <c r="C75" s="57">
        <v>1287297726.52</v>
      </c>
      <c r="D75" s="57">
        <v>4901587185.1899996</v>
      </c>
    </row>
    <row r="76" spans="1:4" ht="15.75" customHeight="1">
      <c r="A76" s="58" t="s">
        <v>7</v>
      </c>
      <c r="B76" s="59">
        <v>4507154970.6599998</v>
      </c>
      <c r="C76" s="59">
        <v>6056726092.5299997</v>
      </c>
      <c r="D76" s="59">
        <v>10563881063.190001</v>
      </c>
    </row>
    <row r="77" spans="1:4" ht="15.75" customHeight="1">
      <c r="A77" s="56" t="s">
        <v>9</v>
      </c>
      <c r="B77" s="57">
        <v>3520670620.6799998</v>
      </c>
      <c r="C77" s="57">
        <v>1402774047.1500001</v>
      </c>
      <c r="D77" s="57">
        <v>4923444667.8299999</v>
      </c>
    </row>
    <row r="78" spans="1:4" ht="15.75" customHeight="1">
      <c r="A78" s="58" t="s">
        <v>11</v>
      </c>
      <c r="B78" s="59">
        <v>4663313185.7299995</v>
      </c>
      <c r="C78" s="59">
        <v>4849685746.5200005</v>
      </c>
      <c r="D78" s="59">
        <v>9512998932.25</v>
      </c>
    </row>
    <row r="79" spans="1:4" ht="15.75" customHeight="1">
      <c r="A79" s="56" t="s">
        <v>13</v>
      </c>
      <c r="B79" s="57">
        <v>12960826848.74</v>
      </c>
      <c r="C79" s="57">
        <v>21725242220.59</v>
      </c>
      <c r="D79" s="57">
        <v>34686069069.330002</v>
      </c>
    </row>
    <row r="80" spans="1:4" ht="15.75" customHeight="1">
      <c r="A80" s="58" t="s">
        <v>15</v>
      </c>
      <c r="B80" s="59">
        <v>8503943277.0799999</v>
      </c>
      <c r="C80" s="59">
        <v>13726844830.66</v>
      </c>
      <c r="D80" s="59">
        <v>22230788107.740002</v>
      </c>
    </row>
    <row r="81" spans="1:4" ht="15.75" customHeight="1">
      <c r="A81" s="56" t="s">
        <v>17</v>
      </c>
      <c r="B81" s="57">
        <v>2593779117.5100002</v>
      </c>
      <c r="C81" s="57">
        <v>3041769287.48</v>
      </c>
      <c r="D81" s="57">
        <v>5635548404.9899998</v>
      </c>
    </row>
    <row r="82" spans="1:4" ht="15.75" customHeight="1">
      <c r="A82" s="58" t="s">
        <v>19</v>
      </c>
      <c r="B82" s="59">
        <v>4860844038.8500004</v>
      </c>
      <c r="C82" s="59">
        <v>4953425395</v>
      </c>
      <c r="D82" s="59">
        <v>9814269433.8500004</v>
      </c>
    </row>
    <row r="83" spans="1:4" ht="15.75" customHeight="1">
      <c r="A83" s="56" t="s">
        <v>21</v>
      </c>
      <c r="B83" s="57">
        <v>4684183698.9200001</v>
      </c>
      <c r="C83" s="57">
        <v>9409854879.1700001</v>
      </c>
      <c r="D83" s="57">
        <v>14094038578.09</v>
      </c>
    </row>
    <row r="84" spans="1:4" ht="15.75" customHeight="1">
      <c r="A84" s="58" t="s">
        <v>23</v>
      </c>
      <c r="B84" s="59">
        <v>7851330430.5299997</v>
      </c>
      <c r="C84" s="59">
        <v>12827726695.83</v>
      </c>
      <c r="D84" s="59">
        <v>20679057126.360001</v>
      </c>
    </row>
    <row r="85" spans="1:4" ht="15.75" customHeight="1">
      <c r="A85" s="56" t="s">
        <v>25</v>
      </c>
      <c r="B85" s="57">
        <v>4591538478.9499998</v>
      </c>
      <c r="C85" s="57">
        <v>5476586866.4499998</v>
      </c>
      <c r="D85" s="57">
        <v>10068125345.4</v>
      </c>
    </row>
    <row r="86" spans="1:4" ht="15.75" customHeight="1">
      <c r="A86" s="58" t="s">
        <v>27</v>
      </c>
      <c r="B86" s="59">
        <v>2600699520.3200002</v>
      </c>
      <c r="C86" s="59">
        <v>4462112145.6700001</v>
      </c>
      <c r="D86" s="59">
        <v>7062811665.9899998</v>
      </c>
    </row>
    <row r="87" spans="1:4" ht="15.75" customHeight="1">
      <c r="A87" s="56" t="s">
        <v>29</v>
      </c>
      <c r="B87" s="57">
        <v>11065900930.52</v>
      </c>
      <c r="C87" s="57">
        <v>31532340625.84</v>
      </c>
      <c r="D87" s="57">
        <v>42598241556.360001</v>
      </c>
    </row>
    <row r="88" spans="1:4" ht="15.75" customHeight="1">
      <c r="A88" s="58" t="s">
        <v>31</v>
      </c>
      <c r="B88" s="59">
        <v>9100734780.2399998</v>
      </c>
      <c r="C88" s="59">
        <v>13146297609.17</v>
      </c>
      <c r="D88" s="59">
        <v>22247032389.41</v>
      </c>
    </row>
    <row r="89" spans="1:4" ht="15.75" customHeight="1">
      <c r="A89" s="56" t="s">
        <v>33</v>
      </c>
      <c r="B89" s="57">
        <v>4989360852.04</v>
      </c>
      <c r="C89" s="57">
        <v>7383830160.3699999</v>
      </c>
      <c r="D89" s="57">
        <v>12373191012.41</v>
      </c>
    </row>
    <row r="90" spans="1:4" ht="15.75" customHeight="1">
      <c r="A90" s="58" t="s">
        <v>35</v>
      </c>
      <c r="B90" s="59">
        <v>7835682468.9499998</v>
      </c>
      <c r="C90" s="59">
        <v>15103762747.969999</v>
      </c>
      <c r="D90" s="59">
        <v>22939445216.919998</v>
      </c>
    </row>
    <row r="91" spans="1:4" ht="15.75" customHeight="1">
      <c r="A91" s="56" t="s">
        <v>37</v>
      </c>
      <c r="B91" s="57">
        <v>9618321011.6299992</v>
      </c>
      <c r="C91" s="57">
        <v>11360605658.290001</v>
      </c>
      <c r="D91" s="57">
        <v>20978926669.919998</v>
      </c>
    </row>
    <row r="92" spans="1:4" ht="15.75" customHeight="1">
      <c r="A92" s="58" t="s">
        <v>39</v>
      </c>
      <c r="B92" s="59">
        <v>4729719319.1000004</v>
      </c>
      <c r="C92" s="59">
        <v>6632203792.4099998</v>
      </c>
      <c r="D92" s="59">
        <v>11361923111.51</v>
      </c>
    </row>
    <row r="93" spans="1:4" ht="15.75" customHeight="1">
      <c r="A93" s="56" t="s">
        <v>41</v>
      </c>
      <c r="B93" s="57">
        <v>17759205790.57</v>
      </c>
      <c r="C93" s="57">
        <v>20254160498.459999</v>
      </c>
      <c r="D93" s="57">
        <v>38013366289.029999</v>
      </c>
    </row>
    <row r="94" spans="1:4" ht="15.75" customHeight="1">
      <c r="A94" s="58" t="s">
        <v>43</v>
      </c>
      <c r="B94" s="59">
        <v>4846706957.3199997</v>
      </c>
      <c r="C94" s="59">
        <v>5707827142.8000002</v>
      </c>
      <c r="D94" s="59">
        <v>10554534100.120001</v>
      </c>
    </row>
    <row r="95" spans="1:4" ht="15.75" customHeight="1">
      <c r="A95" s="56" t="s">
        <v>45</v>
      </c>
      <c r="B95" s="57">
        <v>7142399010.3199997</v>
      </c>
      <c r="C95" s="57">
        <v>14712125827.370001</v>
      </c>
      <c r="D95" s="57">
        <v>21854524837.689999</v>
      </c>
    </row>
    <row r="96" spans="1:4" ht="15.75" customHeight="1">
      <c r="A96" s="58" t="s">
        <v>47</v>
      </c>
      <c r="B96" s="59">
        <v>3387208923.8000002</v>
      </c>
      <c r="C96" s="59">
        <v>2328553719.5599999</v>
      </c>
      <c r="D96" s="59">
        <v>5715762643.3599997</v>
      </c>
    </row>
    <row r="97" spans="1:4" ht="15.75" customHeight="1">
      <c r="A97" s="56" t="s">
        <v>49</v>
      </c>
      <c r="B97" s="57">
        <v>2564369279.6900001</v>
      </c>
      <c r="C97" s="57">
        <v>1395295575.05</v>
      </c>
      <c r="D97" s="57">
        <v>3959664854.7399998</v>
      </c>
    </row>
    <row r="98" spans="1:4" ht="15.75" customHeight="1">
      <c r="A98" s="58" t="s">
        <v>51</v>
      </c>
      <c r="B98" s="59">
        <v>3851283686.3299999</v>
      </c>
      <c r="C98" s="59">
        <v>9219825617.4699993</v>
      </c>
      <c r="D98" s="59">
        <v>13071109303.799999</v>
      </c>
    </row>
    <row r="99" spans="1:4" ht="15.75" customHeight="1">
      <c r="A99" s="56" t="s">
        <v>53</v>
      </c>
      <c r="B99" s="57">
        <v>19638610877</v>
      </c>
      <c r="C99" s="57">
        <v>38603586804.129997</v>
      </c>
      <c r="D99" s="57">
        <v>58242197681.129997</v>
      </c>
    </row>
    <row r="100" spans="1:4" ht="15.75" customHeight="1">
      <c r="A100" s="58" t="s">
        <v>55</v>
      </c>
      <c r="B100" s="59">
        <v>4391433614.1499996</v>
      </c>
      <c r="C100" s="59">
        <v>3686089880.4299998</v>
      </c>
      <c r="D100" s="59">
        <v>8077523494.5799999</v>
      </c>
    </row>
    <row r="101" spans="1:4" ht="15.75" customHeight="1">
      <c r="A101" s="56" t="s">
        <v>57</v>
      </c>
      <c r="B101" s="57">
        <v>4570015922.4799995</v>
      </c>
      <c r="C101" s="57">
        <v>3191184223.1999998</v>
      </c>
      <c r="D101" s="57">
        <v>7761200145.6800003</v>
      </c>
    </row>
    <row r="102" spans="1:4" ht="15.75" customHeight="1">
      <c r="A102" s="58" t="s">
        <v>217</v>
      </c>
      <c r="B102" s="59">
        <v>47126907362.870003</v>
      </c>
      <c r="C102" s="59">
        <v>33925537766.759998</v>
      </c>
      <c r="D102" s="59">
        <v>81052445129.630005</v>
      </c>
    </row>
    <row r="103" spans="1:4" ht="15.75" customHeight="1">
      <c r="A103" s="56" t="s">
        <v>218</v>
      </c>
      <c r="B103" s="57">
        <v>0</v>
      </c>
      <c r="C103" s="57">
        <v>0</v>
      </c>
      <c r="D103" s="57">
        <v>0</v>
      </c>
    </row>
    <row r="104" spans="1:4" ht="15.75" customHeight="1">
      <c r="A104" s="58" t="s">
        <v>219</v>
      </c>
      <c r="B104" s="59">
        <v>0</v>
      </c>
      <c r="C104" s="59">
        <v>0</v>
      </c>
      <c r="D104" s="59">
        <v>0</v>
      </c>
    </row>
    <row r="105" spans="1:4" ht="15.75" customHeight="1">
      <c r="A105" s="60" t="s">
        <v>220</v>
      </c>
      <c r="B105" s="61">
        <v>227570434433.64999</v>
      </c>
      <c r="C105" s="61">
        <v>307403273582.84998</v>
      </c>
      <c r="D105" s="61">
        <v>534973708016.5</v>
      </c>
    </row>
    <row r="106" spans="1:4" ht="15.75" customHeight="1"/>
    <row r="107" spans="1:4" ht="15.75" customHeight="1"/>
    <row r="108" spans="1:4" ht="15.75" customHeight="1">
      <c r="A108" s="86" t="s">
        <v>152</v>
      </c>
      <c r="B108" s="87"/>
      <c r="C108" s="87"/>
      <c r="D108" s="88"/>
    </row>
    <row r="109" spans="1:4" ht="15.75" customHeight="1">
      <c r="A109" s="54" t="s">
        <v>213</v>
      </c>
      <c r="B109" s="55" t="s">
        <v>214</v>
      </c>
      <c r="C109" s="55" t="s">
        <v>215</v>
      </c>
      <c r="D109" s="55" t="s">
        <v>216</v>
      </c>
    </row>
    <row r="110" spans="1:4" ht="15.75" customHeight="1">
      <c r="A110" s="56" t="s">
        <v>5</v>
      </c>
      <c r="B110" s="57">
        <v>1545099296.8699999</v>
      </c>
      <c r="C110" s="57">
        <v>441356888.27999997</v>
      </c>
      <c r="D110" s="57">
        <v>1986456185.1500001</v>
      </c>
    </row>
    <row r="111" spans="1:4" ht="15.75" customHeight="1">
      <c r="A111" s="58" t="s">
        <v>7</v>
      </c>
      <c r="B111" s="59">
        <v>1852688951.5899999</v>
      </c>
      <c r="C111" s="59">
        <v>2150801797.2600002</v>
      </c>
      <c r="D111" s="59">
        <v>4003490748.8499999</v>
      </c>
    </row>
    <row r="112" spans="1:4" ht="15.75" customHeight="1">
      <c r="A112" s="56" t="s">
        <v>9</v>
      </c>
      <c r="B112" s="57">
        <v>1489360525.0699999</v>
      </c>
      <c r="C112" s="57">
        <v>419235115.14999998</v>
      </c>
      <c r="D112" s="57">
        <v>1908595640.22</v>
      </c>
    </row>
    <row r="113" spans="1:4" ht="15.75" customHeight="1">
      <c r="A113" s="58" t="s">
        <v>11</v>
      </c>
      <c r="B113" s="59">
        <v>1805288485.77</v>
      </c>
      <c r="C113" s="59">
        <v>1675121396.03</v>
      </c>
      <c r="D113" s="59">
        <v>3480409881.8000002</v>
      </c>
    </row>
    <row r="114" spans="1:4" ht="15.75" customHeight="1">
      <c r="A114" s="56" t="s">
        <v>13</v>
      </c>
      <c r="B114" s="57">
        <v>5052001739.1599998</v>
      </c>
      <c r="C114" s="57">
        <v>7868429258.6599998</v>
      </c>
      <c r="D114" s="57">
        <v>12920430997.82</v>
      </c>
    </row>
    <row r="115" spans="1:4" ht="15.75" customHeight="1">
      <c r="A115" s="58" t="s">
        <v>15</v>
      </c>
      <c r="B115" s="59">
        <v>3427242590.2199998</v>
      </c>
      <c r="C115" s="59">
        <v>4939847149.4700003</v>
      </c>
      <c r="D115" s="59">
        <v>8367089739.6899996</v>
      </c>
    </row>
    <row r="116" spans="1:4" ht="15.75" customHeight="1">
      <c r="A116" s="56" t="s">
        <v>17</v>
      </c>
      <c r="B116" s="57">
        <v>2477548421.79</v>
      </c>
      <c r="C116" s="57">
        <v>6348623672.5299997</v>
      </c>
      <c r="D116" s="57">
        <v>8826172094.3199997</v>
      </c>
    </row>
    <row r="117" spans="1:4" ht="15.75" customHeight="1">
      <c r="A117" s="58" t="s">
        <v>19</v>
      </c>
      <c r="B117" s="59">
        <v>1821248655.97</v>
      </c>
      <c r="C117" s="59">
        <v>1675753019.74</v>
      </c>
      <c r="D117" s="59">
        <v>3497001675.71</v>
      </c>
    </row>
    <row r="118" spans="1:4" ht="15.75" customHeight="1">
      <c r="A118" s="56" t="s">
        <v>21</v>
      </c>
      <c r="B118" s="57">
        <v>1775401760.6199999</v>
      </c>
      <c r="C118" s="57">
        <v>3049592012.3400002</v>
      </c>
      <c r="D118" s="57">
        <v>4824993772.96</v>
      </c>
    </row>
    <row r="119" spans="1:4" ht="15.75" customHeight="1">
      <c r="A119" s="58" t="s">
        <v>23</v>
      </c>
      <c r="B119" s="59">
        <v>3243433700.46</v>
      </c>
      <c r="C119" s="59">
        <v>4869296225.9799995</v>
      </c>
      <c r="D119" s="59">
        <v>8112729926.4399996</v>
      </c>
    </row>
    <row r="120" spans="1:4" ht="15.75" customHeight="1">
      <c r="A120" s="56" t="s">
        <v>25</v>
      </c>
      <c r="B120" s="57">
        <v>1361304117.1099999</v>
      </c>
      <c r="C120" s="57">
        <v>1577581207.52</v>
      </c>
      <c r="D120" s="57">
        <v>2938885324.6300001</v>
      </c>
    </row>
    <row r="121" spans="1:4" ht="15.75" customHeight="1">
      <c r="A121" s="58" t="s">
        <v>27</v>
      </c>
      <c r="B121" s="59">
        <v>781081804.76999998</v>
      </c>
      <c r="C121" s="59">
        <v>1374956403.71</v>
      </c>
      <c r="D121" s="59">
        <v>2156038208.48</v>
      </c>
    </row>
    <row r="122" spans="1:4" ht="15.75" customHeight="1">
      <c r="A122" s="56" t="s">
        <v>29</v>
      </c>
      <c r="B122" s="57">
        <v>3491859509.3699999</v>
      </c>
      <c r="C122" s="57">
        <v>10782128431.540001</v>
      </c>
      <c r="D122" s="57">
        <v>14273987940.91</v>
      </c>
    </row>
    <row r="123" spans="1:4" ht="15.75" customHeight="1">
      <c r="A123" s="58" t="s">
        <v>31</v>
      </c>
      <c r="B123" s="59">
        <v>3445631875.8200002</v>
      </c>
      <c r="C123" s="59">
        <v>5119353364.3800001</v>
      </c>
      <c r="D123" s="59">
        <v>8564985240.1999998</v>
      </c>
    </row>
    <row r="124" spans="1:4" ht="15.75" customHeight="1">
      <c r="A124" s="56" t="s">
        <v>33</v>
      </c>
      <c r="B124" s="57">
        <v>2023045043.23</v>
      </c>
      <c r="C124" s="57">
        <v>2520825814.5500002</v>
      </c>
      <c r="D124" s="57">
        <v>4543870857.7799997</v>
      </c>
    </row>
    <row r="125" spans="1:4" ht="15.75" customHeight="1">
      <c r="A125" s="58" t="s">
        <v>35</v>
      </c>
      <c r="B125" s="59">
        <v>2605414722.54</v>
      </c>
      <c r="C125" s="59">
        <v>5017886974.71</v>
      </c>
      <c r="D125" s="59">
        <v>7623301697.25</v>
      </c>
    </row>
    <row r="126" spans="1:4" ht="15.75" customHeight="1">
      <c r="A126" s="56" t="s">
        <v>37</v>
      </c>
      <c r="B126" s="57">
        <v>3714402600.46</v>
      </c>
      <c r="C126" s="57">
        <v>3985107458.3299999</v>
      </c>
      <c r="D126" s="57">
        <v>7699510058.79</v>
      </c>
    </row>
    <row r="127" spans="1:4" ht="15.75" customHeight="1">
      <c r="A127" s="58" t="s">
        <v>39</v>
      </c>
      <c r="B127" s="59">
        <v>1934014521.55</v>
      </c>
      <c r="C127" s="59">
        <v>2312779515.0900002</v>
      </c>
      <c r="D127" s="59">
        <v>4246794036.6399999</v>
      </c>
    </row>
    <row r="128" spans="1:4" ht="15.75" customHeight="1">
      <c r="A128" s="56" t="s">
        <v>41</v>
      </c>
      <c r="B128" s="57">
        <v>5245572060.1700001</v>
      </c>
      <c r="C128" s="57">
        <v>7051162134.7399998</v>
      </c>
      <c r="D128" s="57">
        <v>12296734194.91</v>
      </c>
    </row>
    <row r="129" spans="1:4" ht="15.75" customHeight="1">
      <c r="A129" s="58" t="s">
        <v>43</v>
      </c>
      <c r="B129" s="59">
        <v>1918532000.3599999</v>
      </c>
      <c r="C129" s="59">
        <v>1946597278.1700001</v>
      </c>
      <c r="D129" s="59">
        <v>3865129278.5300002</v>
      </c>
    </row>
    <row r="130" spans="1:4" ht="15.75" customHeight="1">
      <c r="A130" s="56" t="s">
        <v>45</v>
      </c>
      <c r="B130" s="57">
        <v>2077481837.1600001</v>
      </c>
      <c r="C130" s="57">
        <v>4830317571.2200003</v>
      </c>
      <c r="D130" s="57">
        <v>6907799408.3800001</v>
      </c>
    </row>
    <row r="131" spans="1:4" ht="15.75" customHeight="1">
      <c r="A131" s="58" t="s">
        <v>47</v>
      </c>
      <c r="B131" s="59">
        <v>1356869101.0699999</v>
      </c>
      <c r="C131" s="59">
        <v>759632393.41999996</v>
      </c>
      <c r="D131" s="59">
        <v>2116501494.49</v>
      </c>
    </row>
    <row r="132" spans="1:4" ht="15.75" customHeight="1">
      <c r="A132" s="56" t="s">
        <v>49</v>
      </c>
      <c r="B132" s="57">
        <v>1135297780.04</v>
      </c>
      <c r="C132" s="57">
        <v>401216443.24000001</v>
      </c>
      <c r="D132" s="57">
        <v>1536514223.28</v>
      </c>
    </row>
    <row r="133" spans="1:4" ht="15.75" customHeight="1">
      <c r="A133" s="58" t="s">
        <v>51</v>
      </c>
      <c r="B133" s="59">
        <v>1233602509.54</v>
      </c>
      <c r="C133" s="59">
        <v>3036160878.8499999</v>
      </c>
      <c r="D133" s="59">
        <v>4269763388.3899999</v>
      </c>
    </row>
    <row r="134" spans="1:4" ht="15.75" customHeight="1">
      <c r="A134" s="56" t="s">
        <v>53</v>
      </c>
      <c r="B134" s="57">
        <v>5001973919.71</v>
      </c>
      <c r="C134" s="57">
        <v>12501298534.49</v>
      </c>
      <c r="D134" s="57">
        <v>17503272454.200001</v>
      </c>
    </row>
    <row r="135" spans="1:4" ht="15.75" customHeight="1">
      <c r="A135" s="58" t="s">
        <v>55</v>
      </c>
      <c r="B135" s="59">
        <v>1818317495.22</v>
      </c>
      <c r="C135" s="59">
        <v>1216685348.8099999</v>
      </c>
      <c r="D135" s="59">
        <v>3035002844.0300002</v>
      </c>
    </row>
    <row r="136" spans="1:4" ht="15.75" customHeight="1">
      <c r="A136" s="56" t="s">
        <v>57</v>
      </c>
      <c r="B136" s="57">
        <v>1871230036.96</v>
      </c>
      <c r="C136" s="57">
        <v>1037374929.17</v>
      </c>
      <c r="D136" s="57">
        <v>2908604966.1300001</v>
      </c>
    </row>
    <row r="137" spans="1:4" ht="15.75" customHeight="1">
      <c r="A137" s="58" t="s">
        <v>217</v>
      </c>
      <c r="B137" s="59">
        <v>1865418880.8499999</v>
      </c>
      <c r="C137" s="59">
        <v>1468163667.73</v>
      </c>
      <c r="D137" s="59">
        <v>3333582548.5799999</v>
      </c>
    </row>
    <row r="138" spans="1:4" ht="15.75" customHeight="1">
      <c r="A138" s="56" t="s">
        <v>218</v>
      </c>
      <c r="B138" s="57">
        <v>0</v>
      </c>
      <c r="C138" s="57">
        <v>0</v>
      </c>
      <c r="D138" s="57">
        <v>0</v>
      </c>
    </row>
    <row r="139" spans="1:4" ht="15.75" customHeight="1">
      <c r="A139" s="58" t="s">
        <v>219</v>
      </c>
      <c r="B139" s="59">
        <v>0</v>
      </c>
      <c r="C139" s="59">
        <v>0</v>
      </c>
      <c r="D139" s="59">
        <v>0</v>
      </c>
    </row>
    <row r="140" spans="1:4" ht="15.75" customHeight="1">
      <c r="A140" s="60" t="s">
        <v>220</v>
      </c>
      <c r="B140" s="61">
        <v>67370363943.449997</v>
      </c>
      <c r="C140" s="61">
        <v>100377284885.11</v>
      </c>
      <c r="D140" s="61">
        <v>167747648828.56</v>
      </c>
    </row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D3"/>
    <mergeCell ref="A38:D38"/>
    <mergeCell ref="A73:D73"/>
    <mergeCell ref="A108:D108"/>
  </mergeCells>
  <hyperlinks>
    <hyperlink ref="A1" r:id="rId1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2"/>
  <sheetViews>
    <sheetView workbookViewId="0"/>
  </sheetViews>
  <sheetFormatPr defaultColWidth="12.625" defaultRowHeight="15" customHeight="1"/>
  <cols>
    <col min="1" max="1" width="20.125" customWidth="1"/>
    <col min="2" max="2" width="22" customWidth="1"/>
    <col min="3" max="3" width="36.625" customWidth="1"/>
    <col min="4" max="4" width="25.25" customWidth="1"/>
    <col min="5" max="5" width="29.875" customWidth="1"/>
    <col min="6" max="26" width="44.875" customWidth="1"/>
    <col min="27" max="28" width="7.625" customWidth="1"/>
  </cols>
  <sheetData>
    <row r="1" spans="1:26" ht="18">
      <c r="A1" s="41" t="s">
        <v>221</v>
      </c>
      <c r="B1" s="32"/>
      <c r="D1" s="62"/>
      <c r="E1" s="62"/>
      <c r="F1" s="6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8">
      <c r="A2" s="62"/>
      <c r="B2" s="62"/>
      <c r="C2" s="62"/>
      <c r="D2" s="62"/>
      <c r="E2" s="62"/>
      <c r="F2" s="6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8">
      <c r="A3" s="89">
        <v>2018</v>
      </c>
      <c r="B3" s="87"/>
      <c r="C3" s="87"/>
      <c r="D3" s="87"/>
      <c r="E3" s="87"/>
      <c r="F3" s="88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4.25">
      <c r="A4" s="54" t="s">
        <v>213</v>
      </c>
      <c r="B4" s="55" t="s">
        <v>216</v>
      </c>
      <c r="C4" s="55" t="s">
        <v>214</v>
      </c>
      <c r="D4" s="63" t="s">
        <v>222</v>
      </c>
      <c r="E4" s="55" t="s">
        <v>215</v>
      </c>
      <c r="F4" s="63" t="s">
        <v>223</v>
      </c>
    </row>
    <row r="5" spans="1:26" ht="14.25">
      <c r="A5" s="56" t="s">
        <v>5</v>
      </c>
      <c r="B5" s="57">
        <v>4326497931.3299999</v>
      </c>
      <c r="C5" s="57">
        <v>3286340010.9400001</v>
      </c>
      <c r="D5" s="64">
        <f t="shared" ref="D5:D35" si="0">C5/B5</f>
        <v>0.75958432503624307</v>
      </c>
      <c r="E5" s="57">
        <v>1040157920.39</v>
      </c>
      <c r="F5" s="64">
        <f t="shared" ref="F5:F35" si="1">E5/B5</f>
        <v>0.24041567496375693</v>
      </c>
    </row>
    <row r="6" spans="1:26" ht="14.25">
      <c r="A6" s="58" t="s">
        <v>7</v>
      </c>
      <c r="B6" s="59">
        <v>9085789539.9500008</v>
      </c>
      <c r="C6" s="59">
        <v>3992167338.9499998</v>
      </c>
      <c r="D6" s="65">
        <f t="shared" si="0"/>
        <v>0.43938584769067507</v>
      </c>
      <c r="E6" s="59">
        <v>5093622201</v>
      </c>
      <c r="F6" s="65">
        <f t="shared" si="1"/>
        <v>0.56061415230932476</v>
      </c>
    </row>
    <row r="7" spans="1:26" ht="14.25">
      <c r="A7" s="56" t="s">
        <v>9</v>
      </c>
      <c r="B7" s="57">
        <v>3943997262.1100001</v>
      </c>
      <c r="C7" s="57">
        <v>3107004759.1500001</v>
      </c>
      <c r="D7" s="64">
        <f t="shared" si="0"/>
        <v>0.78778065821673082</v>
      </c>
      <c r="E7" s="57">
        <v>836992502.96000004</v>
      </c>
      <c r="F7" s="64">
        <f t="shared" si="1"/>
        <v>0.21221934178326918</v>
      </c>
    </row>
    <row r="8" spans="1:26" ht="14.25">
      <c r="A8" s="58" t="s">
        <v>11</v>
      </c>
      <c r="B8" s="59">
        <v>7698886755.4200001</v>
      </c>
      <c r="C8" s="59">
        <v>3953150510.7600002</v>
      </c>
      <c r="D8" s="65">
        <f t="shared" si="0"/>
        <v>0.5134704063515404</v>
      </c>
      <c r="E8" s="59">
        <v>3745736244.6599998</v>
      </c>
      <c r="F8" s="65">
        <f t="shared" si="1"/>
        <v>0.48652959364845955</v>
      </c>
    </row>
    <row r="9" spans="1:26" ht="14.25">
      <c r="A9" s="56" t="s">
        <v>13</v>
      </c>
      <c r="B9" s="57">
        <v>29350731358.830002</v>
      </c>
      <c r="C9" s="57">
        <v>11041127054.85</v>
      </c>
      <c r="D9" s="64">
        <f t="shared" si="0"/>
        <v>0.37617894150117454</v>
      </c>
      <c r="E9" s="57">
        <v>18309604303.98</v>
      </c>
      <c r="F9" s="64">
        <f t="shared" si="1"/>
        <v>0.62382105849882541</v>
      </c>
    </row>
    <row r="10" spans="1:26" ht="14.25">
      <c r="A10" s="58" t="s">
        <v>15</v>
      </c>
      <c r="B10" s="59">
        <v>18773411576.5</v>
      </c>
      <c r="C10" s="59">
        <v>7383777453.4799995</v>
      </c>
      <c r="D10" s="65">
        <f t="shared" si="0"/>
        <v>0.39331037000876246</v>
      </c>
      <c r="E10" s="59">
        <v>11389634123.02</v>
      </c>
      <c r="F10" s="65">
        <f t="shared" si="1"/>
        <v>0.60668962999123754</v>
      </c>
    </row>
    <row r="11" spans="1:26" ht="14.25">
      <c r="A11" s="56" t="s">
        <v>17</v>
      </c>
      <c r="B11" s="57">
        <v>4156274961.0500002</v>
      </c>
      <c r="C11" s="57">
        <v>1532399544.0599999</v>
      </c>
      <c r="D11" s="64">
        <f t="shared" si="0"/>
        <v>0.36869542039944098</v>
      </c>
      <c r="E11" s="57">
        <v>2623875416.9899998</v>
      </c>
      <c r="F11" s="64">
        <f t="shared" si="1"/>
        <v>0.63130457960055897</v>
      </c>
    </row>
    <row r="12" spans="1:26" ht="14.25">
      <c r="A12" s="58" t="s">
        <v>19</v>
      </c>
      <c r="B12" s="59">
        <v>8370824290.4399996</v>
      </c>
      <c r="C12" s="59">
        <v>4245432933.3499999</v>
      </c>
      <c r="D12" s="65">
        <f t="shared" si="0"/>
        <v>0.50717023629304314</v>
      </c>
      <c r="E12" s="59">
        <v>4125391357.0900002</v>
      </c>
      <c r="F12" s="65">
        <f t="shared" si="1"/>
        <v>0.49282976370695691</v>
      </c>
    </row>
    <row r="13" spans="1:26" ht="14.25">
      <c r="A13" s="56" t="s">
        <v>21</v>
      </c>
      <c r="B13" s="57">
        <v>10031204617.34</v>
      </c>
      <c r="C13" s="57">
        <v>3237980821.8499999</v>
      </c>
      <c r="D13" s="64">
        <f t="shared" si="0"/>
        <v>0.3227908257651137</v>
      </c>
      <c r="E13" s="57">
        <v>6793223795.4899998</v>
      </c>
      <c r="F13" s="64">
        <f t="shared" si="1"/>
        <v>0.67720917423488625</v>
      </c>
    </row>
    <row r="14" spans="1:26" ht="14.25">
      <c r="A14" s="58" t="s">
        <v>23</v>
      </c>
      <c r="B14" s="59">
        <v>17834823548.389999</v>
      </c>
      <c r="C14" s="59">
        <v>6925509523.2600002</v>
      </c>
      <c r="D14" s="65">
        <f t="shared" si="0"/>
        <v>0.38831387955532565</v>
      </c>
      <c r="E14" s="59">
        <v>10909314025.129999</v>
      </c>
      <c r="F14" s="65">
        <f t="shared" si="1"/>
        <v>0.6116861204446743</v>
      </c>
    </row>
    <row r="15" spans="1:26" ht="14.25">
      <c r="A15" s="56" t="s">
        <v>25</v>
      </c>
      <c r="B15" s="57">
        <v>6333315489.6800003</v>
      </c>
      <c r="C15" s="57">
        <v>2665760057.29</v>
      </c>
      <c r="D15" s="64">
        <f t="shared" si="0"/>
        <v>0.42091066861169285</v>
      </c>
      <c r="E15" s="57">
        <v>3667555432.3899999</v>
      </c>
      <c r="F15" s="64">
        <f t="shared" si="1"/>
        <v>0.57908933138830709</v>
      </c>
    </row>
    <row r="16" spans="1:26" ht="14.25">
      <c r="A16" s="58" t="s">
        <v>27</v>
      </c>
      <c r="B16" s="59">
        <v>5259479256.9799995</v>
      </c>
      <c r="C16" s="59">
        <v>1741651554.5699999</v>
      </c>
      <c r="D16" s="65">
        <f t="shared" si="0"/>
        <v>0.33114524641552795</v>
      </c>
      <c r="E16" s="59">
        <v>3517827702.4099998</v>
      </c>
      <c r="F16" s="65">
        <f t="shared" si="1"/>
        <v>0.66885475358447211</v>
      </c>
    </row>
    <row r="17" spans="1:6" ht="14.25">
      <c r="A17" s="56" t="s">
        <v>29</v>
      </c>
      <c r="B17" s="57">
        <v>30355300830.169998</v>
      </c>
      <c r="C17" s="57">
        <v>7579504515.96</v>
      </c>
      <c r="D17" s="64">
        <f t="shared" si="0"/>
        <v>0.24969294682221579</v>
      </c>
      <c r="E17" s="57">
        <v>22775796314.209999</v>
      </c>
      <c r="F17" s="64">
        <f t="shared" si="1"/>
        <v>0.75030705317778423</v>
      </c>
    </row>
    <row r="18" spans="1:6" ht="14.25">
      <c r="A18" s="58" t="s">
        <v>31</v>
      </c>
      <c r="B18" s="59">
        <v>17739442418.23</v>
      </c>
      <c r="C18" s="59">
        <v>7142142409.1099997</v>
      </c>
      <c r="D18" s="65">
        <f t="shared" si="0"/>
        <v>0.40261369217390691</v>
      </c>
      <c r="E18" s="59">
        <v>10597300009.120001</v>
      </c>
      <c r="F18" s="65">
        <f t="shared" si="1"/>
        <v>0.59738630782609314</v>
      </c>
    </row>
    <row r="19" spans="1:6" ht="14.25">
      <c r="A19" s="56" t="s">
        <v>33</v>
      </c>
      <c r="B19" s="57">
        <v>10452990725.58</v>
      </c>
      <c r="C19" s="57">
        <v>4514316440.3199997</v>
      </c>
      <c r="D19" s="64">
        <f t="shared" si="0"/>
        <v>0.43186840578293118</v>
      </c>
      <c r="E19" s="57">
        <v>5938674285.2600002</v>
      </c>
      <c r="F19" s="64">
        <f t="shared" si="1"/>
        <v>0.56813159421706882</v>
      </c>
    </row>
    <row r="20" spans="1:6" ht="14.25">
      <c r="A20" s="58" t="s">
        <v>35</v>
      </c>
      <c r="B20" s="59">
        <v>17203814390.18</v>
      </c>
      <c r="C20" s="59">
        <v>5728892660.5699997</v>
      </c>
      <c r="D20" s="65">
        <f t="shared" si="0"/>
        <v>0.33300130602664907</v>
      </c>
      <c r="E20" s="59">
        <v>11474921729.610001</v>
      </c>
      <c r="F20" s="65">
        <f t="shared" si="1"/>
        <v>0.66699869397335088</v>
      </c>
    </row>
    <row r="21" spans="1:6" ht="14.25">
      <c r="A21" s="56" t="s">
        <v>37</v>
      </c>
      <c r="B21" s="57">
        <v>17411400821.939999</v>
      </c>
      <c r="C21" s="57">
        <v>7799814468.2200003</v>
      </c>
      <c r="D21" s="64">
        <f t="shared" si="0"/>
        <v>0.44797167947518057</v>
      </c>
      <c r="E21" s="57">
        <v>9611586353.7199993</v>
      </c>
      <c r="F21" s="64">
        <f t="shared" si="1"/>
        <v>0.55202832052481954</v>
      </c>
    </row>
    <row r="22" spans="1:6" ht="14.25">
      <c r="A22" s="58" t="s">
        <v>39</v>
      </c>
      <c r="B22" s="59">
        <v>9850035473.8299999</v>
      </c>
      <c r="C22" s="59">
        <v>4228018725.3299999</v>
      </c>
      <c r="D22" s="65">
        <f t="shared" si="0"/>
        <v>0.42923893386609446</v>
      </c>
      <c r="E22" s="59">
        <v>5622016748.5</v>
      </c>
      <c r="F22" s="65">
        <f t="shared" si="1"/>
        <v>0.57076106613390554</v>
      </c>
    </row>
    <row r="23" spans="1:6" ht="15.75" customHeight="1">
      <c r="A23" s="56" t="s">
        <v>41</v>
      </c>
      <c r="B23" s="57">
        <v>33210031333.330002</v>
      </c>
      <c r="C23" s="57">
        <v>16707547809.469999</v>
      </c>
      <c r="D23" s="64">
        <f t="shared" si="0"/>
        <v>0.50308738470541869</v>
      </c>
      <c r="E23" s="57">
        <v>16502483523.860001</v>
      </c>
      <c r="F23" s="64">
        <f t="shared" si="1"/>
        <v>0.49691261529458125</v>
      </c>
    </row>
    <row r="24" spans="1:6" ht="15.75" customHeight="1">
      <c r="A24" s="58" t="s">
        <v>43</v>
      </c>
      <c r="B24" s="59">
        <v>8786555082.9799995</v>
      </c>
      <c r="C24" s="59">
        <v>4273836236.3600001</v>
      </c>
      <c r="D24" s="65">
        <f t="shared" si="0"/>
        <v>0.48640635561923884</v>
      </c>
      <c r="E24" s="59">
        <v>4512718846.6199999</v>
      </c>
      <c r="F24" s="65">
        <f t="shared" si="1"/>
        <v>0.51359364438076127</v>
      </c>
    </row>
    <row r="25" spans="1:6" ht="15.75" customHeight="1">
      <c r="A25" s="56" t="s">
        <v>45</v>
      </c>
      <c r="B25" s="57">
        <v>15258727889.370001</v>
      </c>
      <c r="C25" s="57">
        <v>4315913223.0799999</v>
      </c>
      <c r="D25" s="64">
        <f t="shared" si="0"/>
        <v>0.28284882294065172</v>
      </c>
      <c r="E25" s="57">
        <v>10942814666.290001</v>
      </c>
      <c r="F25" s="64">
        <f t="shared" si="1"/>
        <v>0.71715117705934828</v>
      </c>
    </row>
    <row r="26" spans="1:6" ht="15.75" customHeight="1">
      <c r="A26" s="58" t="s">
        <v>47</v>
      </c>
      <c r="B26" s="59">
        <v>4662282083.4399996</v>
      </c>
      <c r="C26" s="59">
        <v>2924278133.02</v>
      </c>
      <c r="D26" s="65">
        <f t="shared" si="0"/>
        <v>0.6272203355963315</v>
      </c>
      <c r="E26" s="59">
        <v>1738003950.4200001</v>
      </c>
      <c r="F26" s="65">
        <f t="shared" si="1"/>
        <v>0.37277966440366866</v>
      </c>
    </row>
    <row r="27" spans="1:6" ht="15.75" customHeight="1">
      <c r="A27" s="56" t="s">
        <v>49</v>
      </c>
      <c r="B27" s="57">
        <v>3663536090.5700002</v>
      </c>
      <c r="C27" s="57">
        <v>2537476376.2399998</v>
      </c>
      <c r="D27" s="64">
        <f t="shared" si="0"/>
        <v>0.69263037500067326</v>
      </c>
      <c r="E27" s="57">
        <v>1126059714.3299999</v>
      </c>
      <c r="F27" s="64">
        <f t="shared" si="1"/>
        <v>0.30736962499932657</v>
      </c>
    </row>
    <row r="28" spans="1:6" ht="15.75" customHeight="1">
      <c r="A28" s="58" t="s">
        <v>51</v>
      </c>
      <c r="B28" s="59">
        <v>9288067500.3600006</v>
      </c>
      <c r="C28" s="59">
        <v>2437042225.3899999</v>
      </c>
      <c r="D28" s="65">
        <f t="shared" si="0"/>
        <v>0.26238420697260667</v>
      </c>
      <c r="E28" s="59">
        <v>6851025274.9700003</v>
      </c>
      <c r="F28" s="65">
        <f t="shared" si="1"/>
        <v>0.73761579302739333</v>
      </c>
    </row>
    <row r="29" spans="1:6" ht="15.75" customHeight="1">
      <c r="A29" s="56" t="s">
        <v>53</v>
      </c>
      <c r="B29" s="57">
        <v>39199249407.389999</v>
      </c>
      <c r="C29" s="57">
        <v>11933322081.32</v>
      </c>
      <c r="D29" s="64">
        <f t="shared" si="0"/>
        <v>0.30442731077065682</v>
      </c>
      <c r="E29" s="57">
        <v>27265927326.07</v>
      </c>
      <c r="F29" s="64">
        <f t="shared" si="1"/>
        <v>0.69557268922934323</v>
      </c>
    </row>
    <row r="30" spans="1:6" ht="15.75" customHeight="1">
      <c r="A30" s="58" t="s">
        <v>55</v>
      </c>
      <c r="B30" s="59">
        <v>6940911599.4200001</v>
      </c>
      <c r="C30" s="59">
        <v>3879752904.79</v>
      </c>
      <c r="D30" s="65">
        <f t="shared" si="0"/>
        <v>0.55896878230147773</v>
      </c>
      <c r="E30" s="59">
        <v>3061158694.6300001</v>
      </c>
      <c r="F30" s="65">
        <f t="shared" si="1"/>
        <v>0.44103121769852222</v>
      </c>
    </row>
    <row r="31" spans="1:6" ht="15.75" customHeight="1">
      <c r="A31" s="56" t="s">
        <v>57</v>
      </c>
      <c r="B31" s="57">
        <v>6484487704.3800001</v>
      </c>
      <c r="C31" s="57">
        <v>3960307536.1100001</v>
      </c>
      <c r="D31" s="64">
        <f t="shared" si="0"/>
        <v>0.61073560729168752</v>
      </c>
      <c r="E31" s="57">
        <v>2524180168.27</v>
      </c>
      <c r="F31" s="64">
        <f t="shared" si="1"/>
        <v>0.38926439270831248</v>
      </c>
    </row>
    <row r="32" spans="1:6" ht="15.75" customHeight="1">
      <c r="A32" s="58" t="s">
        <v>217</v>
      </c>
      <c r="B32" s="59">
        <v>2133594874.79</v>
      </c>
      <c r="C32" s="59">
        <v>382981900.5</v>
      </c>
      <c r="D32" s="65">
        <f t="shared" si="0"/>
        <v>0.17950075950463423</v>
      </c>
      <c r="E32" s="59">
        <v>1750612974.29</v>
      </c>
      <c r="F32" s="65">
        <f t="shared" si="1"/>
        <v>0.82049924049536571</v>
      </c>
    </row>
    <row r="33" spans="1:6" ht="15.75" customHeight="1">
      <c r="A33" s="56" t="s">
        <v>218</v>
      </c>
      <c r="B33" s="57">
        <v>0</v>
      </c>
      <c r="C33" s="57">
        <v>0</v>
      </c>
      <c r="D33" s="64" t="e">
        <f t="shared" si="0"/>
        <v>#DIV/0!</v>
      </c>
      <c r="E33" s="57">
        <v>0</v>
      </c>
      <c r="F33" s="64" t="e">
        <f t="shared" si="1"/>
        <v>#DIV/0!</v>
      </c>
    </row>
    <row r="34" spans="1:6" ht="15.75" customHeight="1">
      <c r="A34" s="58" t="s">
        <v>219</v>
      </c>
      <c r="B34" s="59">
        <v>24661.66</v>
      </c>
      <c r="C34" s="59">
        <v>0</v>
      </c>
      <c r="D34" s="65">
        <f t="shared" si="0"/>
        <v>0</v>
      </c>
      <c r="E34" s="59">
        <v>24661.66</v>
      </c>
      <c r="F34" s="65">
        <f t="shared" si="1"/>
        <v>1</v>
      </c>
    </row>
    <row r="35" spans="1:6" ht="15.75" customHeight="1">
      <c r="A35" s="60" t="s">
        <v>220</v>
      </c>
      <c r="B35" s="61">
        <v>357805689475.64001</v>
      </c>
      <c r="C35" s="61">
        <v>143457449208.29999</v>
      </c>
      <c r="D35" s="66">
        <f t="shared" si="0"/>
        <v>0.40093674703310384</v>
      </c>
      <c r="E35" s="61">
        <v>214348240267.34</v>
      </c>
      <c r="F35" s="66">
        <f t="shared" si="1"/>
        <v>0.59906325296689611</v>
      </c>
    </row>
    <row r="36" spans="1:6" ht="15.75" customHeight="1"/>
    <row r="37" spans="1:6" ht="15.75" customHeight="1"/>
    <row r="38" spans="1:6" ht="15.75" customHeight="1">
      <c r="A38" s="89">
        <v>2019</v>
      </c>
      <c r="B38" s="87"/>
      <c r="C38" s="87"/>
      <c r="D38" s="87"/>
      <c r="E38" s="87"/>
      <c r="F38" s="88"/>
    </row>
    <row r="39" spans="1:6" ht="15.75" customHeight="1">
      <c r="A39" s="54" t="s">
        <v>213</v>
      </c>
      <c r="B39" s="55" t="s">
        <v>216</v>
      </c>
      <c r="C39" s="55" t="s">
        <v>214</v>
      </c>
      <c r="D39" s="63" t="s">
        <v>222</v>
      </c>
      <c r="E39" s="55" t="s">
        <v>215</v>
      </c>
      <c r="F39" s="63" t="s">
        <v>223</v>
      </c>
    </row>
    <row r="40" spans="1:6" ht="15.75" customHeight="1">
      <c r="A40" s="56" t="s">
        <v>5</v>
      </c>
      <c r="B40" s="57">
        <v>4680190348.8299999</v>
      </c>
      <c r="C40" s="57">
        <v>3589255501.1100001</v>
      </c>
      <c r="D40" s="64">
        <f t="shared" ref="D40:D70" si="2">C40/B40</f>
        <v>0.7669037439913694</v>
      </c>
      <c r="E40" s="57">
        <v>1090934847.72</v>
      </c>
      <c r="F40" s="64">
        <f t="shared" ref="F40:F70" si="3">E40/B40</f>
        <v>0.23309625600863065</v>
      </c>
    </row>
    <row r="41" spans="1:6" ht="15.75" customHeight="1">
      <c r="A41" s="58" t="s">
        <v>7</v>
      </c>
      <c r="B41" s="59">
        <v>9793370657.5</v>
      </c>
      <c r="C41" s="59">
        <v>4310098329.21</v>
      </c>
      <c r="D41" s="65">
        <f t="shared" si="2"/>
        <v>0.44010366603547496</v>
      </c>
      <c r="E41" s="59">
        <v>5483272328.29</v>
      </c>
      <c r="F41" s="65">
        <f t="shared" si="3"/>
        <v>0.55989633396452498</v>
      </c>
    </row>
    <row r="42" spans="1:6" ht="15.75" customHeight="1">
      <c r="A42" s="56" t="s">
        <v>9</v>
      </c>
      <c r="B42" s="57">
        <v>4288850465.1199999</v>
      </c>
      <c r="C42" s="57">
        <v>3415816462.9899998</v>
      </c>
      <c r="D42" s="64">
        <f t="shared" si="2"/>
        <v>0.79644102557780061</v>
      </c>
      <c r="E42" s="57">
        <v>873034002.13</v>
      </c>
      <c r="F42" s="64">
        <f t="shared" si="3"/>
        <v>0.20355897442219939</v>
      </c>
    </row>
    <row r="43" spans="1:6" ht="15.75" customHeight="1">
      <c r="A43" s="58" t="s">
        <v>11</v>
      </c>
      <c r="B43" s="59">
        <v>8223110035.0500002</v>
      </c>
      <c r="C43" s="59">
        <v>4217107407.4299998</v>
      </c>
      <c r="D43" s="65">
        <f t="shared" si="2"/>
        <v>0.51283606682326954</v>
      </c>
      <c r="E43" s="59">
        <v>4006002627.6199999</v>
      </c>
      <c r="F43" s="65">
        <f t="shared" si="3"/>
        <v>0.48716393317673046</v>
      </c>
    </row>
    <row r="44" spans="1:6" ht="15.75" customHeight="1">
      <c r="A44" s="56" t="s">
        <v>13</v>
      </c>
      <c r="B44" s="57">
        <v>31114502260.509998</v>
      </c>
      <c r="C44" s="57">
        <v>11668737930.719999</v>
      </c>
      <c r="D44" s="64">
        <f t="shared" si="2"/>
        <v>0.37502569808194441</v>
      </c>
      <c r="E44" s="57">
        <v>19445764329.790001</v>
      </c>
      <c r="F44" s="64">
        <f t="shared" si="3"/>
        <v>0.6249743019180557</v>
      </c>
    </row>
    <row r="45" spans="1:6" ht="15.75" customHeight="1">
      <c r="A45" s="58" t="s">
        <v>15</v>
      </c>
      <c r="B45" s="59">
        <v>20065362335.310001</v>
      </c>
      <c r="C45" s="59">
        <v>7998320702.8299999</v>
      </c>
      <c r="D45" s="65">
        <f t="shared" si="2"/>
        <v>0.39861332026658514</v>
      </c>
      <c r="E45" s="59">
        <v>12067041632.48</v>
      </c>
      <c r="F45" s="65">
        <f t="shared" si="3"/>
        <v>0.60138667973341475</v>
      </c>
    </row>
    <row r="46" spans="1:6" ht="15.75" customHeight="1">
      <c r="A46" s="56" t="s">
        <v>17</v>
      </c>
      <c r="B46" s="57">
        <v>3263206564.4499998</v>
      </c>
      <c r="C46" s="57">
        <v>1772292666.0999999</v>
      </c>
      <c r="D46" s="64">
        <f t="shared" si="2"/>
        <v>0.54311384556763809</v>
      </c>
      <c r="E46" s="57">
        <v>1490913898.3499999</v>
      </c>
      <c r="F46" s="64">
        <f t="shared" si="3"/>
        <v>0.45688615443236197</v>
      </c>
    </row>
    <row r="47" spans="1:6" ht="15.75" customHeight="1">
      <c r="A47" s="58" t="s">
        <v>19</v>
      </c>
      <c r="B47" s="59">
        <v>9650541607.1800003</v>
      </c>
      <c r="C47" s="59">
        <v>5190632175.1300001</v>
      </c>
      <c r="D47" s="65">
        <f t="shared" si="2"/>
        <v>0.53785915717602539</v>
      </c>
      <c r="E47" s="59">
        <v>4459909432.0500002</v>
      </c>
      <c r="F47" s="65">
        <f t="shared" si="3"/>
        <v>0.46214084282397466</v>
      </c>
    </row>
    <row r="48" spans="1:6" ht="15.75" customHeight="1">
      <c r="A48" s="56" t="s">
        <v>21</v>
      </c>
      <c r="B48" s="57">
        <v>11047297618.98</v>
      </c>
      <c r="C48" s="57">
        <v>3624173728.0900002</v>
      </c>
      <c r="D48" s="64">
        <f t="shared" si="2"/>
        <v>0.32805975299003676</v>
      </c>
      <c r="E48" s="57">
        <v>7423123890.8900003</v>
      </c>
      <c r="F48" s="64">
        <f t="shared" si="3"/>
        <v>0.67194024700996335</v>
      </c>
    </row>
    <row r="49" spans="1:6" ht="15.75" customHeight="1">
      <c r="A49" s="58" t="s">
        <v>23</v>
      </c>
      <c r="B49" s="59">
        <v>19563987636.240002</v>
      </c>
      <c r="C49" s="59">
        <v>7423499230.9899998</v>
      </c>
      <c r="D49" s="65">
        <f t="shared" si="2"/>
        <v>0.37944714385521461</v>
      </c>
      <c r="E49" s="59">
        <v>12140488405.25</v>
      </c>
      <c r="F49" s="65">
        <f t="shared" si="3"/>
        <v>0.62055285614478528</v>
      </c>
    </row>
    <row r="50" spans="1:6" ht="15.75" customHeight="1">
      <c r="A50" s="56" t="s">
        <v>25</v>
      </c>
      <c r="B50" s="57">
        <v>6659310126.9099998</v>
      </c>
      <c r="C50" s="57">
        <v>2783986863.6199999</v>
      </c>
      <c r="D50" s="64">
        <f t="shared" si="2"/>
        <v>0.41805935007742362</v>
      </c>
      <c r="E50" s="57">
        <v>3875323263.29</v>
      </c>
      <c r="F50" s="64">
        <f t="shared" si="3"/>
        <v>0.58194064992257644</v>
      </c>
    </row>
    <row r="51" spans="1:6" ht="15.75" customHeight="1">
      <c r="A51" s="58" t="s">
        <v>27</v>
      </c>
      <c r="B51" s="59">
        <v>5298916868.9700003</v>
      </c>
      <c r="C51" s="59">
        <v>1791155733.9200001</v>
      </c>
      <c r="D51" s="65">
        <f t="shared" si="2"/>
        <v>0.33802299190780921</v>
      </c>
      <c r="E51" s="59">
        <v>3507761135.0500002</v>
      </c>
      <c r="F51" s="65">
        <f t="shared" si="3"/>
        <v>0.66197700809219084</v>
      </c>
    </row>
    <row r="52" spans="1:6" ht="15.75" customHeight="1">
      <c r="A52" s="56" t="s">
        <v>29</v>
      </c>
      <c r="B52" s="57">
        <v>32723950659.689999</v>
      </c>
      <c r="C52" s="57">
        <v>7665712955.4899998</v>
      </c>
      <c r="D52" s="64">
        <f t="shared" si="2"/>
        <v>0.23425389664007698</v>
      </c>
      <c r="E52" s="57">
        <v>25058237704.200001</v>
      </c>
      <c r="F52" s="64">
        <f t="shared" si="3"/>
        <v>0.7657461033599231</v>
      </c>
    </row>
    <row r="53" spans="1:6" ht="15.75" customHeight="1">
      <c r="A53" s="58" t="s">
        <v>31</v>
      </c>
      <c r="B53" s="59">
        <v>19734112253.240002</v>
      </c>
      <c r="C53" s="59">
        <v>7831312142.6400003</v>
      </c>
      <c r="D53" s="65">
        <f t="shared" si="2"/>
        <v>0.39684137001674519</v>
      </c>
      <c r="E53" s="59">
        <v>11902800110.6</v>
      </c>
      <c r="F53" s="65">
        <f t="shared" si="3"/>
        <v>0.60315862998325476</v>
      </c>
    </row>
    <row r="54" spans="1:6" ht="15.75" customHeight="1">
      <c r="A54" s="56" t="s">
        <v>33</v>
      </c>
      <c r="B54" s="57">
        <v>11071195273.190001</v>
      </c>
      <c r="C54" s="57">
        <v>4741033252.6700001</v>
      </c>
      <c r="D54" s="64">
        <f t="shared" si="2"/>
        <v>0.42823138203974082</v>
      </c>
      <c r="E54" s="57">
        <v>6330162020.5200005</v>
      </c>
      <c r="F54" s="64">
        <f t="shared" si="3"/>
        <v>0.57176861796025913</v>
      </c>
    </row>
    <row r="55" spans="1:6" ht="15.75" customHeight="1">
      <c r="A55" s="58" t="s">
        <v>35</v>
      </c>
      <c r="B55" s="59">
        <v>17930343637.599998</v>
      </c>
      <c r="C55" s="59">
        <v>5770797893.7200003</v>
      </c>
      <c r="D55" s="65">
        <f t="shared" si="2"/>
        <v>0.32184535948427756</v>
      </c>
      <c r="E55" s="59">
        <v>12159545743.879999</v>
      </c>
      <c r="F55" s="65">
        <f t="shared" si="3"/>
        <v>0.6781546405157225</v>
      </c>
    </row>
    <row r="56" spans="1:6" ht="15.75" customHeight="1">
      <c r="A56" s="56" t="s">
        <v>37</v>
      </c>
      <c r="B56" s="57">
        <v>18485944292.84</v>
      </c>
      <c r="C56" s="57">
        <v>8456821067.7600002</v>
      </c>
      <c r="D56" s="64">
        <f t="shared" si="2"/>
        <v>0.45747303647536725</v>
      </c>
      <c r="E56" s="57">
        <v>10029123225.08</v>
      </c>
      <c r="F56" s="64">
        <f t="shared" si="3"/>
        <v>0.54252696352463281</v>
      </c>
    </row>
    <row r="57" spans="1:6" ht="15.75" customHeight="1">
      <c r="A57" s="58" t="s">
        <v>39</v>
      </c>
      <c r="B57" s="59">
        <v>10435626342.780001</v>
      </c>
      <c r="C57" s="59">
        <v>4612980225.6599998</v>
      </c>
      <c r="D57" s="65">
        <f t="shared" si="2"/>
        <v>0.44204152909820688</v>
      </c>
      <c r="E57" s="59">
        <v>5822646117.1199999</v>
      </c>
      <c r="F57" s="65">
        <f t="shared" si="3"/>
        <v>0.55795847090179307</v>
      </c>
    </row>
    <row r="58" spans="1:6" ht="15.75" customHeight="1">
      <c r="A58" s="56" t="s">
        <v>41</v>
      </c>
      <c r="B58" s="57">
        <v>35281849952.629997</v>
      </c>
      <c r="C58" s="57">
        <v>17869046133.720001</v>
      </c>
      <c r="D58" s="64">
        <f t="shared" si="2"/>
        <v>0.50646568016448346</v>
      </c>
      <c r="E58" s="57">
        <v>17412803818.91</v>
      </c>
      <c r="F58" s="64">
        <f t="shared" si="3"/>
        <v>0.4935343198355166</v>
      </c>
    </row>
    <row r="59" spans="1:6" ht="15.75" customHeight="1">
      <c r="A59" s="58" t="s">
        <v>43</v>
      </c>
      <c r="B59" s="59">
        <v>9294203120.6100006</v>
      </c>
      <c r="C59" s="59">
        <v>4403436444.3299999</v>
      </c>
      <c r="D59" s="65">
        <f t="shared" si="2"/>
        <v>0.47378310837271564</v>
      </c>
      <c r="E59" s="59">
        <v>4890766676.2799997</v>
      </c>
      <c r="F59" s="65">
        <f t="shared" si="3"/>
        <v>0.52621689162728424</v>
      </c>
    </row>
    <row r="60" spans="1:6" ht="15.75" customHeight="1">
      <c r="A60" s="56" t="s">
        <v>45</v>
      </c>
      <c r="B60" s="57">
        <v>15988483656.68</v>
      </c>
      <c r="C60" s="57">
        <v>4329420994.8400002</v>
      </c>
      <c r="D60" s="64">
        <f t="shared" si="2"/>
        <v>0.27078371456640071</v>
      </c>
      <c r="E60" s="57">
        <v>11659062661.84</v>
      </c>
      <c r="F60" s="64">
        <f t="shared" si="3"/>
        <v>0.72921628543359929</v>
      </c>
    </row>
    <row r="61" spans="1:6" ht="15.75" customHeight="1">
      <c r="A61" s="58" t="s">
        <v>47</v>
      </c>
      <c r="B61" s="59">
        <v>4992834635.0600004</v>
      </c>
      <c r="C61" s="59">
        <v>3090816242.8800001</v>
      </c>
      <c r="D61" s="65">
        <f t="shared" si="2"/>
        <v>0.61905039297237952</v>
      </c>
      <c r="E61" s="59">
        <v>1902018392.1800001</v>
      </c>
      <c r="F61" s="65">
        <f t="shared" si="3"/>
        <v>0.38094960702762048</v>
      </c>
    </row>
    <row r="62" spans="1:6" ht="15.75" customHeight="1">
      <c r="A62" s="56" t="s">
        <v>49</v>
      </c>
      <c r="B62" s="57">
        <v>3781631085.46</v>
      </c>
      <c r="C62" s="57">
        <v>2613951066.8400002</v>
      </c>
      <c r="D62" s="64">
        <f t="shared" si="2"/>
        <v>0.69122318062446264</v>
      </c>
      <c r="E62" s="57">
        <v>1167680018.6199999</v>
      </c>
      <c r="F62" s="64">
        <f t="shared" si="3"/>
        <v>0.30877681937553741</v>
      </c>
    </row>
    <row r="63" spans="1:6" ht="15.75" customHeight="1">
      <c r="A63" s="58" t="s">
        <v>51</v>
      </c>
      <c r="B63" s="59">
        <v>9875410008.9200001</v>
      </c>
      <c r="C63" s="59">
        <v>2548639939.2800002</v>
      </c>
      <c r="D63" s="65">
        <f t="shared" si="2"/>
        <v>0.25807940500474735</v>
      </c>
      <c r="E63" s="59">
        <v>7326770069.6400003</v>
      </c>
      <c r="F63" s="65">
        <f t="shared" si="3"/>
        <v>0.74192059499525276</v>
      </c>
    </row>
    <row r="64" spans="1:6" ht="15.75" customHeight="1">
      <c r="A64" s="56" t="s">
        <v>53</v>
      </c>
      <c r="B64" s="57">
        <v>40190196844.790001</v>
      </c>
      <c r="C64" s="57">
        <v>11615095431.77</v>
      </c>
      <c r="D64" s="64">
        <f t="shared" si="2"/>
        <v>0.28900319838258537</v>
      </c>
      <c r="E64" s="57">
        <v>28575101413.02</v>
      </c>
      <c r="F64" s="64">
        <f t="shared" si="3"/>
        <v>0.71099680161741463</v>
      </c>
    </row>
    <row r="65" spans="1:6" ht="15.75" customHeight="1">
      <c r="A65" s="58" t="s">
        <v>55</v>
      </c>
      <c r="B65" s="59">
        <v>7355896058.0299997</v>
      </c>
      <c r="C65" s="59">
        <v>4201838611.27</v>
      </c>
      <c r="D65" s="65">
        <f t="shared" si="2"/>
        <v>0.57122049824006138</v>
      </c>
      <c r="E65" s="59">
        <v>3154057446.7600002</v>
      </c>
      <c r="F65" s="65">
        <f t="shared" si="3"/>
        <v>0.42877950175993867</v>
      </c>
    </row>
    <row r="66" spans="1:6" ht="15.75" customHeight="1">
      <c r="A66" s="56" t="s">
        <v>57</v>
      </c>
      <c r="B66" s="57">
        <v>6986125811.9700003</v>
      </c>
      <c r="C66" s="57">
        <v>4263261599.73</v>
      </c>
      <c r="D66" s="64">
        <f t="shared" si="2"/>
        <v>0.61024689713221947</v>
      </c>
      <c r="E66" s="57">
        <v>2722864212.2399998</v>
      </c>
      <c r="F66" s="64">
        <f t="shared" si="3"/>
        <v>0.38975310286778048</v>
      </c>
    </row>
    <row r="67" spans="1:6" ht="15.75" customHeight="1">
      <c r="A67" s="58" t="s">
        <v>217</v>
      </c>
      <c r="B67" s="59">
        <v>12542076293.17</v>
      </c>
      <c r="C67" s="59">
        <v>5642645465.2399998</v>
      </c>
      <c r="D67" s="65">
        <f t="shared" si="2"/>
        <v>0.44989723657739172</v>
      </c>
      <c r="E67" s="59">
        <v>6899430827.9300003</v>
      </c>
      <c r="F67" s="65">
        <f t="shared" si="3"/>
        <v>0.55010276342260822</v>
      </c>
    </row>
    <row r="68" spans="1:6" ht="15.75" customHeight="1">
      <c r="A68" s="56" t="s">
        <v>218</v>
      </c>
      <c r="B68" s="57">
        <v>0</v>
      </c>
      <c r="C68" s="57">
        <v>0</v>
      </c>
      <c r="D68" s="64" t="e">
        <f t="shared" si="2"/>
        <v>#DIV/0!</v>
      </c>
      <c r="E68" s="57">
        <v>0</v>
      </c>
      <c r="F68" s="64" t="e">
        <f t="shared" si="3"/>
        <v>#DIV/0!</v>
      </c>
    </row>
    <row r="69" spans="1:6" ht="15.75" customHeight="1">
      <c r="A69" s="58" t="s">
        <v>219</v>
      </c>
      <c r="B69" s="59">
        <v>0</v>
      </c>
      <c r="C69" s="59">
        <v>0</v>
      </c>
      <c r="D69" s="65" t="e">
        <f t="shared" si="2"/>
        <v>#DIV/0!</v>
      </c>
      <c r="E69" s="59">
        <v>0</v>
      </c>
      <c r="F69" s="65" t="e">
        <f t="shared" si="3"/>
        <v>#DIV/0!</v>
      </c>
    </row>
    <row r="70" spans="1:6" ht="15.75" customHeight="1">
      <c r="A70" s="60" t="s">
        <v>220</v>
      </c>
      <c r="B70" s="61">
        <v>390318526451.71002</v>
      </c>
      <c r="C70" s="61">
        <v>157441886199.98001</v>
      </c>
      <c r="D70" s="66">
        <f t="shared" si="2"/>
        <v>0.40336769978931203</v>
      </c>
      <c r="E70" s="61">
        <v>232876640251.73001</v>
      </c>
      <c r="F70" s="66">
        <f t="shared" si="3"/>
        <v>0.59663230021068803</v>
      </c>
    </row>
    <row r="71" spans="1:6" ht="15.75" customHeight="1"/>
    <row r="72" spans="1:6" ht="15.75" customHeight="1"/>
    <row r="73" spans="1:6" ht="15.75" customHeight="1">
      <c r="A73" s="89">
        <v>2020</v>
      </c>
      <c r="B73" s="87"/>
      <c r="C73" s="87"/>
      <c r="D73" s="87"/>
      <c r="E73" s="87"/>
      <c r="F73" s="88"/>
    </row>
    <row r="74" spans="1:6" ht="15.75" customHeight="1">
      <c r="A74" s="54" t="s">
        <v>213</v>
      </c>
      <c r="B74" s="55" t="s">
        <v>216</v>
      </c>
      <c r="C74" s="55" t="s">
        <v>214</v>
      </c>
      <c r="D74" s="63" t="s">
        <v>222</v>
      </c>
      <c r="E74" s="55" t="s">
        <v>215</v>
      </c>
      <c r="F74" s="63" t="s">
        <v>223</v>
      </c>
    </row>
    <row r="75" spans="1:6" ht="15.75" customHeight="1">
      <c r="A75" s="56" t="s">
        <v>5</v>
      </c>
      <c r="B75" s="57">
        <v>4901587185.1899996</v>
      </c>
      <c r="C75" s="57">
        <v>3614289458.6700001</v>
      </c>
      <c r="D75" s="64">
        <f t="shared" ref="D75:D105" si="4">C75/B75</f>
        <v>0.73737124774409168</v>
      </c>
      <c r="E75" s="57">
        <v>1287297726.52</v>
      </c>
      <c r="F75" s="64">
        <f t="shared" ref="F75:F105" si="5">E75/B75</f>
        <v>0.26262875225590843</v>
      </c>
    </row>
    <row r="76" spans="1:6" ht="15.75" customHeight="1">
      <c r="A76" s="58" t="s">
        <v>7</v>
      </c>
      <c r="B76" s="59">
        <v>10563881063.190001</v>
      </c>
      <c r="C76" s="59">
        <v>4507154970.6599998</v>
      </c>
      <c r="D76" s="65">
        <f t="shared" si="4"/>
        <v>0.42665711055430638</v>
      </c>
      <c r="E76" s="59">
        <v>6056726092.5299997</v>
      </c>
      <c r="F76" s="65">
        <f t="shared" si="5"/>
        <v>0.57334288944569356</v>
      </c>
    </row>
    <row r="77" spans="1:6" ht="15.75" customHeight="1">
      <c r="A77" s="56" t="s">
        <v>9</v>
      </c>
      <c r="B77" s="57">
        <v>4923444667.8299999</v>
      </c>
      <c r="C77" s="57">
        <v>3520670620.6799998</v>
      </c>
      <c r="D77" s="64">
        <f t="shared" si="4"/>
        <v>0.71508280446091199</v>
      </c>
      <c r="E77" s="57">
        <v>1402774047.1500001</v>
      </c>
      <c r="F77" s="64">
        <f t="shared" si="5"/>
        <v>0.28491719553908795</v>
      </c>
    </row>
    <row r="78" spans="1:6" ht="15.75" customHeight="1">
      <c r="A78" s="58" t="s">
        <v>11</v>
      </c>
      <c r="B78" s="59">
        <v>9512998932.25</v>
      </c>
      <c r="C78" s="59">
        <v>4663313185.7299995</v>
      </c>
      <c r="D78" s="65">
        <f t="shared" si="4"/>
        <v>0.49020432136504399</v>
      </c>
      <c r="E78" s="59">
        <v>4849685746.5200005</v>
      </c>
      <c r="F78" s="65">
        <f t="shared" si="5"/>
        <v>0.50979567863495601</v>
      </c>
    </row>
    <row r="79" spans="1:6" ht="15.75" customHeight="1">
      <c r="A79" s="56" t="s">
        <v>13</v>
      </c>
      <c r="B79" s="57">
        <v>34686069069.330002</v>
      </c>
      <c r="C79" s="57">
        <v>12960826848.74</v>
      </c>
      <c r="D79" s="64">
        <f t="shared" si="4"/>
        <v>0.37366087298142925</v>
      </c>
      <c r="E79" s="57">
        <v>21725242220.59</v>
      </c>
      <c r="F79" s="64">
        <f t="shared" si="5"/>
        <v>0.62633912701857064</v>
      </c>
    </row>
    <row r="80" spans="1:6" ht="15.75" customHeight="1">
      <c r="A80" s="58" t="s">
        <v>15</v>
      </c>
      <c r="B80" s="59">
        <v>22230788107.740002</v>
      </c>
      <c r="C80" s="59">
        <v>8503943277.0799999</v>
      </c>
      <c r="D80" s="65">
        <f t="shared" si="4"/>
        <v>0.38252999560187512</v>
      </c>
      <c r="E80" s="59">
        <v>13726844830.66</v>
      </c>
      <c r="F80" s="65">
        <f t="shared" si="5"/>
        <v>0.61747000439812483</v>
      </c>
    </row>
    <row r="81" spans="1:6" ht="15.75" customHeight="1">
      <c r="A81" s="56" t="s">
        <v>17</v>
      </c>
      <c r="B81" s="57">
        <v>5635548404.9899998</v>
      </c>
      <c r="C81" s="57">
        <v>2593779117.5100002</v>
      </c>
      <c r="D81" s="64">
        <f t="shared" si="4"/>
        <v>0.46025318764245499</v>
      </c>
      <c r="E81" s="57">
        <v>3041769287.48</v>
      </c>
      <c r="F81" s="64">
        <f t="shared" si="5"/>
        <v>0.53974681235754507</v>
      </c>
    </row>
    <row r="82" spans="1:6" ht="15.75" customHeight="1">
      <c r="A82" s="58" t="s">
        <v>19</v>
      </c>
      <c r="B82" s="59">
        <v>9814269433.8500004</v>
      </c>
      <c r="C82" s="59">
        <v>4860844038.8500004</v>
      </c>
      <c r="D82" s="65">
        <f t="shared" si="4"/>
        <v>0.49528332919867263</v>
      </c>
      <c r="E82" s="59">
        <v>4953425395</v>
      </c>
      <c r="F82" s="65">
        <f t="shared" si="5"/>
        <v>0.50471667080132732</v>
      </c>
    </row>
    <row r="83" spans="1:6" ht="15.75" customHeight="1">
      <c r="A83" s="56" t="s">
        <v>21</v>
      </c>
      <c r="B83" s="57">
        <v>14094038578.09</v>
      </c>
      <c r="C83" s="57">
        <v>4684183698.9200001</v>
      </c>
      <c r="D83" s="64">
        <f t="shared" si="4"/>
        <v>0.33235212696251842</v>
      </c>
      <c r="E83" s="57">
        <v>9409854879.1700001</v>
      </c>
      <c r="F83" s="64">
        <f t="shared" si="5"/>
        <v>0.66764787303748163</v>
      </c>
    </row>
    <row r="84" spans="1:6" ht="15.75" customHeight="1">
      <c r="A84" s="58" t="s">
        <v>23</v>
      </c>
      <c r="B84" s="59">
        <v>20679057126.360001</v>
      </c>
      <c r="C84" s="59">
        <v>7851330430.5299997</v>
      </c>
      <c r="D84" s="65">
        <f t="shared" si="4"/>
        <v>0.37967545534374264</v>
      </c>
      <c r="E84" s="59">
        <v>12827726695.83</v>
      </c>
      <c r="F84" s="65">
        <f t="shared" si="5"/>
        <v>0.6203245446562573</v>
      </c>
    </row>
    <row r="85" spans="1:6" ht="15.75" customHeight="1">
      <c r="A85" s="56" t="s">
        <v>25</v>
      </c>
      <c r="B85" s="57">
        <v>10068125345.4</v>
      </c>
      <c r="C85" s="57">
        <v>4591538478.9499998</v>
      </c>
      <c r="D85" s="64">
        <f t="shared" si="4"/>
        <v>0.45604701187473956</v>
      </c>
      <c r="E85" s="57">
        <v>5476586866.4499998</v>
      </c>
      <c r="F85" s="64">
        <f t="shared" si="5"/>
        <v>0.54395298812526049</v>
      </c>
    </row>
    <row r="86" spans="1:6" ht="15.75" customHeight="1">
      <c r="A86" s="58" t="s">
        <v>27</v>
      </c>
      <c r="B86" s="59">
        <v>7062811665.9899998</v>
      </c>
      <c r="C86" s="59">
        <v>2600699520.3200002</v>
      </c>
      <c r="D86" s="65">
        <f t="shared" si="4"/>
        <v>0.36822439041427535</v>
      </c>
      <c r="E86" s="59">
        <v>4462112145.6700001</v>
      </c>
      <c r="F86" s="65">
        <f t="shared" si="5"/>
        <v>0.63177560958572476</v>
      </c>
    </row>
    <row r="87" spans="1:6" ht="15.75" customHeight="1">
      <c r="A87" s="56" t="s">
        <v>29</v>
      </c>
      <c r="B87" s="57">
        <v>42598241556.360001</v>
      </c>
      <c r="C87" s="57">
        <v>11065900930.52</v>
      </c>
      <c r="D87" s="64">
        <f t="shared" si="4"/>
        <v>0.25977365558339205</v>
      </c>
      <c r="E87" s="57">
        <v>31532340625.84</v>
      </c>
      <c r="F87" s="64">
        <f t="shared" si="5"/>
        <v>0.74022634441660795</v>
      </c>
    </row>
    <row r="88" spans="1:6" ht="15.75" customHeight="1">
      <c r="A88" s="58" t="s">
        <v>31</v>
      </c>
      <c r="B88" s="59">
        <v>22247032389.41</v>
      </c>
      <c r="C88" s="59">
        <v>9100734780.2399998</v>
      </c>
      <c r="D88" s="65">
        <f t="shared" si="4"/>
        <v>0.40907634874357979</v>
      </c>
      <c r="E88" s="59">
        <v>13146297609.17</v>
      </c>
      <c r="F88" s="65">
        <f t="shared" si="5"/>
        <v>0.59092365125642021</v>
      </c>
    </row>
    <row r="89" spans="1:6" ht="15.75" customHeight="1">
      <c r="A89" s="56" t="s">
        <v>33</v>
      </c>
      <c r="B89" s="57">
        <v>12373191012.41</v>
      </c>
      <c r="C89" s="57">
        <v>4989360852.04</v>
      </c>
      <c r="D89" s="64">
        <f t="shared" si="4"/>
        <v>0.40323962080887593</v>
      </c>
      <c r="E89" s="57">
        <v>7383830160.3699999</v>
      </c>
      <c r="F89" s="64">
        <f t="shared" si="5"/>
        <v>0.59676037919112412</v>
      </c>
    </row>
    <row r="90" spans="1:6" ht="15.75" customHeight="1">
      <c r="A90" s="58" t="s">
        <v>35</v>
      </c>
      <c r="B90" s="59">
        <v>22939445216.919998</v>
      </c>
      <c r="C90" s="59">
        <v>7835682468.9499998</v>
      </c>
      <c r="D90" s="65">
        <f t="shared" si="4"/>
        <v>0.34158116706198488</v>
      </c>
      <c r="E90" s="59">
        <v>15103762747.969999</v>
      </c>
      <c r="F90" s="65">
        <f t="shared" si="5"/>
        <v>0.65841883293801517</v>
      </c>
    </row>
    <row r="91" spans="1:6" ht="15.75" customHeight="1">
      <c r="A91" s="56" t="s">
        <v>37</v>
      </c>
      <c r="B91" s="57">
        <v>20978926669.919998</v>
      </c>
      <c r="C91" s="57">
        <v>9618321011.6299992</v>
      </c>
      <c r="D91" s="64">
        <f t="shared" si="4"/>
        <v>0.45847536258472837</v>
      </c>
      <c r="E91" s="57">
        <v>11360605658.290001</v>
      </c>
      <c r="F91" s="64">
        <f t="shared" si="5"/>
        <v>0.54152463741527168</v>
      </c>
    </row>
    <row r="92" spans="1:6" ht="15.75" customHeight="1">
      <c r="A92" s="58" t="s">
        <v>39</v>
      </c>
      <c r="B92" s="59">
        <v>11361923111.51</v>
      </c>
      <c r="C92" s="59">
        <v>4729719319.1000004</v>
      </c>
      <c r="D92" s="65">
        <f t="shared" si="4"/>
        <v>0.41627806073679902</v>
      </c>
      <c r="E92" s="59">
        <v>6632203792.4099998</v>
      </c>
      <c r="F92" s="65">
        <f t="shared" si="5"/>
        <v>0.58372193926320093</v>
      </c>
    </row>
    <row r="93" spans="1:6" ht="15.75" customHeight="1">
      <c r="A93" s="56" t="s">
        <v>41</v>
      </c>
      <c r="B93" s="57">
        <v>38013366289.029999</v>
      </c>
      <c r="C93" s="57">
        <v>17759205790.57</v>
      </c>
      <c r="D93" s="64">
        <f t="shared" si="4"/>
        <v>0.46718319171051681</v>
      </c>
      <c r="E93" s="57">
        <v>20254160498.459999</v>
      </c>
      <c r="F93" s="64">
        <f t="shared" si="5"/>
        <v>0.53281680828948319</v>
      </c>
    </row>
    <row r="94" spans="1:6" ht="15.75" customHeight="1">
      <c r="A94" s="58" t="s">
        <v>43</v>
      </c>
      <c r="B94" s="59">
        <v>10554534100.120001</v>
      </c>
      <c r="C94" s="59">
        <v>4846706957.3199997</v>
      </c>
      <c r="D94" s="65">
        <f t="shared" si="4"/>
        <v>0.45920614887822425</v>
      </c>
      <c r="E94" s="59">
        <v>5707827142.8000002</v>
      </c>
      <c r="F94" s="65">
        <f t="shared" si="5"/>
        <v>0.54079385112177569</v>
      </c>
    </row>
    <row r="95" spans="1:6" ht="15.75" customHeight="1">
      <c r="A95" s="56" t="s">
        <v>45</v>
      </c>
      <c r="B95" s="57">
        <v>21854524837.689999</v>
      </c>
      <c r="C95" s="57">
        <v>7142399010.3199997</v>
      </c>
      <c r="D95" s="64">
        <f t="shared" si="4"/>
        <v>0.32681557084244273</v>
      </c>
      <c r="E95" s="57">
        <v>14712125827.370001</v>
      </c>
      <c r="F95" s="64">
        <f t="shared" si="5"/>
        <v>0.67318442915755738</v>
      </c>
    </row>
    <row r="96" spans="1:6" ht="15.75" customHeight="1">
      <c r="A96" s="58" t="s">
        <v>47</v>
      </c>
      <c r="B96" s="59">
        <v>5715762643.3599997</v>
      </c>
      <c r="C96" s="59">
        <v>3387208923.8000002</v>
      </c>
      <c r="D96" s="65">
        <f t="shared" si="4"/>
        <v>0.59260839456567005</v>
      </c>
      <c r="E96" s="59">
        <v>2328553719.5599999</v>
      </c>
      <c r="F96" s="65">
        <f t="shared" si="5"/>
        <v>0.40739160543433001</v>
      </c>
    </row>
    <row r="97" spans="1:6" ht="15.75" customHeight="1">
      <c r="A97" s="56" t="s">
        <v>49</v>
      </c>
      <c r="B97" s="57">
        <v>3959664854.7399998</v>
      </c>
      <c r="C97" s="57">
        <v>2564369279.6900001</v>
      </c>
      <c r="D97" s="64">
        <f t="shared" si="4"/>
        <v>0.64762280995076338</v>
      </c>
      <c r="E97" s="57">
        <v>1395295575.05</v>
      </c>
      <c r="F97" s="64">
        <f t="shared" si="5"/>
        <v>0.35237719004923668</v>
      </c>
    </row>
    <row r="98" spans="1:6" ht="15.75" customHeight="1">
      <c r="A98" s="58" t="s">
        <v>51</v>
      </c>
      <c r="B98" s="59">
        <v>13071109303.799999</v>
      </c>
      <c r="C98" s="59">
        <v>3851283686.3299999</v>
      </c>
      <c r="D98" s="65">
        <f t="shared" si="4"/>
        <v>0.29464092119636431</v>
      </c>
      <c r="E98" s="59">
        <v>9219825617.4699993</v>
      </c>
      <c r="F98" s="65">
        <f t="shared" si="5"/>
        <v>0.70535907880363569</v>
      </c>
    </row>
    <row r="99" spans="1:6" ht="15.75" customHeight="1">
      <c r="A99" s="56" t="s">
        <v>53</v>
      </c>
      <c r="B99" s="57">
        <v>58242197681.129997</v>
      </c>
      <c r="C99" s="57">
        <v>19638610877</v>
      </c>
      <c r="D99" s="64">
        <f t="shared" si="4"/>
        <v>0.33718869924035766</v>
      </c>
      <c r="E99" s="57">
        <v>38603586804.129997</v>
      </c>
      <c r="F99" s="64">
        <f t="shared" si="5"/>
        <v>0.66281130075964234</v>
      </c>
    </row>
    <row r="100" spans="1:6" ht="15.75" customHeight="1">
      <c r="A100" s="58" t="s">
        <v>55</v>
      </c>
      <c r="B100" s="59">
        <v>8077523494.5799999</v>
      </c>
      <c r="C100" s="59">
        <v>4391433614.1499996</v>
      </c>
      <c r="D100" s="65">
        <f t="shared" si="4"/>
        <v>0.54366089025883269</v>
      </c>
      <c r="E100" s="59">
        <v>3686089880.4299998</v>
      </c>
      <c r="F100" s="65">
        <f t="shared" si="5"/>
        <v>0.45633910974116731</v>
      </c>
    </row>
    <row r="101" spans="1:6" ht="15.75" customHeight="1">
      <c r="A101" s="56" t="s">
        <v>57</v>
      </c>
      <c r="B101" s="57">
        <v>7761200145.6800003</v>
      </c>
      <c r="C101" s="57">
        <v>4570015922.4799995</v>
      </c>
      <c r="D101" s="64">
        <f t="shared" si="4"/>
        <v>0.58882851062973018</v>
      </c>
      <c r="E101" s="57">
        <v>3191184223.1999998</v>
      </c>
      <c r="F101" s="64">
        <f t="shared" si="5"/>
        <v>0.4111714893702697</v>
      </c>
    </row>
    <row r="102" spans="1:6" ht="15.75" customHeight="1">
      <c r="A102" s="58" t="s">
        <v>217</v>
      </c>
      <c r="B102" s="59">
        <v>81052445129.630005</v>
      </c>
      <c r="C102" s="59">
        <v>47126907362.870003</v>
      </c>
      <c r="D102" s="65">
        <f t="shared" si="4"/>
        <v>0.58143720756971973</v>
      </c>
      <c r="E102" s="59">
        <v>33925537766.759998</v>
      </c>
      <c r="F102" s="65">
        <f t="shared" si="5"/>
        <v>0.41856279243028022</v>
      </c>
    </row>
    <row r="103" spans="1:6" ht="15.75" customHeight="1">
      <c r="A103" s="56" t="s">
        <v>218</v>
      </c>
      <c r="B103" s="57">
        <v>0</v>
      </c>
      <c r="C103" s="57">
        <v>0</v>
      </c>
      <c r="D103" s="64" t="e">
        <f t="shared" si="4"/>
        <v>#DIV/0!</v>
      </c>
      <c r="E103" s="57">
        <v>0</v>
      </c>
      <c r="F103" s="64" t="e">
        <f t="shared" si="5"/>
        <v>#DIV/0!</v>
      </c>
    </row>
    <row r="104" spans="1:6" ht="15.75" customHeight="1">
      <c r="A104" s="58" t="s">
        <v>219</v>
      </c>
      <c r="B104" s="59">
        <v>0</v>
      </c>
      <c r="C104" s="59">
        <v>0</v>
      </c>
      <c r="D104" s="65" t="e">
        <f t="shared" si="4"/>
        <v>#DIV/0!</v>
      </c>
      <c r="E104" s="59">
        <v>0</v>
      </c>
      <c r="F104" s="65" t="e">
        <f t="shared" si="5"/>
        <v>#DIV/0!</v>
      </c>
    </row>
    <row r="105" spans="1:6" ht="15.75" customHeight="1">
      <c r="A105" s="60" t="s">
        <v>220</v>
      </c>
      <c r="B105" s="61">
        <v>534973708016.5</v>
      </c>
      <c r="C105" s="61">
        <v>227570434433.64999</v>
      </c>
      <c r="D105" s="66">
        <f t="shared" si="4"/>
        <v>0.42538620314146564</v>
      </c>
      <c r="E105" s="61">
        <v>307403273582.84998</v>
      </c>
      <c r="F105" s="66">
        <f t="shared" si="5"/>
        <v>0.57461379685853431</v>
      </c>
    </row>
    <row r="106" spans="1:6" ht="15.75" customHeight="1"/>
    <row r="107" spans="1:6" ht="15.75" customHeight="1"/>
    <row r="108" spans="1:6" ht="15.75" customHeight="1">
      <c r="A108" s="89" t="s">
        <v>152</v>
      </c>
      <c r="B108" s="87"/>
      <c r="C108" s="87"/>
      <c r="D108" s="87"/>
      <c r="E108" s="87"/>
      <c r="F108" s="88"/>
    </row>
    <row r="109" spans="1:6" ht="15.75" customHeight="1">
      <c r="A109" s="54" t="s">
        <v>213</v>
      </c>
      <c r="B109" s="55" t="s">
        <v>216</v>
      </c>
      <c r="C109" s="55" t="s">
        <v>214</v>
      </c>
      <c r="D109" s="63" t="s">
        <v>222</v>
      </c>
      <c r="E109" s="55" t="s">
        <v>215</v>
      </c>
      <c r="F109" s="63" t="s">
        <v>223</v>
      </c>
    </row>
    <row r="110" spans="1:6" ht="15.75" customHeight="1">
      <c r="A110" s="56" t="s">
        <v>5</v>
      </c>
      <c r="B110" s="57">
        <v>1986456185.1500001</v>
      </c>
      <c r="C110" s="57">
        <v>1545099296.8699999</v>
      </c>
      <c r="D110" s="64">
        <f t="shared" ref="D110:D140" si="6">C110/B110</f>
        <v>0.77781695283318175</v>
      </c>
      <c r="E110" s="57">
        <v>441356888.27999997</v>
      </c>
      <c r="F110" s="64">
        <f t="shared" ref="F110:F140" si="7">E110/B110</f>
        <v>0.22218304716681808</v>
      </c>
    </row>
    <row r="111" spans="1:6" ht="15.75" customHeight="1">
      <c r="A111" s="58" t="s">
        <v>7</v>
      </c>
      <c r="B111" s="59">
        <v>4003490748.8499999</v>
      </c>
      <c r="C111" s="59">
        <v>1852688951.5899999</v>
      </c>
      <c r="D111" s="65">
        <f t="shared" si="6"/>
        <v>0.46276838584482394</v>
      </c>
      <c r="E111" s="59">
        <v>2150801797.2600002</v>
      </c>
      <c r="F111" s="65">
        <f t="shared" si="7"/>
        <v>0.53723161415517606</v>
      </c>
    </row>
    <row r="112" spans="1:6" ht="15.75" customHeight="1">
      <c r="A112" s="56" t="s">
        <v>9</v>
      </c>
      <c r="B112" s="57">
        <v>1908595640.22</v>
      </c>
      <c r="C112" s="57">
        <v>1489360525.0699999</v>
      </c>
      <c r="D112" s="64">
        <f t="shared" si="6"/>
        <v>0.78034366928467069</v>
      </c>
      <c r="E112" s="57">
        <v>419235115.14999998</v>
      </c>
      <c r="F112" s="64">
        <f t="shared" si="7"/>
        <v>0.21965633071532931</v>
      </c>
    </row>
    <row r="113" spans="1:6" ht="15.75" customHeight="1">
      <c r="A113" s="58" t="s">
        <v>11</v>
      </c>
      <c r="B113" s="59">
        <v>3480409881.8000002</v>
      </c>
      <c r="C113" s="59">
        <v>1805288485.77</v>
      </c>
      <c r="D113" s="65">
        <f t="shared" si="6"/>
        <v>0.5186999655443858</v>
      </c>
      <c r="E113" s="59">
        <v>1675121396.03</v>
      </c>
      <c r="F113" s="65">
        <f t="shared" si="7"/>
        <v>0.48130003445561415</v>
      </c>
    </row>
    <row r="114" spans="1:6" ht="15.75" customHeight="1">
      <c r="A114" s="56" t="s">
        <v>13</v>
      </c>
      <c r="B114" s="57">
        <v>12920430997.82</v>
      </c>
      <c r="C114" s="57">
        <v>5052001739.1599998</v>
      </c>
      <c r="D114" s="64">
        <f t="shared" si="6"/>
        <v>0.39100876278913599</v>
      </c>
      <c r="E114" s="57">
        <v>7868429258.6599998</v>
      </c>
      <c r="F114" s="64">
        <f t="shared" si="7"/>
        <v>0.60899123721086401</v>
      </c>
    </row>
    <row r="115" spans="1:6" ht="15.75" customHeight="1">
      <c r="A115" s="58" t="s">
        <v>15</v>
      </c>
      <c r="B115" s="59">
        <v>8367089739.6899996</v>
      </c>
      <c r="C115" s="59">
        <v>3427242590.2199998</v>
      </c>
      <c r="D115" s="65">
        <f t="shared" si="6"/>
        <v>0.40960987593602399</v>
      </c>
      <c r="E115" s="59">
        <v>4939847149.4700003</v>
      </c>
      <c r="F115" s="65">
        <f t="shared" si="7"/>
        <v>0.59039012406397606</v>
      </c>
    </row>
    <row r="116" spans="1:6" ht="15.75" customHeight="1">
      <c r="A116" s="56" t="s">
        <v>17</v>
      </c>
      <c r="B116" s="57">
        <v>8826172094.3199997</v>
      </c>
      <c r="C116" s="57">
        <v>2477548421.79</v>
      </c>
      <c r="D116" s="64">
        <f t="shared" si="6"/>
        <v>0.28070474893463759</v>
      </c>
      <c r="E116" s="57">
        <v>6348623672.5299997</v>
      </c>
      <c r="F116" s="64">
        <f t="shared" si="7"/>
        <v>0.71929525106536241</v>
      </c>
    </row>
    <row r="117" spans="1:6" ht="15.75" customHeight="1">
      <c r="A117" s="58" t="s">
        <v>19</v>
      </c>
      <c r="B117" s="59">
        <v>3497001675.71</v>
      </c>
      <c r="C117" s="59">
        <v>1821248655.97</v>
      </c>
      <c r="D117" s="65">
        <f t="shared" si="6"/>
        <v>0.52080291199752715</v>
      </c>
      <c r="E117" s="59">
        <v>1675753019.74</v>
      </c>
      <c r="F117" s="65">
        <f t="shared" si="7"/>
        <v>0.4791970880024729</v>
      </c>
    </row>
    <row r="118" spans="1:6" ht="15.75" customHeight="1">
      <c r="A118" s="56" t="s">
        <v>21</v>
      </c>
      <c r="B118" s="57">
        <v>4824993772.96</v>
      </c>
      <c r="C118" s="57">
        <v>1775401760.6199999</v>
      </c>
      <c r="D118" s="64">
        <f t="shared" si="6"/>
        <v>0.36795938899851471</v>
      </c>
      <c r="E118" s="57">
        <v>3049592012.3400002</v>
      </c>
      <c r="F118" s="64">
        <f t="shared" si="7"/>
        <v>0.63204061100148523</v>
      </c>
    </row>
    <row r="119" spans="1:6" ht="15.75" customHeight="1">
      <c r="A119" s="58" t="s">
        <v>23</v>
      </c>
      <c r="B119" s="59">
        <v>8112729926.4399996</v>
      </c>
      <c r="C119" s="59">
        <v>3243433700.46</v>
      </c>
      <c r="D119" s="65">
        <f t="shared" si="6"/>
        <v>0.39979559653396135</v>
      </c>
      <c r="E119" s="59">
        <v>4869296225.9799995</v>
      </c>
      <c r="F119" s="65">
        <f t="shared" si="7"/>
        <v>0.60020440346603865</v>
      </c>
    </row>
    <row r="120" spans="1:6" ht="15.75" customHeight="1">
      <c r="A120" s="56" t="s">
        <v>25</v>
      </c>
      <c r="B120" s="57">
        <v>2938885324.6300001</v>
      </c>
      <c r="C120" s="57">
        <v>1361304117.1099999</v>
      </c>
      <c r="D120" s="64">
        <f t="shared" si="6"/>
        <v>0.46320423110805981</v>
      </c>
      <c r="E120" s="57">
        <v>1577581207.52</v>
      </c>
      <c r="F120" s="64">
        <f t="shared" si="7"/>
        <v>0.53679576889194014</v>
      </c>
    </row>
    <row r="121" spans="1:6" ht="15.75" customHeight="1">
      <c r="A121" s="58" t="s">
        <v>27</v>
      </c>
      <c r="B121" s="59">
        <v>2156038208.48</v>
      </c>
      <c r="C121" s="59">
        <v>781081804.76999998</v>
      </c>
      <c r="D121" s="65">
        <f t="shared" si="6"/>
        <v>0.36227642056522741</v>
      </c>
      <c r="E121" s="59">
        <v>1374956403.71</v>
      </c>
      <c r="F121" s="65">
        <f t="shared" si="7"/>
        <v>0.63772357943477254</v>
      </c>
    </row>
    <row r="122" spans="1:6" ht="15.75" customHeight="1">
      <c r="A122" s="56" t="s">
        <v>29</v>
      </c>
      <c r="B122" s="57">
        <v>14273987940.91</v>
      </c>
      <c r="C122" s="57">
        <v>3491859509.3699999</v>
      </c>
      <c r="D122" s="64">
        <f t="shared" si="6"/>
        <v>0.2446309695528148</v>
      </c>
      <c r="E122" s="57">
        <v>10782128431.540001</v>
      </c>
      <c r="F122" s="64">
        <f t="shared" si="7"/>
        <v>0.75536903044718529</v>
      </c>
    </row>
    <row r="123" spans="1:6" ht="15.75" customHeight="1">
      <c r="A123" s="58" t="s">
        <v>31</v>
      </c>
      <c r="B123" s="59">
        <v>8564985240.1999998</v>
      </c>
      <c r="C123" s="59">
        <v>3445631875.8200002</v>
      </c>
      <c r="D123" s="65">
        <f t="shared" si="6"/>
        <v>0.40229279784953159</v>
      </c>
      <c r="E123" s="59">
        <v>5119353364.3800001</v>
      </c>
      <c r="F123" s="65">
        <f t="shared" si="7"/>
        <v>0.59770720215046846</v>
      </c>
    </row>
    <row r="124" spans="1:6" ht="15.75" customHeight="1">
      <c r="A124" s="56" t="s">
        <v>33</v>
      </c>
      <c r="B124" s="57">
        <v>4543870857.7799997</v>
      </c>
      <c r="C124" s="57">
        <v>2023045043.23</v>
      </c>
      <c r="D124" s="64">
        <f t="shared" si="6"/>
        <v>0.44522503093725679</v>
      </c>
      <c r="E124" s="57">
        <v>2520825814.5500002</v>
      </c>
      <c r="F124" s="64">
        <f t="shared" si="7"/>
        <v>0.55477496906274326</v>
      </c>
    </row>
    <row r="125" spans="1:6" ht="15.75" customHeight="1">
      <c r="A125" s="58" t="s">
        <v>35</v>
      </c>
      <c r="B125" s="59">
        <v>7623301697.25</v>
      </c>
      <c r="C125" s="59">
        <v>2605414722.54</v>
      </c>
      <c r="D125" s="65">
        <f t="shared" si="6"/>
        <v>0.34176985589851011</v>
      </c>
      <c r="E125" s="59">
        <v>5017886974.71</v>
      </c>
      <c r="F125" s="65">
        <f t="shared" si="7"/>
        <v>0.65823014410148994</v>
      </c>
    </row>
    <row r="126" spans="1:6" ht="15.75" customHeight="1">
      <c r="A126" s="56" t="s">
        <v>37</v>
      </c>
      <c r="B126" s="57">
        <v>7699510058.79</v>
      </c>
      <c r="C126" s="57">
        <v>3714402600.46</v>
      </c>
      <c r="D126" s="64">
        <f t="shared" si="6"/>
        <v>0.48242064392389783</v>
      </c>
      <c r="E126" s="57">
        <v>3985107458.3299999</v>
      </c>
      <c r="F126" s="64">
        <f t="shared" si="7"/>
        <v>0.51757935607610217</v>
      </c>
    </row>
    <row r="127" spans="1:6" ht="15.75" customHeight="1">
      <c r="A127" s="58" t="s">
        <v>39</v>
      </c>
      <c r="B127" s="59">
        <v>4246794036.6399999</v>
      </c>
      <c r="C127" s="59">
        <v>1934014521.55</v>
      </c>
      <c r="D127" s="65">
        <f t="shared" si="6"/>
        <v>0.45540577312295638</v>
      </c>
      <c r="E127" s="59">
        <v>2312779515.0900002</v>
      </c>
      <c r="F127" s="65">
        <f t="shared" si="7"/>
        <v>0.54459422687704362</v>
      </c>
    </row>
    <row r="128" spans="1:6" ht="15.75" customHeight="1">
      <c r="A128" s="56" t="s">
        <v>41</v>
      </c>
      <c r="B128" s="57">
        <v>12296734194.91</v>
      </c>
      <c r="C128" s="57">
        <v>5245572060.1700001</v>
      </c>
      <c r="D128" s="64">
        <f t="shared" si="6"/>
        <v>0.42658253622667597</v>
      </c>
      <c r="E128" s="57">
        <v>7051162134.7399998</v>
      </c>
      <c r="F128" s="64">
        <f t="shared" si="7"/>
        <v>0.57341746377332403</v>
      </c>
    </row>
    <row r="129" spans="1:6" ht="15.75" customHeight="1">
      <c r="A129" s="58" t="s">
        <v>43</v>
      </c>
      <c r="B129" s="59">
        <v>3865129278.5300002</v>
      </c>
      <c r="C129" s="59">
        <v>1918532000.3599999</v>
      </c>
      <c r="D129" s="65">
        <f t="shared" si="6"/>
        <v>0.49636942573099724</v>
      </c>
      <c r="E129" s="59">
        <v>1946597278.1700001</v>
      </c>
      <c r="F129" s="65">
        <f t="shared" si="7"/>
        <v>0.50363057426900271</v>
      </c>
    </row>
    <row r="130" spans="1:6" ht="15.75" customHeight="1">
      <c r="A130" s="56" t="s">
        <v>45</v>
      </c>
      <c r="B130" s="57">
        <v>6907799408.3800001</v>
      </c>
      <c r="C130" s="57">
        <v>2077481837.1600001</v>
      </c>
      <c r="D130" s="64">
        <f t="shared" si="6"/>
        <v>0.30074437810683419</v>
      </c>
      <c r="E130" s="57">
        <v>4830317571.2200003</v>
      </c>
      <c r="F130" s="64">
        <f t="shared" si="7"/>
        <v>0.69925562189316592</v>
      </c>
    </row>
    <row r="131" spans="1:6" ht="15.75" customHeight="1">
      <c r="A131" s="58" t="s">
        <v>47</v>
      </c>
      <c r="B131" s="59">
        <v>2116501494.49</v>
      </c>
      <c r="C131" s="59">
        <v>1356869101.0699999</v>
      </c>
      <c r="D131" s="65">
        <f t="shared" si="6"/>
        <v>0.64109054711390889</v>
      </c>
      <c r="E131" s="59">
        <v>759632393.41999996</v>
      </c>
      <c r="F131" s="65">
        <f t="shared" si="7"/>
        <v>0.35890945288609105</v>
      </c>
    </row>
    <row r="132" spans="1:6" ht="15.75" customHeight="1">
      <c r="A132" s="56" t="s">
        <v>49</v>
      </c>
      <c r="B132" s="57">
        <v>1536514223.28</v>
      </c>
      <c r="C132" s="57">
        <v>1135297780.04</v>
      </c>
      <c r="D132" s="64">
        <f t="shared" si="6"/>
        <v>0.73887879645948051</v>
      </c>
      <c r="E132" s="57">
        <v>401216443.24000001</v>
      </c>
      <c r="F132" s="64">
        <f t="shared" si="7"/>
        <v>0.26112120354051943</v>
      </c>
    </row>
    <row r="133" spans="1:6" ht="15.75" customHeight="1">
      <c r="A133" s="58" t="s">
        <v>51</v>
      </c>
      <c r="B133" s="59">
        <v>4269763388.3899999</v>
      </c>
      <c r="C133" s="59">
        <v>1233602509.54</v>
      </c>
      <c r="D133" s="65">
        <f t="shared" si="6"/>
        <v>0.28891589470608925</v>
      </c>
      <c r="E133" s="59">
        <v>3036160878.8499999</v>
      </c>
      <c r="F133" s="65">
        <f t="shared" si="7"/>
        <v>0.71108410529391075</v>
      </c>
    </row>
    <row r="134" spans="1:6" ht="15.75" customHeight="1">
      <c r="A134" s="56" t="s">
        <v>53</v>
      </c>
      <c r="B134" s="57">
        <v>17503272454.200001</v>
      </c>
      <c r="C134" s="57">
        <v>5001973919.71</v>
      </c>
      <c r="D134" s="64">
        <f t="shared" si="6"/>
        <v>0.28577364220310419</v>
      </c>
      <c r="E134" s="57">
        <v>12501298534.49</v>
      </c>
      <c r="F134" s="64">
        <f t="shared" si="7"/>
        <v>0.71422635779689581</v>
      </c>
    </row>
    <row r="135" spans="1:6" ht="15.75" customHeight="1">
      <c r="A135" s="58" t="s">
        <v>55</v>
      </c>
      <c r="B135" s="59">
        <v>3035002844.0300002</v>
      </c>
      <c r="C135" s="59">
        <v>1818317495.22</v>
      </c>
      <c r="D135" s="65">
        <f t="shared" si="6"/>
        <v>0.59911558198263959</v>
      </c>
      <c r="E135" s="59">
        <v>1216685348.8099999</v>
      </c>
      <c r="F135" s="65">
        <f t="shared" si="7"/>
        <v>0.4008844180173603</v>
      </c>
    </row>
    <row r="136" spans="1:6" ht="15.75" customHeight="1">
      <c r="A136" s="56" t="s">
        <v>57</v>
      </c>
      <c r="B136" s="57">
        <v>2908604966.1300001</v>
      </c>
      <c r="C136" s="57">
        <v>1871230036.96</v>
      </c>
      <c r="D136" s="64">
        <f t="shared" si="6"/>
        <v>0.64334279104588632</v>
      </c>
      <c r="E136" s="57">
        <v>1037374929.17</v>
      </c>
      <c r="F136" s="64">
        <f t="shared" si="7"/>
        <v>0.35665720895411362</v>
      </c>
    </row>
    <row r="137" spans="1:6" ht="15.75" customHeight="1">
      <c r="A137" s="58" t="s">
        <v>217</v>
      </c>
      <c r="B137" s="59">
        <v>3333582548.5799999</v>
      </c>
      <c r="C137" s="59">
        <v>1865418880.8499999</v>
      </c>
      <c r="D137" s="65">
        <f t="shared" si="6"/>
        <v>0.5595838272085415</v>
      </c>
      <c r="E137" s="59">
        <v>1468163667.73</v>
      </c>
      <c r="F137" s="65">
        <f t="shared" si="7"/>
        <v>0.44041617279145856</v>
      </c>
    </row>
    <row r="138" spans="1:6" ht="15.75" customHeight="1">
      <c r="A138" s="56" t="s">
        <v>218</v>
      </c>
      <c r="B138" s="57">
        <v>0</v>
      </c>
      <c r="C138" s="57">
        <v>0</v>
      </c>
      <c r="D138" s="64" t="e">
        <f t="shared" si="6"/>
        <v>#DIV/0!</v>
      </c>
      <c r="E138" s="57">
        <v>0</v>
      </c>
      <c r="F138" s="64" t="e">
        <f t="shared" si="7"/>
        <v>#DIV/0!</v>
      </c>
    </row>
    <row r="139" spans="1:6" ht="15.75" customHeight="1">
      <c r="A139" s="58" t="s">
        <v>219</v>
      </c>
      <c r="B139" s="59">
        <v>0</v>
      </c>
      <c r="C139" s="59">
        <v>0</v>
      </c>
      <c r="D139" s="65" t="e">
        <f t="shared" si="6"/>
        <v>#DIV/0!</v>
      </c>
      <c r="E139" s="59">
        <v>0</v>
      </c>
      <c r="F139" s="65" t="e">
        <f t="shared" si="7"/>
        <v>#DIV/0!</v>
      </c>
    </row>
    <row r="140" spans="1:6" ht="15.75" customHeight="1">
      <c r="A140" s="60" t="s">
        <v>220</v>
      </c>
      <c r="B140" s="61">
        <v>167747648828.56</v>
      </c>
      <c r="C140" s="61">
        <v>67370363943.449997</v>
      </c>
      <c r="D140" s="66">
        <f t="shared" si="6"/>
        <v>0.40161733660006926</v>
      </c>
      <c r="E140" s="61">
        <v>100377284885.11</v>
      </c>
      <c r="F140" s="66">
        <f t="shared" si="7"/>
        <v>0.59838266339993074</v>
      </c>
    </row>
    <row r="141" spans="1:6" ht="15.75" customHeight="1"/>
    <row r="142" spans="1:6" ht="15.75" customHeight="1"/>
    <row r="143" spans="1:6" ht="15.75" customHeight="1"/>
    <row r="144" spans="1: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F3"/>
    <mergeCell ref="A38:F38"/>
    <mergeCell ref="A73:F73"/>
    <mergeCell ref="A108:F108"/>
  </mergeCells>
  <conditionalFormatting sqref="D5:D35 F5:F35 D40:D70 F40:F70 D75:D105 F75:F105 D110:D140 F110:F140">
    <cfRule type="cellIs" dxfId="1" priority="1" operator="greaterThanOrEqual">
      <formula>0.5</formula>
    </cfRule>
  </conditionalFormatting>
  <conditionalFormatting sqref="D5:D35 F5:F35 D40:D70 F40:F70 D75:D105 F75:F105 D110:D140 F110:F140">
    <cfRule type="cellIs" dxfId="0" priority="2" operator="lessThan">
      <formula>0.5</formula>
    </cfRule>
  </conditionalFormatting>
  <hyperlinks>
    <hyperlink ref="A1" r:id="rId1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Gráficos</vt:lpstr>
      <vt:lpstr>Tributação sobre produtos</vt:lpstr>
      <vt:lpstr>Horas - Obrigações Fiscais</vt:lpstr>
      <vt:lpstr>Variações - Dados Deflacionado</vt:lpstr>
      <vt:lpstr>Principal - Dados Deflacionado</vt:lpstr>
      <vt:lpstr>Principal - Dados Brutos</vt:lpstr>
      <vt:lpstr>IPCA nº-índice</vt:lpstr>
      <vt:lpstr>Dados Brutos</vt:lpstr>
      <vt:lpstr>Dados Tratados</vt:lpstr>
      <vt:lpstr>Cabeçalho OBS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WEBER</cp:lastModifiedBy>
  <dcterms:created xsi:type="dcterms:W3CDTF">2021-06-08T13:56:13Z</dcterms:created>
  <dcterms:modified xsi:type="dcterms:W3CDTF">2021-06-14T17:41:49Z</dcterms:modified>
</cp:coreProperties>
</file>