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30" windowWidth="11760" windowHeight="8895" tabRatio="679"/>
  </bookViews>
  <sheets>
    <sheet name="기초함수" sheetId="5" r:id="rId1"/>
    <sheet name="조건부함수" sheetId="9" r:id="rId2"/>
    <sheet name="영업점 전체" sheetId="4" r:id="rId3"/>
    <sheet name="고양점" sheetId="2" r:id="rId4"/>
    <sheet name="분당점" sheetId="1" r:id="rId5"/>
    <sheet name="성남점" sheetId="3" r:id="rId6"/>
    <sheet name="IF함수" sheetId="6" r:id="rId7"/>
    <sheet name="LOOKUP" sheetId="8" r:id="rId8"/>
  </sheets>
  <calcPr calcId="125725"/>
</workbook>
</file>

<file path=xl/calcChain.xml><?xml version="1.0" encoding="utf-8"?>
<calcChain xmlns="http://schemas.openxmlformats.org/spreadsheetml/2006/main">
  <c r="H12" i="8"/>
  <c r="G12"/>
  <c r="H11"/>
  <c r="G11"/>
  <c r="H10"/>
  <c r="G10"/>
  <c r="H9"/>
  <c r="G9"/>
  <c r="H8"/>
  <c r="G8"/>
  <c r="H7"/>
  <c r="G7"/>
  <c r="H6"/>
  <c r="G6"/>
  <c r="H5"/>
  <c r="G5"/>
  <c r="H4"/>
  <c r="G4"/>
  <c r="H3"/>
  <c r="G3"/>
  <c r="F43" i="9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H20" i="6"/>
  <c r="H19"/>
  <c r="H18"/>
  <c r="H17"/>
  <c r="H16"/>
  <c r="H15"/>
  <c r="H14"/>
  <c r="H13"/>
  <c r="H12"/>
  <c r="H11"/>
  <c r="H10"/>
  <c r="H9"/>
  <c r="H8"/>
  <c r="H7"/>
  <c r="H6"/>
  <c r="H5"/>
  <c r="E8" i="4"/>
  <c r="E7"/>
  <c r="E6"/>
  <c r="E5"/>
  <c r="N4" i="5"/>
  <c r="N3"/>
  <c r="N2"/>
  <c r="E5" i="3"/>
  <c r="E6"/>
  <c r="E7"/>
  <c r="E8"/>
  <c r="B9"/>
  <c r="C9"/>
  <c r="D9"/>
  <c r="E5" i="1"/>
  <c r="E6"/>
  <c r="E7"/>
  <c r="E8"/>
  <c r="B9"/>
  <c r="C9"/>
  <c r="D9"/>
  <c r="E5" i="2"/>
  <c r="E6"/>
  <c r="E7"/>
  <c r="E8"/>
  <c r="B9"/>
  <c r="C9"/>
  <c r="D9"/>
  <c r="I3" i="8" l="1"/>
  <c r="L3" s="1"/>
  <c r="I4"/>
  <c r="L4" s="1"/>
  <c r="I5"/>
  <c r="L5" s="1"/>
  <c r="I6"/>
  <c r="L6" s="1"/>
  <c r="I7"/>
  <c r="L7" s="1"/>
  <c r="I8"/>
  <c r="L8" s="1"/>
  <c r="I9"/>
  <c r="L9" s="1"/>
  <c r="I10"/>
  <c r="L10" s="1"/>
  <c r="I11"/>
  <c r="L11" s="1"/>
  <c r="I12"/>
  <c r="L12" s="1"/>
</calcChain>
</file>

<file path=xl/sharedStrings.xml><?xml version="1.0" encoding="utf-8"?>
<sst xmlns="http://schemas.openxmlformats.org/spreadsheetml/2006/main" count="312" uniqueCount="189">
  <si>
    <t>단위:천원</t>
    <phoneticPr fontId="2" type="noConversion"/>
  </si>
  <si>
    <t xml:space="preserve">D-Mart 월간 매출액 </t>
    <phoneticPr fontId="2" type="noConversion"/>
  </si>
  <si>
    <t xml:space="preserve">D-Mart 월간 매출액 </t>
    <phoneticPr fontId="2" type="noConversion"/>
  </si>
  <si>
    <t>단위:천원</t>
    <phoneticPr fontId="2" type="noConversion"/>
  </si>
  <si>
    <t>단위:천원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</si>
  <si>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</si>
  <si>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</si>
  <si>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</si>
  <si>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합계</t>
    <phoneticPr fontId="2" type="noConversion"/>
  </si>
  <si>
    <t>육가공품</t>
    <phoneticPr fontId="2" type="noConversion"/>
  </si>
  <si>
    <t>과일,야채</t>
    <phoneticPr fontId="2" type="noConversion"/>
  </si>
  <si>
    <t>생활가전제품</t>
    <phoneticPr fontId="2" type="noConversion"/>
  </si>
  <si>
    <t>주방생활용품</t>
    <phoneticPr fontId="2" type="noConversion"/>
  </si>
  <si>
    <t>총계</t>
    <phoneticPr fontId="2" type="noConversion"/>
  </si>
  <si>
    <t>성명</t>
  </si>
  <si>
    <t>근무팀</t>
  </si>
  <si>
    <t>직위</t>
  </si>
  <si>
    <t>기본급</t>
    <phoneticPr fontId="7" type="noConversion"/>
  </si>
  <si>
    <t>식대</t>
    <phoneticPr fontId="7" type="noConversion"/>
  </si>
  <si>
    <t>교통비</t>
    <phoneticPr fontId="7" type="noConversion"/>
  </si>
  <si>
    <t>차량보조금</t>
    <phoneticPr fontId="7" type="noConversion"/>
  </si>
  <si>
    <t>급여 총액</t>
    <phoneticPr fontId="7" type="noConversion"/>
  </si>
  <si>
    <t>중간점수</t>
    <phoneticPr fontId="2" type="noConversion"/>
  </si>
  <si>
    <t>기말점수</t>
    <phoneticPr fontId="2" type="noConversion"/>
  </si>
  <si>
    <t>중간환산점수</t>
    <phoneticPr fontId="2" type="noConversion"/>
  </si>
  <si>
    <t>기말환산점수</t>
    <phoneticPr fontId="2" type="noConversion"/>
  </si>
  <si>
    <t>총점</t>
    <phoneticPr fontId="2" type="noConversion"/>
  </si>
  <si>
    <t>김동구</t>
  </si>
  <si>
    <t>영업팀</t>
  </si>
  <si>
    <t>과장</t>
  </si>
  <si>
    <t>김사현</t>
  </si>
  <si>
    <t>총무팀</t>
  </si>
  <si>
    <t>부장</t>
  </si>
  <si>
    <t>김용철</t>
  </si>
  <si>
    <t>차장</t>
  </si>
  <si>
    <t>김인철</t>
  </si>
  <si>
    <t>기술팀</t>
  </si>
  <si>
    <t>김정우</t>
  </si>
  <si>
    <t>중간가중치</t>
    <phoneticPr fontId="2" type="noConversion"/>
  </si>
  <si>
    <t>기말가중치</t>
    <phoneticPr fontId="2" type="noConversion"/>
  </si>
  <si>
    <t>김지훈</t>
  </si>
  <si>
    <t>남동수</t>
  </si>
  <si>
    <t>R/D팀</t>
  </si>
  <si>
    <t>대리</t>
  </si>
  <si>
    <t>노준조</t>
  </si>
  <si>
    <t>박정우</t>
  </si>
  <si>
    <t>박찬석</t>
  </si>
  <si>
    <t>신종갑</t>
  </si>
  <si>
    <t>이홍기</t>
  </si>
  <si>
    <t>정노천</t>
  </si>
  <si>
    <t>정용기</t>
  </si>
  <si>
    <t>정창욱</t>
  </si>
  <si>
    <t>조용길</t>
  </si>
  <si>
    <t>허선도</t>
  </si>
  <si>
    <t>황채명</t>
  </si>
  <si>
    <t>평균</t>
    <phoneticPr fontId="2" type="noConversion"/>
  </si>
  <si>
    <t>개수</t>
    <phoneticPr fontId="2" type="noConversion"/>
  </si>
  <si>
    <t>최대값</t>
    <phoneticPr fontId="2" type="noConversion"/>
  </si>
  <si>
    <t>최소값</t>
    <phoneticPr fontId="2" type="noConversion"/>
  </si>
  <si>
    <t>PMT 함수</t>
    <phoneticPr fontId="7" type="noConversion"/>
  </si>
  <si>
    <t>FV 함수</t>
    <phoneticPr fontId="7" type="noConversion"/>
  </si>
  <si>
    <t>대출 금액</t>
    <phoneticPr fontId="7" type="noConversion"/>
  </si>
  <si>
    <t>월 납입액</t>
    <phoneticPr fontId="7" type="noConversion"/>
  </si>
  <si>
    <t>연이율</t>
    <phoneticPr fontId="7" type="noConversion"/>
  </si>
  <si>
    <t>기간(년)</t>
    <phoneticPr fontId="7" type="noConversion"/>
  </si>
  <si>
    <t>만기 금액</t>
    <phoneticPr fontId="7" type="noConversion"/>
  </si>
  <si>
    <t>RATE함수 사용</t>
    <phoneticPr fontId="7" type="noConversion"/>
  </si>
  <si>
    <t>구분</t>
    <phoneticPr fontId="7" type="noConversion"/>
  </si>
  <si>
    <t>H자동차</t>
    <phoneticPr fontId="7" type="noConversion"/>
  </si>
  <si>
    <t xml:space="preserve">D자동차 </t>
    <phoneticPr fontId="7" type="noConversion"/>
  </si>
  <si>
    <t>가격</t>
    <phoneticPr fontId="7" type="noConversion"/>
  </si>
  <si>
    <t>할부금</t>
    <phoneticPr fontId="7" type="noConversion"/>
  </si>
  <si>
    <t>납입 횟수</t>
    <phoneticPr fontId="7" type="noConversion"/>
  </si>
  <si>
    <t>이자율</t>
    <phoneticPr fontId="7" type="noConversion"/>
  </si>
  <si>
    <t>▶ 과목명 : 컴퓨터활용</t>
    <phoneticPr fontId="2" type="noConversion"/>
  </si>
  <si>
    <t>번호</t>
    <phoneticPr fontId="2" type="noConversion"/>
  </si>
  <si>
    <t>학과</t>
    <phoneticPr fontId="2" type="noConversion"/>
  </si>
  <si>
    <t>학년</t>
    <phoneticPr fontId="2" type="noConversion"/>
  </si>
  <si>
    <t>성명</t>
    <phoneticPr fontId="2" type="noConversion"/>
  </si>
  <si>
    <t>중간(40)</t>
    <phoneticPr fontId="2" type="noConversion"/>
  </si>
  <si>
    <t>기말(40)</t>
    <phoneticPr fontId="2" type="noConversion"/>
  </si>
  <si>
    <t>출석(20)</t>
    <phoneticPr fontId="2" type="noConversion"/>
  </si>
  <si>
    <t>합계(100)</t>
    <phoneticPr fontId="2" type="noConversion"/>
  </si>
  <si>
    <t>PASS</t>
    <phoneticPr fontId="2" type="noConversion"/>
  </si>
  <si>
    <t>생명과학과</t>
  </si>
  <si>
    <t>최설희</t>
  </si>
  <si>
    <t>원예학과</t>
  </si>
  <si>
    <t>김은영</t>
  </si>
  <si>
    <t>화학과</t>
  </si>
  <si>
    <t>정지연</t>
  </si>
  <si>
    <t>간호학과</t>
  </si>
  <si>
    <t>권지원</t>
  </si>
  <si>
    <t>사회복지학</t>
  </si>
  <si>
    <t>신연수</t>
  </si>
  <si>
    <t>장지희</t>
  </si>
  <si>
    <t>신학과</t>
  </si>
  <si>
    <t>안수진</t>
  </si>
  <si>
    <t>배한나</t>
  </si>
  <si>
    <t>경영학과</t>
  </si>
  <si>
    <t>송경아</t>
  </si>
  <si>
    <t>박현경</t>
  </si>
  <si>
    <t>식품영양학</t>
  </si>
  <si>
    <t>윤태균</t>
  </si>
  <si>
    <t>영미어문학</t>
  </si>
  <si>
    <t>우상준</t>
  </si>
  <si>
    <t>한송이</t>
  </si>
  <si>
    <t>응용동물학</t>
  </si>
  <si>
    <t>김석현</t>
  </si>
  <si>
    <t>박연정</t>
  </si>
  <si>
    <t>김자경</t>
  </si>
  <si>
    <t>일련번호</t>
  </si>
  <si>
    <t>매상일</t>
  </si>
  <si>
    <t>제품명</t>
  </si>
  <si>
    <t>단가</t>
  </si>
  <si>
    <t>수량</t>
  </si>
  <si>
    <t>금액</t>
  </si>
  <si>
    <t>MP3</t>
    <phoneticPr fontId="20" type="noConversion"/>
  </si>
  <si>
    <t>제품</t>
    <phoneticPr fontId="20" type="noConversion"/>
  </si>
  <si>
    <t>판매수량</t>
  </si>
  <si>
    <t>판매 평균 수량</t>
    <phoneticPr fontId="20" type="noConversion"/>
  </si>
  <si>
    <t>판매 건수</t>
    <phoneticPr fontId="20" type="noConversion"/>
  </si>
  <si>
    <t>캠코더</t>
  </si>
  <si>
    <t>핸드폰</t>
  </si>
  <si>
    <t>캠코더</t>
    <phoneticPr fontId="20" type="noConversion"/>
  </si>
  <si>
    <t>핸드폰</t>
    <phoneticPr fontId="20" type="noConversion"/>
  </si>
  <si>
    <t>MP3</t>
  </si>
  <si>
    <t>컴퓨터</t>
    <phoneticPr fontId="20" type="noConversion"/>
  </si>
  <si>
    <t>스캐너</t>
  </si>
  <si>
    <t>카메라</t>
    <phoneticPr fontId="20" type="noConversion"/>
  </si>
  <si>
    <t>스캐너</t>
    <phoneticPr fontId="20" type="noConversion"/>
  </si>
  <si>
    <t>프린터</t>
  </si>
  <si>
    <t>7월 집계</t>
    <phoneticPr fontId="20" type="noConversion"/>
  </si>
  <si>
    <t>매상금액</t>
    <phoneticPr fontId="20" type="noConversion"/>
  </si>
  <si>
    <t>매상 평균 금액</t>
    <phoneticPr fontId="20" type="noConversion"/>
  </si>
  <si>
    <t>컴퓨터</t>
  </si>
  <si>
    <t>카메라</t>
  </si>
  <si>
    <t>열1</t>
  </si>
  <si>
    <t>일련번호</t>
    <phoneticPr fontId="20" type="noConversion"/>
  </si>
  <si>
    <t>상품코드</t>
  </si>
  <si>
    <t>상품명</t>
  </si>
  <si>
    <t>단가</t>
    <phoneticPr fontId="20" type="noConversion"/>
  </si>
  <si>
    <t>금액</t>
    <phoneticPr fontId="20" type="noConversion"/>
  </si>
  <si>
    <t>할인율</t>
    <phoneticPr fontId="20" type="noConversion"/>
  </si>
  <si>
    <t>판매금액</t>
    <phoneticPr fontId="20" type="noConversion"/>
  </si>
  <si>
    <t>사원코드</t>
    <phoneticPr fontId="20" type="noConversion"/>
  </si>
  <si>
    <t>담당자</t>
    <phoneticPr fontId="20" type="noConversion"/>
  </si>
  <si>
    <t>판매수당</t>
    <phoneticPr fontId="20" type="noConversion"/>
  </si>
  <si>
    <t>A002</t>
  </si>
  <si>
    <t>A1023</t>
  </si>
  <si>
    <t>A001</t>
  </si>
  <si>
    <t>C2055</t>
  </si>
  <si>
    <t>A004</t>
  </si>
  <si>
    <t>D1210</t>
  </si>
  <si>
    <t>A003</t>
  </si>
  <si>
    <t>A2920</t>
  </si>
  <si>
    <t>A003</t>
    <phoneticPr fontId="20" type="noConversion"/>
  </si>
  <si>
    <t>A001</t>
    <phoneticPr fontId="20" type="noConversion"/>
  </si>
  <si>
    <t>[상품코드 테이블]</t>
    <phoneticPr fontId="20" type="noConversion"/>
  </si>
  <si>
    <t>[할인정보 테이블]</t>
    <phoneticPr fontId="20" type="noConversion"/>
  </si>
  <si>
    <t>[사원정보 테이블]</t>
    <phoneticPr fontId="20" type="noConversion"/>
  </si>
  <si>
    <t>상품코드</t>
    <phoneticPr fontId="20" type="noConversion"/>
  </si>
  <si>
    <t>상품명</t>
    <phoneticPr fontId="20" type="noConversion"/>
  </si>
  <si>
    <t>판매수량</t>
    <phoneticPr fontId="20" type="noConversion"/>
  </si>
  <si>
    <t>성명</t>
    <phoneticPr fontId="20" type="noConversion"/>
  </si>
  <si>
    <t>김영광</t>
  </si>
  <si>
    <t>김아름</t>
  </si>
  <si>
    <t>유지수</t>
  </si>
  <si>
    <t>지석인</t>
  </si>
  <si>
    <t>[수당 테이블]</t>
    <phoneticPr fontId="20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</si>
  <si>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</si>
  <si>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</si>
  <si>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</si>
  <si>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합계</t>
    <phoneticPr fontId="2" type="noConversion"/>
  </si>
  <si>
    <t>육가공품</t>
    <phoneticPr fontId="2" type="noConversion"/>
  </si>
  <si>
    <t>과일,야채</t>
    <phoneticPr fontId="2" type="noConversion"/>
  </si>
  <si>
    <t>생활가전제품</t>
    <phoneticPr fontId="2" type="noConversion"/>
  </si>
  <si>
    <t>주방생활용품</t>
    <phoneticPr fontId="2" type="noConversion"/>
  </si>
  <si>
    <t>총계</t>
    <phoneticPr fontId="2" type="noConversion"/>
  </si>
  <si>
    <t>12월</t>
    <phoneticPr fontId="2" type="noConversion"/>
  </si>
  <si>
    <t>합계</t>
    <phoneticPr fontId="2" type="noConversion"/>
  </si>
  <si>
    <t>육가공품</t>
    <phoneticPr fontId="2" type="noConversion"/>
  </si>
  <si>
    <t>과일,야채</t>
    <phoneticPr fontId="2" type="noConversion"/>
  </si>
  <si>
    <t>생활가전제품</t>
    <phoneticPr fontId="2" type="noConversion"/>
  </si>
  <si>
    <t>주방생활용품</t>
    <phoneticPr fontId="2" type="noConversion"/>
  </si>
  <si>
    <t>총계</t>
    <phoneticPr fontId="2" type="noConversion"/>
  </si>
  <si>
    <t>성적입력일</t>
    <phoneticPr fontId="2" type="noConversion"/>
  </si>
  <si>
    <t>성적보고서 (2011년도)</t>
    <phoneticPr fontId="2" type="noConversion"/>
  </si>
  <si>
    <t>월</t>
    <phoneticPr fontId="2" type="noConversion"/>
  </si>
  <si>
    <t>날짜를 숫자로표 표기 :</t>
    <phoneticPr fontId="2" type="noConversion"/>
  </si>
</sst>
</file>

<file path=xl/styles.xml><?xml version="1.0" encoding="utf-8"?>
<styleSheet xmlns="http://schemas.openxmlformats.org/spreadsheetml/2006/main">
  <numFmts count="7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0.0%_-"/>
    <numFmt numFmtId="177" formatCode="0_);[Red]\(0\)"/>
    <numFmt numFmtId="178" formatCode="mm&quot;월&quot;\ dd&quot;일&quot;;@"/>
    <numFmt numFmtId="179" formatCode="mm&quot;월&quot;\ dd&quot;일&quot;"/>
  </numFmts>
  <fonts count="26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6"/>
      <name val="바탕"/>
      <family val="1"/>
      <charset val="129"/>
    </font>
    <font>
      <sz val="10"/>
      <name val="굴림"/>
      <family val="3"/>
      <charset val="129"/>
    </font>
    <font>
      <sz val="10"/>
      <name val="돋움"/>
      <family val="3"/>
      <charset val="129"/>
    </font>
    <font>
      <b/>
      <sz val="10"/>
      <color indexed="9"/>
      <name val="돋움"/>
      <family val="3"/>
      <charset val="129"/>
    </font>
    <font>
      <sz val="8"/>
      <name val="돋움체"/>
      <family val="3"/>
      <charset val="129"/>
    </font>
    <font>
      <b/>
      <sz val="10"/>
      <name val="돋움"/>
      <family val="3"/>
      <charset val="129"/>
    </font>
    <font>
      <b/>
      <sz val="18"/>
      <name val="가는으뜸체"/>
      <family val="1"/>
      <charset val="129"/>
    </font>
    <font>
      <b/>
      <sz val="14"/>
      <name val="돋움체"/>
      <family val="3"/>
      <charset val="129"/>
    </font>
    <font>
      <b/>
      <sz val="14"/>
      <name val="휴먼옛체"/>
      <family val="1"/>
      <charset val="129"/>
    </font>
    <font>
      <b/>
      <sz val="12"/>
      <name val="가는으뜸체"/>
      <family val="1"/>
      <charset val="129"/>
    </font>
    <font>
      <b/>
      <sz val="11"/>
      <name val="새굴림"/>
      <family val="1"/>
      <charset val="129"/>
    </font>
    <font>
      <b/>
      <sz val="11"/>
      <name val="돋움체"/>
      <family val="3"/>
      <charset val="129"/>
    </font>
    <font>
      <b/>
      <sz val="16"/>
      <name val="굴림체"/>
      <family val="3"/>
      <charset val="129"/>
    </font>
    <font>
      <sz val="9"/>
      <name val="굴림체"/>
      <family val="3"/>
      <charset val="129"/>
    </font>
    <font>
      <b/>
      <sz val="9"/>
      <name val="굴림체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9"/>
      <color rgb="FFFF0000"/>
      <name val="굴림체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mediumGray">
        <fgColor indexed="43"/>
      </patternFill>
    </fill>
    <fill>
      <patternFill patternType="mediumGray">
        <fgColor indexed="42"/>
      </patternFill>
    </fill>
    <fill>
      <patternFill patternType="mediumGray">
        <fgColor indexed="42"/>
        <bgColor indexed="4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22">
    <border>
      <left/>
      <right/>
      <top/>
      <bottom/>
      <diagonal/>
    </border>
    <border>
      <left style="medium">
        <color indexed="9"/>
      </left>
      <right style="medium">
        <color indexed="9"/>
      </right>
      <top style="thick">
        <color indexed="9"/>
      </top>
      <bottom/>
      <diagonal/>
    </border>
    <border>
      <left style="medium">
        <color indexed="9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4" fillId="0" borderId="0" xfId="0" applyNumberFormat="1" applyFont="1">
      <alignment vertical="center"/>
    </xf>
    <xf numFmtId="0" fontId="4" fillId="0" borderId="0" xfId="0" applyNumberFormat="1" applyFont="1" applyAlignment="1">
      <alignment horizontal="centerContinuous" vertical="center"/>
    </xf>
    <xf numFmtId="0" fontId="4" fillId="0" borderId="0" xfId="2" applyNumberFormat="1" applyFont="1" applyAlignment="1">
      <alignment horizontal="centerContinuous" vertical="center"/>
    </xf>
    <xf numFmtId="0" fontId="5" fillId="0" borderId="0" xfId="2" applyNumberFormat="1" applyFont="1" applyAlignment="1">
      <alignment horizontal="right" vertical="center"/>
    </xf>
    <xf numFmtId="0" fontId="4" fillId="0" borderId="0" xfId="0" applyFont="1">
      <alignment vertical="center"/>
    </xf>
    <xf numFmtId="41" fontId="4" fillId="0" borderId="0" xfId="2" applyFont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3" borderId="3" xfId="0" applyFont="1" applyFill="1" applyBorder="1">
      <alignment vertical="center"/>
    </xf>
    <xf numFmtId="41" fontId="8" fillId="4" borderId="3" xfId="2" applyFont="1" applyFill="1" applyBorder="1" applyAlignment="1"/>
    <xf numFmtId="41" fontId="8" fillId="4" borderId="4" xfId="2" applyFont="1" applyFill="1" applyBorder="1" applyAlignment="1"/>
    <xf numFmtId="9" fontId="8" fillId="4" borderId="4" xfId="2" applyNumberFormat="1" applyFont="1" applyFill="1" applyBorder="1" applyAlignment="1"/>
    <xf numFmtId="0" fontId="8" fillId="0" borderId="0" xfId="0" applyFont="1">
      <alignment vertical="center"/>
    </xf>
    <xf numFmtId="41" fontId="8" fillId="0" borderId="0" xfId="0" applyNumberFormat="1" applyFont="1">
      <alignment vertical="center"/>
    </xf>
    <xf numFmtId="41" fontId="8" fillId="5" borderId="3" xfId="2" applyFont="1" applyFill="1" applyBorder="1" applyAlignment="1">
      <alignment horizontal="center"/>
    </xf>
    <xf numFmtId="0" fontId="0" fillId="0" borderId="5" xfId="0" applyBorder="1">
      <alignment vertical="center"/>
    </xf>
    <xf numFmtId="0" fontId="10" fillId="6" borderId="5" xfId="0" applyFont="1" applyFill="1" applyBorder="1">
      <alignment vertical="center"/>
    </xf>
    <xf numFmtId="41" fontId="10" fillId="7" borderId="5" xfId="2" applyFont="1" applyFill="1" applyBorder="1" applyAlignment="1"/>
    <xf numFmtId="176" fontId="10" fillId="7" borderId="5" xfId="1" applyNumberFormat="1" applyFont="1" applyFill="1" applyBorder="1">
      <alignment vertical="center"/>
    </xf>
    <xf numFmtId="41" fontId="10" fillId="7" borderId="5" xfId="2" applyFont="1" applyFill="1" applyBorder="1">
      <alignment vertical="center"/>
    </xf>
    <xf numFmtId="6" fontId="10" fillId="7" borderId="5" xfId="0" applyNumberFormat="1" applyFont="1" applyFill="1" applyBorder="1">
      <alignment vertical="center"/>
    </xf>
    <xf numFmtId="0" fontId="11" fillId="0" borderId="0" xfId="0" applyFont="1">
      <alignment vertical="center"/>
    </xf>
    <xf numFmtId="0" fontId="0" fillId="6" borderId="6" xfId="0" applyFill="1" applyBorder="1" applyAlignment="1">
      <alignment horizontal="distributed" indent="1"/>
    </xf>
    <xf numFmtId="0" fontId="12" fillId="6" borderId="7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6" borderId="9" xfId="0" applyFont="1" applyFill="1" applyBorder="1" applyAlignment="1">
      <alignment horizontal="distributed" indent="1"/>
    </xf>
    <xf numFmtId="41" fontId="14" fillId="0" borderId="10" xfId="2" applyFont="1" applyBorder="1" applyAlignment="1"/>
    <xf numFmtId="0" fontId="13" fillId="6" borderId="11" xfId="0" applyFont="1" applyFill="1" applyBorder="1" applyAlignment="1">
      <alignment horizontal="distributed" indent="1"/>
    </xf>
    <xf numFmtId="41" fontId="14" fillId="0" borderId="12" xfId="2" applyFont="1" applyBorder="1" applyAlignment="1"/>
    <xf numFmtId="0" fontId="13" fillId="6" borderId="6" xfId="0" applyFont="1" applyFill="1" applyBorder="1" applyAlignment="1">
      <alignment horizontal="distributed" indent="1"/>
    </xf>
    <xf numFmtId="10" fontId="14" fillId="0" borderId="6" xfId="0" applyNumberFormat="1" applyFont="1" applyBorder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7" fillId="7" borderId="13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10" fillId="7" borderId="5" xfId="2" applyNumberFormat="1" applyFont="1" applyFill="1" applyBorder="1" applyAlignment="1"/>
    <xf numFmtId="0" fontId="18" fillId="8" borderId="16" xfId="0" applyFont="1" applyFill="1" applyBorder="1" applyAlignment="1">
      <alignment horizontal="center" vertical="center"/>
    </xf>
    <xf numFmtId="0" fontId="19" fillId="0" borderId="0" xfId="0" applyFont="1" applyFill="1">
      <alignment vertical="center"/>
    </xf>
    <xf numFmtId="0" fontId="19" fillId="9" borderId="0" xfId="0" applyFont="1" applyFill="1" applyAlignment="1">
      <alignment horizontal="center" vertical="center"/>
    </xf>
    <xf numFmtId="178" fontId="19" fillId="9" borderId="0" xfId="0" applyNumberFormat="1" applyFont="1" applyFill="1" applyAlignment="1">
      <alignment horizontal="center" vertical="center"/>
    </xf>
    <xf numFmtId="41" fontId="19" fillId="9" borderId="0" xfId="2" applyNumberFormat="1" applyFont="1" applyFill="1">
      <alignment vertical="center"/>
    </xf>
    <xf numFmtId="0" fontId="19" fillId="0" borderId="0" xfId="0" applyFont="1" applyFill="1" applyAlignment="1">
      <alignment horizontal="center" vertical="center"/>
    </xf>
    <xf numFmtId="178" fontId="19" fillId="0" borderId="0" xfId="0" applyNumberFormat="1" applyFont="1" applyFill="1" applyAlignment="1">
      <alignment horizontal="center" vertical="center"/>
    </xf>
    <xf numFmtId="41" fontId="19" fillId="0" borderId="0" xfId="2" applyNumberFormat="1" applyFont="1" applyFill="1">
      <alignment vertical="center"/>
    </xf>
    <xf numFmtId="0" fontId="19" fillId="10" borderId="0" xfId="0" applyFont="1" applyFill="1" applyAlignment="1">
      <alignment horizontal="center" vertical="center"/>
    </xf>
    <xf numFmtId="177" fontId="19" fillId="0" borderId="0" xfId="3" applyNumberFormat="1" applyFont="1" applyFill="1">
      <alignment vertical="center"/>
    </xf>
    <xf numFmtId="41" fontId="19" fillId="10" borderId="17" xfId="2" applyNumberFormat="1" applyFont="1" applyFill="1" applyBorder="1" applyAlignment="1">
      <alignment horizontal="center" vertical="center"/>
    </xf>
    <xf numFmtId="177" fontId="19" fillId="0" borderId="17" xfId="3" applyNumberFormat="1" applyFont="1" applyFill="1" applyBorder="1">
      <alignment vertical="center"/>
    </xf>
    <xf numFmtId="0" fontId="21" fillId="0" borderId="0" xfId="0" applyFont="1" applyFill="1" applyAlignment="1">
      <alignment horizontal="center" vertical="center"/>
    </xf>
    <xf numFmtId="42" fontId="19" fillId="0" borderId="0" xfId="3" applyFont="1" applyFill="1">
      <alignment vertical="center"/>
    </xf>
    <xf numFmtId="42" fontId="19" fillId="0" borderId="17" xfId="3" applyFont="1" applyFill="1" applyBorder="1">
      <alignment vertical="center"/>
    </xf>
    <xf numFmtId="0" fontId="19" fillId="0" borderId="17" xfId="0" applyFont="1" applyFill="1" applyBorder="1" applyAlignment="1">
      <alignment horizontal="center" vertical="center"/>
    </xf>
    <xf numFmtId="178" fontId="19" fillId="0" borderId="17" xfId="0" applyNumberFormat="1" applyFont="1" applyFill="1" applyBorder="1" applyAlignment="1">
      <alignment horizontal="center" vertical="center"/>
    </xf>
    <xf numFmtId="41" fontId="19" fillId="0" borderId="17" xfId="2" applyNumberFormat="1" applyFont="1" applyFill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2" applyNumberFormat="1" applyFont="1" applyAlignment="1">
      <alignment horizontal="center" vertical="center"/>
    </xf>
    <xf numFmtId="0" fontId="18" fillId="11" borderId="13" xfId="0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3" fontId="0" fillId="12" borderId="13" xfId="0" applyNumberFormat="1" applyFill="1" applyBorder="1">
      <alignment vertical="center"/>
    </xf>
    <xf numFmtId="3" fontId="0" fillId="0" borderId="13" xfId="0" applyNumberFormat="1" applyBorder="1">
      <alignment vertical="center"/>
    </xf>
    <xf numFmtId="9" fontId="0" fillId="12" borderId="13" xfId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22" fillId="13" borderId="13" xfId="0" applyFont="1" applyFill="1" applyBorder="1" applyAlignment="1">
      <alignment horizontal="center" vertical="center"/>
    </xf>
    <xf numFmtId="3" fontId="0" fillId="0" borderId="13" xfId="2" applyNumberFormat="1" applyFont="1" applyBorder="1">
      <alignment vertical="center"/>
    </xf>
    <xf numFmtId="9" fontId="0" fillId="0" borderId="13" xfId="1" applyFont="1" applyBorder="1">
      <alignment vertical="center"/>
    </xf>
    <xf numFmtId="0" fontId="24" fillId="14" borderId="18" xfId="0" applyFont="1" applyFill="1" applyBorder="1">
      <alignment vertical="center"/>
    </xf>
    <xf numFmtId="0" fontId="24" fillId="14" borderId="19" xfId="0" applyFont="1" applyFill="1" applyBorder="1">
      <alignment vertical="center"/>
    </xf>
    <xf numFmtId="0" fontId="23" fillId="15" borderId="20" xfId="0" applyFont="1" applyFill="1" applyBorder="1">
      <alignment vertical="center"/>
    </xf>
    <xf numFmtId="0" fontId="23" fillId="15" borderId="21" xfId="0" applyFont="1" applyFill="1" applyBorder="1">
      <alignment vertical="center"/>
    </xf>
    <xf numFmtId="0" fontId="23" fillId="14" borderId="20" xfId="0" applyFont="1" applyFill="1" applyBorder="1">
      <alignment vertical="center"/>
    </xf>
    <xf numFmtId="0" fontId="23" fillId="14" borderId="21" xfId="0" applyFont="1" applyFill="1" applyBorder="1">
      <alignment vertical="center"/>
    </xf>
    <xf numFmtId="179" fontId="0" fillId="0" borderId="13" xfId="0" applyNumberFormat="1" applyBorder="1" applyAlignment="1">
      <alignment horizontal="center" vertical="center"/>
    </xf>
    <xf numFmtId="0" fontId="9" fillId="6" borderId="14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0" xfId="0" applyNumberFormat="1">
      <alignment vertical="center"/>
    </xf>
    <xf numFmtId="0" fontId="17" fillId="7" borderId="13" xfId="0" applyNumberFormat="1" applyFont="1" applyFill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</cellXfs>
  <cellStyles count="4">
    <cellStyle name="백분율" xfId="1" builtinId="5"/>
    <cellStyle name="쉼표 [0]" xfId="2" builtinId="6"/>
    <cellStyle name="통화 [0]" xfId="3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표2" displayName="표2" ref="A4:E9" totalsRowShown="0">
  <tableColumns count="5">
    <tableColumn id="1" name="열1"/>
    <tableColumn id="2" name="10월"/>
    <tableColumn id="3" name="11월"/>
    <tableColumn id="4" name="12월"/>
    <tableColumn id="5" name="합계"/>
  </tableColumns>
  <tableStyleInfo name="TableStyleMedium2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도시">
  <a:themeElements>
    <a:clrScheme name="도시">
      <a:dk1>
        <a:sysClr val="windowText" lastClr="000000"/>
      </a:dk1>
      <a:lt1>
        <a:sysClr val="window" lastClr="FFFFFF"/>
      </a:lt1>
      <a:dk2>
        <a:srgbClr val="424456"/>
      </a:dk2>
      <a:lt2>
        <a:srgbClr val="DEDEDE"/>
      </a:lt2>
      <a:accent1>
        <a:srgbClr val="53548A"/>
      </a:accent1>
      <a:accent2>
        <a:srgbClr val="438086"/>
      </a:accent2>
      <a:accent3>
        <a:srgbClr val="A04DA3"/>
      </a:accent3>
      <a:accent4>
        <a:srgbClr val="C4652D"/>
      </a:accent4>
      <a:accent5>
        <a:srgbClr val="8B5D3D"/>
      </a:accent5>
      <a:accent6>
        <a:srgbClr val="5C92B5"/>
      </a:accent6>
      <a:hlink>
        <a:srgbClr val="67AFBD"/>
      </a:hlink>
      <a:folHlink>
        <a:srgbClr val="C2A874"/>
      </a:folHlink>
    </a:clrScheme>
    <a:fontScheme name="도시">
      <a:majorFont>
        <a:latin typeface="Trebuchet MS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eorgia"/>
        <a:ea typeface=""/>
        <a:cs typeface=""/>
        <a:font script="Jpan" typeface="HG明朝B"/>
        <a:font script="Hang" typeface="맑은 고딕"/>
        <a:font script="Hans" typeface="宋体"/>
        <a:font script="Hant" typeface="新細明體"/>
        <a:font script="Arab" typeface="Arial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도시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255000"/>
              </a:schemeClr>
            </a:gs>
            <a:gs pos="55000">
              <a:schemeClr val="phClr">
                <a:tint val="12000"/>
                <a:satMod val="255000"/>
              </a:schemeClr>
            </a:gs>
            <a:gs pos="100000">
              <a:schemeClr val="phClr">
                <a:tint val="45000"/>
                <a:satMod val="250000"/>
              </a:schemeClr>
            </a:gs>
          </a:gsLst>
          <a:path path="circle">
            <a:fillToRect l="-40000" t="-90000" r="140000" b="190000"/>
          </a:path>
        </a:gradFill>
        <a:gradFill rotWithShape="1">
          <a:gsLst>
            <a:gs pos="0">
              <a:schemeClr val="phClr">
                <a:tint val="43000"/>
                <a:satMod val="165000"/>
              </a:schemeClr>
            </a:gs>
            <a:gs pos="55000">
              <a:schemeClr val="phClr">
                <a:tint val="83000"/>
                <a:satMod val="155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-40000" t="-90000" r="140000" b="19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15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flat" dir="t">
              <a:rot lat="0" lon="0" rev="20040000"/>
            </a:lightRig>
          </a:scene3d>
          <a:sp3d contourW="12700" prstMaterial="dkEdge">
            <a:bevelT w="25400" h="38100" prst="convex"/>
            <a:contourClr>
              <a:schemeClr val="phClr">
                <a:satMod val="115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100000">
              <a:schemeClr val="phClr">
                <a:tint val="80000"/>
                <a:satMod val="250000"/>
              </a:schemeClr>
            </a:gs>
            <a:gs pos="60000">
              <a:schemeClr val="phClr">
                <a:shade val="38000"/>
                <a:satMod val="175000"/>
              </a:schemeClr>
            </a:gs>
            <a:gs pos="0">
              <a:schemeClr val="phClr">
                <a:shade val="30000"/>
                <a:satMod val="175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8000"/>
              </a:schemeClr>
              <a:schemeClr val="phClr">
                <a:tint val="96000"/>
                <a:satMod val="15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1"/>
  <sheetViews>
    <sheetView tabSelected="1" workbookViewId="0">
      <selection activeCell="H2" sqref="H2"/>
    </sheetView>
  </sheetViews>
  <sheetFormatPr defaultRowHeight="13.5"/>
  <cols>
    <col min="1" max="1" width="17.5546875" bestFit="1" customWidth="1"/>
    <col min="2" max="2" width="18.109375" bestFit="1" customWidth="1"/>
    <col min="3" max="3" width="12.77734375" bestFit="1" customWidth="1"/>
    <col min="4" max="4" width="12.33203125" bestFit="1" customWidth="1"/>
    <col min="5" max="5" width="18.109375" bestFit="1" customWidth="1"/>
    <col min="12" max="13" width="10.77734375" bestFit="1" customWidth="1"/>
  </cols>
  <sheetData>
    <row r="1" spans="1:14" ht="14.25" thickTop="1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</row>
    <row r="2" spans="1:14">
      <c r="A2" s="9" t="s">
        <v>27</v>
      </c>
      <c r="B2" s="9" t="s">
        <v>28</v>
      </c>
      <c r="C2" s="9" t="s">
        <v>29</v>
      </c>
      <c r="D2" s="10">
        <v>1342600</v>
      </c>
      <c r="E2" s="10">
        <v>100000</v>
      </c>
      <c r="F2" s="10">
        <v>70000</v>
      </c>
      <c r="G2" s="10">
        <v>0</v>
      </c>
      <c r="H2" s="10"/>
      <c r="J2" s="11">
        <v>90</v>
      </c>
      <c r="K2" s="11">
        <v>80</v>
      </c>
      <c r="L2" s="9"/>
      <c r="M2" s="9"/>
      <c r="N2" s="11">
        <f>SUM(L2:M2)</f>
        <v>0</v>
      </c>
    </row>
    <row r="3" spans="1:14">
      <c r="A3" s="9" t="s">
        <v>30</v>
      </c>
      <c r="B3" s="9" t="s">
        <v>31</v>
      </c>
      <c r="C3" s="9" t="s">
        <v>32</v>
      </c>
      <c r="D3" s="10">
        <v>1922400</v>
      </c>
      <c r="E3" s="10">
        <v>100000</v>
      </c>
      <c r="F3" s="10">
        <v>0</v>
      </c>
      <c r="G3" s="10">
        <v>300000</v>
      </c>
      <c r="H3" s="10"/>
      <c r="J3" s="11">
        <v>80</v>
      </c>
      <c r="K3" s="11">
        <v>80</v>
      </c>
      <c r="L3" s="9"/>
      <c r="M3" s="9"/>
      <c r="N3" s="11">
        <f>SUM(L3:M3)</f>
        <v>0</v>
      </c>
    </row>
    <row r="4" spans="1:14">
      <c r="A4" s="9" t="s">
        <v>33</v>
      </c>
      <c r="B4" s="9" t="s">
        <v>31</v>
      </c>
      <c r="C4" s="9" t="s">
        <v>34</v>
      </c>
      <c r="D4" s="10">
        <v>1440000</v>
      </c>
      <c r="E4" s="10">
        <v>100000</v>
      </c>
      <c r="F4" s="10">
        <v>0</v>
      </c>
      <c r="G4" s="10">
        <v>300000</v>
      </c>
      <c r="H4" s="10"/>
      <c r="J4" s="11">
        <v>100</v>
      </c>
      <c r="K4" s="11">
        <v>100</v>
      </c>
      <c r="L4" s="9"/>
      <c r="M4" s="9"/>
      <c r="N4" s="11">
        <f>SUM(L4:M4)</f>
        <v>0</v>
      </c>
    </row>
    <row r="5" spans="1:14">
      <c r="A5" s="9" t="s">
        <v>35</v>
      </c>
      <c r="B5" s="9" t="s">
        <v>36</v>
      </c>
      <c r="C5" s="9" t="s">
        <v>29</v>
      </c>
      <c r="D5" s="10">
        <v>1296300</v>
      </c>
      <c r="E5" s="10">
        <v>100000</v>
      </c>
      <c r="F5" s="10">
        <v>70000</v>
      </c>
      <c r="G5" s="10">
        <v>0</v>
      </c>
      <c r="H5" s="10"/>
    </row>
    <row r="6" spans="1:14">
      <c r="A6" s="9" t="s">
        <v>37</v>
      </c>
      <c r="B6" s="9" t="s">
        <v>31</v>
      </c>
      <c r="C6" s="9" t="s">
        <v>32</v>
      </c>
      <c r="D6" s="10">
        <v>1922400</v>
      </c>
      <c r="E6" s="10">
        <v>100000</v>
      </c>
      <c r="F6" s="10">
        <v>0</v>
      </c>
      <c r="G6" s="10">
        <v>300000</v>
      </c>
      <c r="H6" s="10"/>
      <c r="J6" s="8" t="s">
        <v>38</v>
      </c>
      <c r="K6" s="8" t="s">
        <v>39</v>
      </c>
    </row>
    <row r="7" spans="1:14">
      <c r="A7" s="9" t="s">
        <v>40</v>
      </c>
      <c r="B7" s="9" t="s">
        <v>31</v>
      </c>
      <c r="C7" s="9" t="s">
        <v>32</v>
      </c>
      <c r="D7" s="10">
        <v>1922400</v>
      </c>
      <c r="E7" s="10">
        <v>100000</v>
      </c>
      <c r="F7" s="10">
        <v>0</v>
      </c>
      <c r="G7" s="10">
        <v>300000</v>
      </c>
      <c r="H7" s="10"/>
      <c r="J7" s="12">
        <v>0.4</v>
      </c>
      <c r="K7" s="12">
        <v>0.6</v>
      </c>
    </row>
    <row r="8" spans="1:14">
      <c r="A8" s="9" t="s">
        <v>41</v>
      </c>
      <c r="B8" s="9" t="s">
        <v>42</v>
      </c>
      <c r="C8" s="9" t="s">
        <v>43</v>
      </c>
      <c r="D8" s="10">
        <v>1046800</v>
      </c>
      <c r="E8" s="10">
        <v>100000</v>
      </c>
      <c r="F8" s="10">
        <v>70000</v>
      </c>
      <c r="G8" s="10">
        <v>0</v>
      </c>
      <c r="H8" s="10"/>
    </row>
    <row r="9" spans="1:14">
      <c r="A9" s="9" t="s">
        <v>44</v>
      </c>
      <c r="B9" s="9" t="s">
        <v>42</v>
      </c>
      <c r="C9" s="9" t="s">
        <v>32</v>
      </c>
      <c r="D9" s="10">
        <v>2201100</v>
      </c>
      <c r="E9" s="10">
        <v>100000</v>
      </c>
      <c r="F9" s="10"/>
      <c r="G9" s="10">
        <v>300000</v>
      </c>
      <c r="H9" s="10"/>
    </row>
    <row r="10" spans="1:14">
      <c r="A10" s="9" t="s">
        <v>45</v>
      </c>
      <c r="B10" s="9" t="s">
        <v>28</v>
      </c>
      <c r="C10" s="9" t="s">
        <v>29</v>
      </c>
      <c r="D10" s="10">
        <v>1342600</v>
      </c>
      <c r="E10" s="10">
        <v>100000</v>
      </c>
      <c r="F10" s="10">
        <v>70000</v>
      </c>
      <c r="G10" s="10">
        <v>0</v>
      </c>
      <c r="H10" s="10"/>
    </row>
    <row r="11" spans="1:14">
      <c r="A11" s="9" t="s">
        <v>46</v>
      </c>
      <c r="B11" s="9" t="s">
        <v>36</v>
      </c>
      <c r="C11" s="9" t="s">
        <v>29</v>
      </c>
      <c r="D11" s="10">
        <v>1342600</v>
      </c>
      <c r="E11" s="10">
        <v>100000</v>
      </c>
      <c r="F11" s="10">
        <v>70000</v>
      </c>
      <c r="G11" s="10">
        <v>0</v>
      </c>
      <c r="H11" s="10"/>
    </row>
    <row r="12" spans="1:14">
      <c r="A12" s="9" t="s">
        <v>47</v>
      </c>
      <c r="B12" s="9" t="s">
        <v>42</v>
      </c>
      <c r="C12" s="9" t="s">
        <v>43</v>
      </c>
      <c r="D12" s="10">
        <v>1026800</v>
      </c>
      <c r="E12" s="10">
        <v>100000</v>
      </c>
      <c r="F12" s="10">
        <v>70000</v>
      </c>
      <c r="G12" s="10">
        <v>0</v>
      </c>
      <c r="H12" s="10"/>
    </row>
    <row r="13" spans="1:14">
      <c r="A13" s="9" t="s">
        <v>48</v>
      </c>
      <c r="B13" s="9" t="s">
        <v>28</v>
      </c>
      <c r="C13" s="9" t="s">
        <v>32</v>
      </c>
      <c r="D13" s="10">
        <v>2151100</v>
      </c>
      <c r="E13" s="10">
        <v>100000</v>
      </c>
      <c r="F13" s="10">
        <v>0</v>
      </c>
      <c r="G13" s="10">
        <v>300000</v>
      </c>
      <c r="H13" s="10"/>
    </row>
    <row r="14" spans="1:14">
      <c r="A14" s="9" t="s">
        <v>49</v>
      </c>
      <c r="B14" s="9" t="s">
        <v>28</v>
      </c>
      <c r="C14" s="9" t="s">
        <v>32</v>
      </c>
      <c r="D14" s="10">
        <v>2151100</v>
      </c>
      <c r="E14" s="10">
        <v>100000</v>
      </c>
      <c r="F14" s="10">
        <v>0</v>
      </c>
      <c r="G14" s="10">
        <v>300000</v>
      </c>
      <c r="H14" s="10"/>
    </row>
    <row r="15" spans="1:14">
      <c r="A15" s="9" t="s">
        <v>50</v>
      </c>
      <c r="B15" s="9" t="s">
        <v>31</v>
      </c>
      <c r="C15" s="9" t="s">
        <v>34</v>
      </c>
      <c r="D15" s="10">
        <v>1440000</v>
      </c>
      <c r="E15" s="10">
        <v>100000</v>
      </c>
      <c r="F15" s="10">
        <v>0</v>
      </c>
      <c r="G15" s="10">
        <v>300000</v>
      </c>
      <c r="H15" s="10"/>
    </row>
    <row r="16" spans="1:14">
      <c r="A16" s="9" t="s">
        <v>51</v>
      </c>
      <c r="B16" s="9" t="s">
        <v>28</v>
      </c>
      <c r="C16" s="9" t="s">
        <v>29</v>
      </c>
      <c r="D16" s="10">
        <v>1342600</v>
      </c>
      <c r="E16" s="10">
        <v>100000</v>
      </c>
      <c r="F16" s="10">
        <v>70000</v>
      </c>
      <c r="G16" s="10">
        <v>0</v>
      </c>
      <c r="H16" s="10"/>
    </row>
    <row r="17" spans="1:8">
      <c r="A17" s="9" t="s">
        <v>52</v>
      </c>
      <c r="B17" s="9" t="s">
        <v>42</v>
      </c>
      <c r="C17" s="9" t="s">
        <v>32</v>
      </c>
      <c r="D17" s="10">
        <v>2151100</v>
      </c>
      <c r="E17" s="10">
        <v>100000</v>
      </c>
      <c r="F17" s="10">
        <v>0</v>
      </c>
      <c r="G17" s="10">
        <v>300000</v>
      </c>
      <c r="H17" s="10"/>
    </row>
    <row r="18" spans="1:8">
      <c r="A18" s="9" t="s">
        <v>53</v>
      </c>
      <c r="B18" s="9" t="s">
        <v>31</v>
      </c>
      <c r="C18" s="9" t="s">
        <v>34</v>
      </c>
      <c r="D18" s="10">
        <v>1440000</v>
      </c>
      <c r="E18" s="10">
        <v>100000</v>
      </c>
      <c r="F18" s="10">
        <v>0</v>
      </c>
      <c r="G18" s="10">
        <v>300000</v>
      </c>
      <c r="H18" s="10"/>
    </row>
    <row r="19" spans="1:8">
      <c r="A19" s="9" t="s">
        <v>54</v>
      </c>
      <c r="B19" s="9" t="s">
        <v>28</v>
      </c>
      <c r="C19" s="9" t="s">
        <v>32</v>
      </c>
      <c r="D19" s="10">
        <v>2151100</v>
      </c>
      <c r="E19" s="10">
        <v>100000</v>
      </c>
      <c r="F19" s="10">
        <v>0</v>
      </c>
      <c r="G19" s="10">
        <v>300000</v>
      </c>
      <c r="H19" s="10"/>
    </row>
    <row r="20" spans="1:8">
      <c r="A20" s="13"/>
      <c r="B20" s="13"/>
      <c r="C20" s="13"/>
      <c r="D20" s="14"/>
      <c r="E20" s="14"/>
      <c r="F20" s="14"/>
      <c r="G20" s="15" t="s">
        <v>55</v>
      </c>
      <c r="H20" s="10"/>
    </row>
    <row r="21" spans="1:8">
      <c r="G21" s="15" t="s">
        <v>56</v>
      </c>
      <c r="H21" s="10"/>
    </row>
    <row r="22" spans="1:8">
      <c r="G22" s="15" t="s">
        <v>57</v>
      </c>
      <c r="H22" s="10"/>
    </row>
    <row r="23" spans="1:8">
      <c r="G23" s="15" t="s">
        <v>58</v>
      </c>
      <c r="H23" s="10"/>
    </row>
    <row r="25" spans="1:8" ht="14.25" thickBot="1"/>
    <row r="26" spans="1:8" ht="23.25" thickBot="1">
      <c r="A26" s="76" t="s">
        <v>59</v>
      </c>
      <c r="B26" s="77"/>
      <c r="D26" s="76" t="s">
        <v>60</v>
      </c>
      <c r="E26" s="77"/>
    </row>
    <row r="27" spans="1:8" ht="14.25" thickBot="1">
      <c r="A27" s="16"/>
      <c r="B27" s="16"/>
      <c r="D27" s="16"/>
      <c r="E27" s="16"/>
    </row>
    <row r="28" spans="1:8" ht="19.5" thickBot="1">
      <c r="A28" s="17" t="s">
        <v>61</v>
      </c>
      <c r="B28" s="18">
        <v>100000000</v>
      </c>
      <c r="C28" s="18"/>
      <c r="D28" s="17" t="s">
        <v>62</v>
      </c>
      <c r="E28" s="18">
        <v>100000000</v>
      </c>
    </row>
    <row r="29" spans="1:8" ht="19.5" thickBot="1">
      <c r="A29" s="17" t="s">
        <v>63</v>
      </c>
      <c r="B29" s="19">
        <v>0.06</v>
      </c>
      <c r="C29" s="39">
        <v>0.05</v>
      </c>
      <c r="D29" s="17" t="s">
        <v>63</v>
      </c>
      <c r="E29" s="19">
        <v>0.06</v>
      </c>
    </row>
    <row r="30" spans="1:8" ht="19.5" thickBot="1">
      <c r="A30" s="17" t="s">
        <v>64</v>
      </c>
      <c r="B30" s="20">
        <v>20</v>
      </c>
      <c r="C30" s="18"/>
      <c r="D30" s="17" t="s">
        <v>64</v>
      </c>
      <c r="E30" s="20">
        <v>20</v>
      </c>
    </row>
    <row r="31" spans="1:8" ht="19.5" thickBot="1">
      <c r="A31" s="17" t="s">
        <v>62</v>
      </c>
      <c r="B31" s="21"/>
      <c r="C31" s="18"/>
      <c r="D31" s="17" t="s">
        <v>65</v>
      </c>
      <c r="E31" s="21"/>
    </row>
    <row r="34" spans="1:3" ht="18">
      <c r="A34" s="22" t="s">
        <v>66</v>
      </c>
    </row>
    <row r="35" spans="1:3" ht="14.25" thickBot="1"/>
    <row r="36" spans="1:3" ht="15" thickBot="1">
      <c r="A36" s="23" t="s">
        <v>67</v>
      </c>
      <c r="B36" s="24" t="s">
        <v>68</v>
      </c>
      <c r="C36" s="25" t="s">
        <v>69</v>
      </c>
    </row>
    <row r="37" spans="1:3">
      <c r="A37" s="26" t="s">
        <v>70</v>
      </c>
      <c r="B37" s="27">
        <v>10000000</v>
      </c>
      <c r="C37" s="27">
        <v>9500000</v>
      </c>
    </row>
    <row r="38" spans="1:3">
      <c r="A38" s="28" t="s">
        <v>71</v>
      </c>
      <c r="B38" s="29">
        <v>400000</v>
      </c>
      <c r="C38" s="29">
        <v>300000</v>
      </c>
    </row>
    <row r="39" spans="1:3">
      <c r="A39" s="28" t="s">
        <v>72</v>
      </c>
      <c r="B39" s="29">
        <v>28</v>
      </c>
      <c r="C39" s="29">
        <v>36</v>
      </c>
    </row>
    <row r="40" spans="1:3" ht="14.25" thickBot="1"/>
    <row r="41" spans="1:3" ht="14.25" thickBot="1">
      <c r="A41" s="30" t="s">
        <v>73</v>
      </c>
      <c r="B41" s="31"/>
      <c r="C41" s="31"/>
    </row>
  </sheetData>
  <mergeCells count="2">
    <mergeCell ref="A26:B26"/>
    <mergeCell ref="D26:E2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3"/>
  <sheetViews>
    <sheetView workbookViewId="0">
      <selection activeCell="I3" sqref="I3"/>
    </sheetView>
  </sheetViews>
  <sheetFormatPr defaultRowHeight="16.5"/>
  <cols>
    <col min="1" max="16384" width="8.88671875" style="41"/>
  </cols>
  <sheetData>
    <row r="1" spans="1:11" ht="17.25" thickBot="1">
      <c r="A1" s="40" t="s">
        <v>110</v>
      </c>
      <c r="B1" s="40" t="s">
        <v>111</v>
      </c>
      <c r="C1" s="40" t="s">
        <v>112</v>
      </c>
      <c r="D1" s="40" t="s">
        <v>113</v>
      </c>
      <c r="E1" s="40" t="s">
        <v>114</v>
      </c>
      <c r="F1" s="40" t="s">
        <v>115</v>
      </c>
    </row>
    <row r="2" spans="1:11" ht="17.25" thickBot="1">
      <c r="A2" s="42">
        <v>1</v>
      </c>
      <c r="B2" s="43">
        <v>39997</v>
      </c>
      <c r="C2" s="42" t="s">
        <v>116</v>
      </c>
      <c r="D2" s="44">
        <v>2588</v>
      </c>
      <c r="E2" s="44">
        <v>28</v>
      </c>
      <c r="F2" s="44">
        <f>D2*E2</f>
        <v>72464</v>
      </c>
      <c r="H2" s="40" t="s">
        <v>117</v>
      </c>
      <c r="I2" s="40" t="s">
        <v>118</v>
      </c>
      <c r="J2" s="40" t="s">
        <v>119</v>
      </c>
      <c r="K2" s="40" t="s">
        <v>120</v>
      </c>
    </row>
    <row r="3" spans="1:11">
      <c r="A3" s="45">
        <v>2</v>
      </c>
      <c r="B3" s="46">
        <v>40000</v>
      </c>
      <c r="C3" s="45" t="s">
        <v>121</v>
      </c>
      <c r="D3" s="47">
        <v>4688</v>
      </c>
      <c r="E3" s="47">
        <v>18</v>
      </c>
      <c r="F3" s="47">
        <f t="shared" ref="F3:F43" si="0">D3*E3</f>
        <v>84384</v>
      </c>
      <c r="H3" s="48" t="s">
        <v>116</v>
      </c>
      <c r="I3" s="49"/>
      <c r="J3" s="49"/>
      <c r="K3" s="49"/>
    </row>
    <row r="4" spans="1:11">
      <c r="A4" s="42">
        <v>3</v>
      </c>
      <c r="B4" s="43">
        <v>40001</v>
      </c>
      <c r="C4" s="42" t="s">
        <v>122</v>
      </c>
      <c r="D4" s="44">
        <v>6500</v>
      </c>
      <c r="E4" s="44">
        <v>13</v>
      </c>
      <c r="F4" s="44">
        <f t="shared" si="0"/>
        <v>84500</v>
      </c>
      <c r="H4" s="48" t="s">
        <v>123</v>
      </c>
      <c r="I4" s="49"/>
      <c r="J4" s="49"/>
      <c r="K4" s="49"/>
    </row>
    <row r="5" spans="1:11">
      <c r="A5" s="45">
        <v>4</v>
      </c>
      <c r="B5" s="46">
        <v>40002</v>
      </c>
      <c r="C5" s="45" t="s">
        <v>121</v>
      </c>
      <c r="D5" s="47">
        <v>4688</v>
      </c>
      <c r="E5" s="47">
        <v>28</v>
      </c>
      <c r="F5" s="47">
        <f t="shared" si="0"/>
        <v>131264</v>
      </c>
      <c r="H5" s="48" t="s">
        <v>124</v>
      </c>
      <c r="I5" s="49"/>
      <c r="J5" s="49"/>
      <c r="K5" s="49"/>
    </row>
    <row r="6" spans="1:11">
      <c r="A6" s="42">
        <v>5</v>
      </c>
      <c r="B6" s="43">
        <v>40003</v>
      </c>
      <c r="C6" s="42" t="s">
        <v>125</v>
      </c>
      <c r="D6" s="44">
        <v>2588</v>
      </c>
      <c r="E6" s="44">
        <v>33</v>
      </c>
      <c r="F6" s="44">
        <f t="shared" si="0"/>
        <v>85404</v>
      </c>
      <c r="H6" s="48" t="s">
        <v>126</v>
      </c>
      <c r="I6" s="49"/>
      <c r="J6" s="49"/>
      <c r="K6" s="49"/>
    </row>
    <row r="7" spans="1:11">
      <c r="A7" s="45">
        <v>6</v>
      </c>
      <c r="B7" s="46">
        <v>40004</v>
      </c>
      <c r="C7" s="45" t="s">
        <v>127</v>
      </c>
      <c r="D7" s="47">
        <v>2588</v>
      </c>
      <c r="E7" s="47">
        <v>18</v>
      </c>
      <c r="F7" s="47">
        <f t="shared" si="0"/>
        <v>46584</v>
      </c>
      <c r="H7" s="48" t="s">
        <v>128</v>
      </c>
      <c r="I7" s="49"/>
      <c r="J7" s="49"/>
      <c r="K7" s="49"/>
    </row>
    <row r="8" spans="1:11" ht="17.25" thickBot="1">
      <c r="A8" s="42">
        <v>7</v>
      </c>
      <c r="B8" s="43">
        <v>40007</v>
      </c>
      <c r="C8" s="42" t="s">
        <v>121</v>
      </c>
      <c r="D8" s="44">
        <v>4688</v>
      </c>
      <c r="E8" s="44">
        <v>13</v>
      </c>
      <c r="F8" s="44">
        <f t="shared" si="0"/>
        <v>60944</v>
      </c>
      <c r="H8" s="50" t="s">
        <v>129</v>
      </c>
      <c r="I8" s="51"/>
      <c r="J8" s="51"/>
      <c r="K8" s="51"/>
    </row>
    <row r="9" spans="1:11">
      <c r="A9" s="45">
        <v>8</v>
      </c>
      <c r="B9" s="46">
        <v>40008</v>
      </c>
      <c r="C9" s="45" t="s">
        <v>127</v>
      </c>
      <c r="D9" s="47">
        <v>2588</v>
      </c>
      <c r="E9" s="47">
        <v>13</v>
      </c>
      <c r="F9" s="47">
        <f t="shared" si="0"/>
        <v>33644</v>
      </c>
    </row>
    <row r="10" spans="1:11" ht="17.25" thickBot="1">
      <c r="A10" s="42">
        <v>9</v>
      </c>
      <c r="B10" s="43">
        <v>40009</v>
      </c>
      <c r="C10" s="42" t="s">
        <v>130</v>
      </c>
      <c r="D10" s="44">
        <v>1853</v>
      </c>
      <c r="E10" s="44">
        <v>8</v>
      </c>
      <c r="F10" s="44">
        <f t="shared" si="0"/>
        <v>14824</v>
      </c>
      <c r="H10" s="52" t="s">
        <v>131</v>
      </c>
      <c r="I10" s="45"/>
    </row>
    <row r="11" spans="1:11" ht="17.25" thickBot="1">
      <c r="A11" s="45">
        <v>10</v>
      </c>
      <c r="B11" s="46">
        <v>40010</v>
      </c>
      <c r="C11" s="45" t="s">
        <v>122</v>
      </c>
      <c r="D11" s="47">
        <v>6500</v>
      </c>
      <c r="E11" s="47">
        <v>8</v>
      </c>
      <c r="F11" s="47">
        <f t="shared" si="0"/>
        <v>52000</v>
      </c>
      <c r="H11" s="40" t="s">
        <v>117</v>
      </c>
      <c r="I11" s="40" t="s">
        <v>132</v>
      </c>
      <c r="J11" s="40" t="s">
        <v>133</v>
      </c>
      <c r="K11" s="40" t="s">
        <v>120</v>
      </c>
    </row>
    <row r="12" spans="1:11">
      <c r="A12" s="42">
        <v>11</v>
      </c>
      <c r="B12" s="43">
        <v>40011</v>
      </c>
      <c r="C12" s="42" t="s">
        <v>125</v>
      </c>
      <c r="D12" s="44">
        <v>2588</v>
      </c>
      <c r="E12" s="44">
        <v>18</v>
      </c>
      <c r="F12" s="44">
        <f t="shared" si="0"/>
        <v>46584</v>
      </c>
      <c r="H12" s="48" t="s">
        <v>116</v>
      </c>
      <c r="I12" s="53"/>
      <c r="J12" s="53"/>
      <c r="K12" s="49"/>
    </row>
    <row r="13" spans="1:11">
      <c r="A13" s="45">
        <v>12</v>
      </c>
      <c r="B13" s="46">
        <v>40014</v>
      </c>
      <c r="C13" s="45" t="s">
        <v>134</v>
      </c>
      <c r="D13" s="47">
        <v>2588</v>
      </c>
      <c r="E13" s="47">
        <v>18</v>
      </c>
      <c r="F13" s="47">
        <f t="shared" si="0"/>
        <v>46584</v>
      </c>
      <c r="H13" s="48" t="s">
        <v>123</v>
      </c>
      <c r="I13" s="53"/>
      <c r="J13" s="53"/>
      <c r="K13" s="49"/>
    </row>
    <row r="14" spans="1:11">
      <c r="A14" s="42">
        <v>13</v>
      </c>
      <c r="B14" s="43">
        <v>40015</v>
      </c>
      <c r="C14" s="42" t="s">
        <v>121</v>
      </c>
      <c r="D14" s="44">
        <v>4688</v>
      </c>
      <c r="E14" s="44">
        <v>8</v>
      </c>
      <c r="F14" s="44">
        <f t="shared" si="0"/>
        <v>37504</v>
      </c>
      <c r="H14" s="48" t="s">
        <v>124</v>
      </c>
      <c r="I14" s="53"/>
      <c r="J14" s="53"/>
      <c r="K14" s="49"/>
    </row>
    <row r="15" spans="1:11">
      <c r="A15" s="45">
        <v>14</v>
      </c>
      <c r="B15" s="46">
        <v>40016</v>
      </c>
      <c r="C15" s="45" t="s">
        <v>127</v>
      </c>
      <c r="D15" s="47">
        <v>2588</v>
      </c>
      <c r="E15" s="47">
        <v>8</v>
      </c>
      <c r="F15" s="47">
        <f t="shared" si="0"/>
        <v>20704</v>
      </c>
      <c r="H15" s="48" t="s">
        <v>126</v>
      </c>
      <c r="I15" s="53"/>
      <c r="J15" s="53"/>
      <c r="K15" s="49"/>
    </row>
    <row r="16" spans="1:11">
      <c r="A16" s="42">
        <v>15</v>
      </c>
      <c r="B16" s="43">
        <v>40017</v>
      </c>
      <c r="C16" s="42" t="s">
        <v>135</v>
      </c>
      <c r="D16" s="44">
        <v>2588</v>
      </c>
      <c r="E16" s="44">
        <v>13</v>
      </c>
      <c r="F16" s="44">
        <f t="shared" si="0"/>
        <v>33644</v>
      </c>
      <c r="H16" s="48" t="s">
        <v>128</v>
      </c>
      <c r="I16" s="53"/>
      <c r="J16" s="53"/>
      <c r="K16" s="49"/>
    </row>
    <row r="17" spans="1:11" ht="17.25" thickBot="1">
      <c r="A17" s="45">
        <v>16</v>
      </c>
      <c r="B17" s="46">
        <v>40018</v>
      </c>
      <c r="C17" s="45" t="s">
        <v>134</v>
      </c>
      <c r="D17" s="47">
        <v>2588</v>
      </c>
      <c r="E17" s="47">
        <v>33</v>
      </c>
      <c r="F17" s="47">
        <f t="shared" si="0"/>
        <v>85404</v>
      </c>
      <c r="H17" s="50" t="s">
        <v>129</v>
      </c>
      <c r="I17" s="54"/>
      <c r="J17" s="54"/>
      <c r="K17" s="51"/>
    </row>
    <row r="18" spans="1:11">
      <c r="A18" s="42">
        <v>17</v>
      </c>
      <c r="B18" s="43">
        <v>40021</v>
      </c>
      <c r="C18" s="42" t="s">
        <v>130</v>
      </c>
      <c r="D18" s="44">
        <v>1853</v>
      </c>
      <c r="E18" s="44">
        <v>18</v>
      </c>
      <c r="F18" s="44">
        <f t="shared" si="0"/>
        <v>33354</v>
      </c>
    </row>
    <row r="19" spans="1:11">
      <c r="A19" s="45">
        <v>18</v>
      </c>
      <c r="B19" s="46">
        <v>40022</v>
      </c>
      <c r="C19" s="45" t="s">
        <v>135</v>
      </c>
      <c r="D19" s="47">
        <v>2588</v>
      </c>
      <c r="E19" s="47">
        <v>18</v>
      </c>
      <c r="F19" s="47">
        <f t="shared" si="0"/>
        <v>46584</v>
      </c>
    </row>
    <row r="20" spans="1:11">
      <c r="A20" s="42">
        <v>19</v>
      </c>
      <c r="B20" s="43">
        <v>40023</v>
      </c>
      <c r="C20" s="42" t="s">
        <v>121</v>
      </c>
      <c r="D20" s="44">
        <v>4688</v>
      </c>
      <c r="E20" s="44">
        <v>43</v>
      </c>
      <c r="F20" s="44">
        <f t="shared" si="0"/>
        <v>201584</v>
      </c>
    </row>
    <row r="21" spans="1:11">
      <c r="A21" s="45">
        <v>20</v>
      </c>
      <c r="B21" s="46">
        <v>40024</v>
      </c>
      <c r="C21" s="45" t="s">
        <v>122</v>
      </c>
      <c r="D21" s="47">
        <v>6500</v>
      </c>
      <c r="E21" s="47">
        <v>28</v>
      </c>
      <c r="F21" s="47">
        <f t="shared" si="0"/>
        <v>182000</v>
      </c>
    </row>
    <row r="22" spans="1:11">
      <c r="A22" s="42">
        <v>21</v>
      </c>
      <c r="B22" s="43">
        <v>40025</v>
      </c>
      <c r="C22" s="42" t="s">
        <v>127</v>
      </c>
      <c r="D22" s="44">
        <v>2588</v>
      </c>
      <c r="E22" s="44">
        <v>13</v>
      </c>
      <c r="F22" s="44">
        <f t="shared" si="0"/>
        <v>33644</v>
      </c>
    </row>
    <row r="23" spans="1:11">
      <c r="A23" s="45">
        <v>22</v>
      </c>
      <c r="B23" s="46">
        <v>40028</v>
      </c>
      <c r="C23" s="45" t="s">
        <v>125</v>
      </c>
      <c r="D23" s="47">
        <v>2588</v>
      </c>
      <c r="E23" s="47">
        <v>9</v>
      </c>
      <c r="F23" s="47">
        <f t="shared" si="0"/>
        <v>23292</v>
      </c>
    </row>
    <row r="24" spans="1:11">
      <c r="A24" s="42">
        <v>23</v>
      </c>
      <c r="B24" s="43">
        <v>40029</v>
      </c>
      <c r="C24" s="42" t="s">
        <v>125</v>
      </c>
      <c r="D24" s="44">
        <v>2588</v>
      </c>
      <c r="E24" s="44">
        <v>23</v>
      </c>
      <c r="F24" s="44">
        <f t="shared" si="0"/>
        <v>59524</v>
      </c>
    </row>
    <row r="25" spans="1:11">
      <c r="A25" s="45">
        <v>24</v>
      </c>
      <c r="B25" s="46">
        <v>40030</v>
      </c>
      <c r="C25" s="45" t="s">
        <v>134</v>
      </c>
      <c r="D25" s="47">
        <v>2588</v>
      </c>
      <c r="E25" s="47">
        <v>19</v>
      </c>
      <c r="F25" s="47">
        <f t="shared" si="0"/>
        <v>49172</v>
      </c>
    </row>
    <row r="26" spans="1:11">
      <c r="A26" s="42">
        <v>25</v>
      </c>
      <c r="B26" s="43">
        <v>40031</v>
      </c>
      <c r="C26" s="42" t="s">
        <v>135</v>
      </c>
      <c r="D26" s="44">
        <v>2588</v>
      </c>
      <c r="E26" s="44">
        <v>13</v>
      </c>
      <c r="F26" s="44">
        <f t="shared" si="0"/>
        <v>33644</v>
      </c>
    </row>
    <row r="27" spans="1:11">
      <c r="A27" s="45">
        <v>26</v>
      </c>
      <c r="B27" s="46">
        <v>40032</v>
      </c>
      <c r="C27" s="45" t="s">
        <v>121</v>
      </c>
      <c r="D27" s="47">
        <v>4688</v>
      </c>
      <c r="E27" s="47">
        <v>28</v>
      </c>
      <c r="F27" s="47">
        <f t="shared" si="0"/>
        <v>131264</v>
      </c>
    </row>
    <row r="28" spans="1:11">
      <c r="A28" s="42">
        <v>27</v>
      </c>
      <c r="B28" s="43">
        <v>40035</v>
      </c>
      <c r="C28" s="42" t="s">
        <v>122</v>
      </c>
      <c r="D28" s="44">
        <v>6500</v>
      </c>
      <c r="E28" s="44">
        <v>14</v>
      </c>
      <c r="F28" s="44">
        <f t="shared" si="0"/>
        <v>91000</v>
      </c>
    </row>
    <row r="29" spans="1:11">
      <c r="A29" s="45">
        <v>28</v>
      </c>
      <c r="B29" s="46">
        <v>40036</v>
      </c>
      <c r="C29" s="45" t="s">
        <v>135</v>
      </c>
      <c r="D29" s="47">
        <v>2588</v>
      </c>
      <c r="E29" s="47">
        <v>9</v>
      </c>
      <c r="F29" s="47">
        <f t="shared" si="0"/>
        <v>23292</v>
      </c>
    </row>
    <row r="30" spans="1:11">
      <c r="A30" s="42">
        <v>29</v>
      </c>
      <c r="B30" s="43">
        <v>40037</v>
      </c>
      <c r="C30" s="42" t="s">
        <v>130</v>
      </c>
      <c r="D30" s="44">
        <v>1853</v>
      </c>
      <c r="E30" s="44">
        <v>10</v>
      </c>
      <c r="F30" s="44">
        <f t="shared" si="0"/>
        <v>18530</v>
      </c>
    </row>
    <row r="31" spans="1:11">
      <c r="A31" s="45">
        <v>30</v>
      </c>
      <c r="B31" s="46">
        <v>40038</v>
      </c>
      <c r="C31" s="45" t="s">
        <v>125</v>
      </c>
      <c r="D31" s="47">
        <v>2588</v>
      </c>
      <c r="E31" s="47">
        <v>15</v>
      </c>
      <c r="F31" s="47">
        <f t="shared" si="0"/>
        <v>38820</v>
      </c>
    </row>
    <row r="32" spans="1:11">
      <c r="A32" s="42">
        <v>31</v>
      </c>
      <c r="B32" s="43">
        <v>40039</v>
      </c>
      <c r="C32" s="42" t="s">
        <v>121</v>
      </c>
      <c r="D32" s="44">
        <v>4688</v>
      </c>
      <c r="E32" s="44">
        <v>25</v>
      </c>
      <c r="F32" s="44">
        <f t="shared" si="0"/>
        <v>117200</v>
      </c>
    </row>
    <row r="33" spans="1:6">
      <c r="A33" s="45">
        <v>32</v>
      </c>
      <c r="B33" s="46">
        <v>40042</v>
      </c>
      <c r="C33" s="45" t="s">
        <v>121</v>
      </c>
      <c r="D33" s="47">
        <v>4688</v>
      </c>
      <c r="E33" s="47">
        <v>20</v>
      </c>
      <c r="F33" s="47">
        <f t="shared" si="0"/>
        <v>93760</v>
      </c>
    </row>
    <row r="34" spans="1:6">
      <c r="A34" s="42">
        <v>33</v>
      </c>
      <c r="B34" s="43">
        <v>40043</v>
      </c>
      <c r="C34" s="42" t="s">
        <v>122</v>
      </c>
      <c r="D34" s="44">
        <v>6500</v>
      </c>
      <c r="E34" s="44">
        <v>15</v>
      </c>
      <c r="F34" s="44">
        <f t="shared" si="0"/>
        <v>97500</v>
      </c>
    </row>
    <row r="35" spans="1:6">
      <c r="A35" s="45">
        <v>34</v>
      </c>
      <c r="B35" s="46">
        <v>40044</v>
      </c>
      <c r="C35" s="45" t="s">
        <v>134</v>
      </c>
      <c r="D35" s="47">
        <v>2588</v>
      </c>
      <c r="E35" s="47">
        <v>30</v>
      </c>
      <c r="F35" s="47">
        <f t="shared" si="0"/>
        <v>77640</v>
      </c>
    </row>
    <row r="36" spans="1:6">
      <c r="A36" s="42">
        <v>35</v>
      </c>
      <c r="B36" s="43">
        <v>40045</v>
      </c>
      <c r="C36" s="42" t="s">
        <v>127</v>
      </c>
      <c r="D36" s="44">
        <v>2588</v>
      </c>
      <c r="E36" s="44">
        <v>15</v>
      </c>
      <c r="F36" s="44">
        <f t="shared" si="0"/>
        <v>38820</v>
      </c>
    </row>
    <row r="37" spans="1:6">
      <c r="A37" s="45">
        <v>36</v>
      </c>
      <c r="B37" s="46">
        <v>40046</v>
      </c>
      <c r="C37" s="45" t="s">
        <v>125</v>
      </c>
      <c r="D37" s="47">
        <v>2588</v>
      </c>
      <c r="E37" s="47">
        <v>15</v>
      </c>
      <c r="F37" s="47">
        <f t="shared" si="0"/>
        <v>38820</v>
      </c>
    </row>
    <row r="38" spans="1:6">
      <c r="A38" s="42">
        <v>37</v>
      </c>
      <c r="B38" s="43">
        <v>40049</v>
      </c>
      <c r="C38" s="42" t="s">
        <v>135</v>
      </c>
      <c r="D38" s="44">
        <v>2588</v>
      </c>
      <c r="E38" s="44">
        <v>29</v>
      </c>
      <c r="F38" s="44">
        <f t="shared" si="0"/>
        <v>75052</v>
      </c>
    </row>
    <row r="39" spans="1:6">
      <c r="A39" s="45">
        <v>38</v>
      </c>
      <c r="B39" s="46">
        <v>40050</v>
      </c>
      <c r="C39" s="45" t="s">
        <v>130</v>
      </c>
      <c r="D39" s="47">
        <v>1853</v>
      </c>
      <c r="E39" s="47">
        <v>12</v>
      </c>
      <c r="F39" s="47">
        <f t="shared" si="0"/>
        <v>22236</v>
      </c>
    </row>
    <row r="40" spans="1:6">
      <c r="A40" s="42">
        <v>39</v>
      </c>
      <c r="B40" s="43">
        <v>40051</v>
      </c>
      <c r="C40" s="42" t="s">
        <v>130</v>
      </c>
      <c r="D40" s="44">
        <v>1853</v>
      </c>
      <c r="E40" s="44">
        <v>11</v>
      </c>
      <c r="F40" s="44">
        <f t="shared" si="0"/>
        <v>20383</v>
      </c>
    </row>
    <row r="41" spans="1:6">
      <c r="A41" s="45">
        <v>40</v>
      </c>
      <c r="B41" s="46">
        <v>40052</v>
      </c>
      <c r="C41" s="45" t="s">
        <v>125</v>
      </c>
      <c r="D41" s="47">
        <v>2588</v>
      </c>
      <c r="E41" s="47">
        <v>14</v>
      </c>
      <c r="F41" s="47">
        <f t="shared" si="0"/>
        <v>36232</v>
      </c>
    </row>
    <row r="42" spans="1:6">
      <c r="A42" s="42">
        <v>41</v>
      </c>
      <c r="B42" s="43">
        <v>40053</v>
      </c>
      <c r="C42" s="42" t="s">
        <v>122</v>
      </c>
      <c r="D42" s="44">
        <v>6500</v>
      </c>
      <c r="E42" s="44">
        <v>19</v>
      </c>
      <c r="F42" s="44">
        <f t="shared" si="0"/>
        <v>123500</v>
      </c>
    </row>
    <row r="43" spans="1:6" ht="17.25" thickBot="1">
      <c r="A43" s="55">
        <v>42</v>
      </c>
      <c r="B43" s="56">
        <v>40056</v>
      </c>
      <c r="C43" s="55" t="s">
        <v>121</v>
      </c>
      <c r="D43" s="57">
        <v>4688</v>
      </c>
      <c r="E43" s="57">
        <v>17</v>
      </c>
      <c r="F43" s="57">
        <f t="shared" si="0"/>
        <v>79696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E102"/>
  <sheetViews>
    <sheetView workbookViewId="0">
      <selection activeCell="C14" sqref="C14"/>
    </sheetView>
  </sheetViews>
  <sheetFormatPr defaultRowHeight="12"/>
  <cols>
    <col min="1" max="1" width="13.88671875" style="5" customWidth="1"/>
    <col min="2" max="4" width="11.77734375" style="6" customWidth="1"/>
    <col min="5" max="5" width="11.77734375" style="5" customWidth="1"/>
    <col min="6" max="16384" width="8.88671875" style="5"/>
  </cols>
  <sheetData>
    <row r="2" spans="1:5" s="1" customFormat="1" ht="32.25" customHeight="1">
      <c r="A2" s="78" t="s">
        <v>1</v>
      </c>
      <c r="B2" s="78"/>
      <c r="C2" s="78"/>
      <c r="D2" s="78"/>
      <c r="E2" s="78"/>
    </row>
    <row r="3" spans="1:5" s="1" customFormat="1" ht="20.100000000000001" customHeight="1">
      <c r="A3" s="58"/>
      <c r="B3" s="59"/>
      <c r="C3" s="59"/>
      <c r="E3" s="4" t="s">
        <v>4</v>
      </c>
    </row>
    <row r="4" spans="1:5" ht="19.5" customHeight="1">
      <c r="A4" t="s">
        <v>136</v>
      </c>
      <c r="B4" t="s">
        <v>5</v>
      </c>
      <c r="C4" t="s">
        <v>6</v>
      </c>
      <c r="D4" t="s">
        <v>7</v>
      </c>
      <c r="E4" t="s">
        <v>8</v>
      </c>
    </row>
    <row r="5" spans="1:5" ht="19.5" customHeight="1">
      <c r="A5" t="s">
        <v>9</v>
      </c>
      <c r="B5"/>
      <c r="C5"/>
      <c r="D5"/>
      <c r="E5">
        <f>SUM(B5:D5)</f>
        <v>0</v>
      </c>
    </row>
    <row r="6" spans="1:5" ht="19.5" customHeight="1">
      <c r="A6" t="s">
        <v>10</v>
      </c>
      <c r="B6"/>
      <c r="C6"/>
      <c r="D6"/>
      <c r="E6">
        <f>SUM(B6:D6)</f>
        <v>0</v>
      </c>
    </row>
    <row r="7" spans="1:5" ht="19.5" customHeight="1">
      <c r="A7" t="s">
        <v>11</v>
      </c>
      <c r="B7"/>
      <c r="C7"/>
      <c r="D7"/>
      <c r="E7">
        <f>SUM(B7:D7)</f>
        <v>0</v>
      </c>
    </row>
    <row r="8" spans="1:5" ht="19.5" customHeight="1">
      <c r="A8" t="s">
        <v>12</v>
      </c>
      <c r="B8"/>
      <c r="C8"/>
      <c r="D8"/>
      <c r="E8">
        <f>SUM(B8:D8)</f>
        <v>0</v>
      </c>
    </row>
    <row r="9" spans="1:5" ht="19.5" customHeight="1">
      <c r="A9" t="s">
        <v>13</v>
      </c>
      <c r="B9"/>
      <c r="C9"/>
      <c r="D9"/>
      <c r="E9"/>
    </row>
    <row r="10" spans="1:5" ht="20.100000000000001" customHeight="1"/>
    <row r="11" spans="1:5" ht="20.100000000000001" customHeight="1"/>
    <row r="12" spans="1:5" ht="20.100000000000001" customHeight="1"/>
    <row r="13" spans="1:5" ht="20.100000000000001" customHeight="1"/>
    <row r="14" spans="1:5" ht="20.100000000000001" customHeight="1"/>
    <row r="15" spans="1:5" ht="20.100000000000001" customHeight="1"/>
    <row r="16" spans="1:5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</sheetData>
  <mergeCells count="1">
    <mergeCell ref="A2:E2"/>
  </mergeCells>
  <phoneticPr fontId="2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E102"/>
  <sheetViews>
    <sheetView workbookViewId="0">
      <selection activeCell="C15" sqref="C15"/>
    </sheetView>
  </sheetViews>
  <sheetFormatPr defaultRowHeight="12"/>
  <cols>
    <col min="1" max="1" width="13.88671875" style="5" customWidth="1"/>
    <col min="2" max="4" width="11.77734375" style="6" customWidth="1"/>
    <col min="5" max="5" width="11.77734375" style="5" customWidth="1"/>
    <col min="6" max="16384" width="8.88671875" style="5"/>
  </cols>
  <sheetData>
    <row r="2" spans="1:5" s="1" customFormat="1" ht="32.25" customHeight="1">
      <c r="A2" s="78" t="s">
        <v>2</v>
      </c>
      <c r="B2" s="78"/>
      <c r="C2" s="78"/>
      <c r="D2" s="78"/>
      <c r="E2" s="78"/>
    </row>
    <row r="3" spans="1:5" s="1" customFormat="1" ht="20.100000000000001" customHeight="1">
      <c r="A3" s="2"/>
      <c r="B3" s="3"/>
      <c r="C3" s="3"/>
      <c r="E3" s="4" t="s">
        <v>3</v>
      </c>
    </row>
    <row r="4" spans="1:5" ht="19.5" customHeight="1">
      <c r="A4" s="69"/>
      <c r="B4" s="70" t="s">
        <v>169</v>
      </c>
      <c r="C4" s="70" t="s">
        <v>170</v>
      </c>
      <c r="D4" s="70" t="s">
        <v>171</v>
      </c>
      <c r="E4" s="70" t="s">
        <v>172</v>
      </c>
    </row>
    <row r="5" spans="1:5" ht="19.5" customHeight="1">
      <c r="A5" s="71" t="s">
        <v>173</v>
      </c>
      <c r="B5" s="72">
        <v>48000</v>
      </c>
      <c r="C5" s="72">
        <v>49500</v>
      </c>
      <c r="D5" s="72">
        <v>51200</v>
      </c>
      <c r="E5" s="72">
        <f>SUM(B5:D5)</f>
        <v>148700</v>
      </c>
    </row>
    <row r="6" spans="1:5" ht="19.5" customHeight="1">
      <c r="A6" s="73" t="s">
        <v>174</v>
      </c>
      <c r="B6" s="74">
        <v>21900</v>
      </c>
      <c r="C6" s="74">
        <v>19700</v>
      </c>
      <c r="D6" s="74">
        <v>23400</v>
      </c>
      <c r="E6" s="74">
        <f>SUM(B6:D6)</f>
        <v>65000</v>
      </c>
    </row>
    <row r="7" spans="1:5" ht="19.5" customHeight="1">
      <c r="A7" s="71" t="s">
        <v>175</v>
      </c>
      <c r="B7" s="72">
        <v>78150</v>
      </c>
      <c r="C7" s="72">
        <v>81500</v>
      </c>
      <c r="D7" s="72">
        <v>79820</v>
      </c>
      <c r="E7" s="72">
        <f>SUM(B7:D7)</f>
        <v>239470</v>
      </c>
    </row>
    <row r="8" spans="1:5" ht="19.5" customHeight="1">
      <c r="A8" s="73" t="s">
        <v>176</v>
      </c>
      <c r="B8" s="74">
        <v>34500</v>
      </c>
      <c r="C8" s="74">
        <v>31250</v>
      </c>
      <c r="D8" s="74">
        <v>28170</v>
      </c>
      <c r="E8" s="74">
        <f>SUM(B8:D8)</f>
        <v>93920</v>
      </c>
    </row>
    <row r="9" spans="1:5" ht="19.5" customHeight="1">
      <c r="A9" s="71" t="s">
        <v>177</v>
      </c>
      <c r="B9" s="72">
        <f>SUM(B5:B8)</f>
        <v>182550</v>
      </c>
      <c r="C9" s="72">
        <f>SUM(C5:C8)</f>
        <v>181950</v>
      </c>
      <c r="D9" s="72">
        <f>SUM(D5:D8)</f>
        <v>182590</v>
      </c>
      <c r="E9" s="72"/>
    </row>
    <row r="10" spans="1:5" ht="20.100000000000001" customHeight="1"/>
    <row r="11" spans="1:5" ht="20.100000000000001" customHeight="1"/>
    <row r="12" spans="1:5" ht="20.100000000000001" customHeight="1"/>
    <row r="13" spans="1:5" ht="20.100000000000001" customHeight="1"/>
    <row r="14" spans="1:5" ht="20.100000000000001" customHeight="1"/>
    <row r="15" spans="1:5" ht="20.100000000000001" customHeight="1"/>
    <row r="16" spans="1:5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</sheetData>
  <mergeCells count="1">
    <mergeCell ref="A2:E2"/>
  </mergeCells>
  <phoneticPr fontId="2" type="noConversion"/>
  <pageMargins left="0.75" right="0.75" top="1" bottom="1" header="0.5" footer="0.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02"/>
  <sheetViews>
    <sheetView workbookViewId="0">
      <selection activeCell="D16" sqref="D16"/>
    </sheetView>
  </sheetViews>
  <sheetFormatPr defaultRowHeight="12"/>
  <cols>
    <col min="1" max="1" width="13.88671875" style="5" customWidth="1"/>
    <col min="2" max="4" width="11.77734375" style="6" customWidth="1"/>
    <col min="5" max="5" width="11.77734375" style="5" customWidth="1"/>
    <col min="6" max="16384" width="8.88671875" style="5"/>
  </cols>
  <sheetData>
    <row r="2" spans="1:5" s="1" customFormat="1" ht="32.25" customHeight="1">
      <c r="A2" s="78" t="s">
        <v>1</v>
      </c>
      <c r="B2" s="78"/>
      <c r="C2" s="78"/>
      <c r="D2" s="78"/>
      <c r="E2" s="78"/>
    </row>
    <row r="3" spans="1:5" s="1" customFormat="1" ht="20.100000000000001" customHeight="1">
      <c r="A3" s="2"/>
      <c r="B3" s="3"/>
      <c r="C3" s="3"/>
      <c r="E3" s="4" t="s">
        <v>0</v>
      </c>
    </row>
    <row r="4" spans="1:5" ht="19.5" customHeight="1">
      <c r="A4" s="69"/>
      <c r="B4" s="70" t="s">
        <v>169</v>
      </c>
      <c r="C4" s="70" t="s">
        <v>170</v>
      </c>
      <c r="D4" s="70" t="s">
        <v>178</v>
      </c>
      <c r="E4" s="70" t="s">
        <v>179</v>
      </c>
    </row>
    <row r="5" spans="1:5" ht="19.5" customHeight="1">
      <c r="A5" s="71" t="s">
        <v>180</v>
      </c>
      <c r="B5" s="72">
        <v>29510</v>
      </c>
      <c r="C5" s="72">
        <v>31540</v>
      </c>
      <c r="D5" s="72">
        <v>32180</v>
      </c>
      <c r="E5" s="72">
        <f>SUM(B5:D5)</f>
        <v>93230</v>
      </c>
    </row>
    <row r="6" spans="1:5" ht="19.5" customHeight="1">
      <c r="A6" s="73" t="s">
        <v>181</v>
      </c>
      <c r="B6" s="74">
        <v>37850</v>
      </c>
      <c r="C6" s="74">
        <v>35480</v>
      </c>
      <c r="D6" s="74">
        <v>31650</v>
      </c>
      <c r="E6" s="74">
        <f>SUM(B6:D6)</f>
        <v>104980</v>
      </c>
    </row>
    <row r="7" spans="1:5" ht="19.5" customHeight="1">
      <c r="A7" s="71" t="s">
        <v>182</v>
      </c>
      <c r="B7" s="72">
        <v>79150</v>
      </c>
      <c r="C7" s="72">
        <v>80500</v>
      </c>
      <c r="D7" s="72">
        <v>78500</v>
      </c>
      <c r="E7" s="72">
        <f>SUM(B7:D7)</f>
        <v>238150</v>
      </c>
    </row>
    <row r="8" spans="1:5" ht="19.5" customHeight="1">
      <c r="A8" s="73" t="s">
        <v>183</v>
      </c>
      <c r="B8" s="74">
        <v>34100</v>
      </c>
      <c r="C8" s="74">
        <v>31250</v>
      </c>
      <c r="D8" s="74">
        <v>28410</v>
      </c>
      <c r="E8" s="74">
        <f>SUM(B8:D8)</f>
        <v>93760</v>
      </c>
    </row>
    <row r="9" spans="1:5" ht="19.5" customHeight="1">
      <c r="A9" s="71" t="s">
        <v>184</v>
      </c>
      <c r="B9" s="72">
        <f>SUM(B5:B8)</f>
        <v>180610</v>
      </c>
      <c r="C9" s="72">
        <f>SUM(C5:C8)</f>
        <v>178770</v>
      </c>
      <c r="D9" s="72">
        <f>SUM(D5:D8)</f>
        <v>170740</v>
      </c>
      <c r="E9" s="72"/>
    </row>
    <row r="10" spans="1:5" ht="20.100000000000001" customHeight="1"/>
    <row r="11" spans="1:5" ht="20.100000000000001" customHeight="1"/>
    <row r="12" spans="1:5" ht="20.100000000000001" customHeight="1"/>
    <row r="13" spans="1:5" ht="20.100000000000001" customHeight="1"/>
    <row r="14" spans="1:5" ht="20.100000000000001" customHeight="1"/>
    <row r="15" spans="1:5" ht="20.100000000000001" customHeight="1"/>
    <row r="16" spans="1:5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</sheetData>
  <mergeCells count="1">
    <mergeCell ref="A2:E2"/>
  </mergeCells>
  <phoneticPr fontId="2" type="noConversion"/>
  <pageMargins left="0.75" right="0.75" top="1" bottom="1" header="0.5" footer="0.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2:E102"/>
  <sheetViews>
    <sheetView workbookViewId="0">
      <selection activeCell="D17" sqref="D17"/>
    </sheetView>
  </sheetViews>
  <sheetFormatPr defaultRowHeight="12"/>
  <cols>
    <col min="1" max="1" width="13.88671875" style="5" customWidth="1"/>
    <col min="2" max="4" width="11.77734375" style="6" customWidth="1"/>
    <col min="5" max="5" width="11.77734375" style="5" customWidth="1"/>
    <col min="6" max="16384" width="8.88671875" style="5"/>
  </cols>
  <sheetData>
    <row r="2" spans="1:5" s="1" customFormat="1" ht="32.25" customHeight="1">
      <c r="A2" s="78" t="s">
        <v>2</v>
      </c>
      <c r="B2" s="78"/>
      <c r="C2" s="78"/>
      <c r="D2" s="78"/>
      <c r="E2" s="78"/>
    </row>
    <row r="3" spans="1:5" s="1" customFormat="1" ht="20.100000000000001" customHeight="1">
      <c r="A3" s="2"/>
      <c r="B3" s="3"/>
      <c r="C3" s="3"/>
      <c r="E3" s="4" t="s">
        <v>3</v>
      </c>
    </row>
    <row r="4" spans="1:5" ht="19.5" customHeight="1">
      <c r="A4" s="69"/>
      <c r="B4" s="70" t="s">
        <v>169</v>
      </c>
      <c r="C4" s="70" t="s">
        <v>170</v>
      </c>
      <c r="D4" s="70" t="s">
        <v>178</v>
      </c>
      <c r="E4" s="70" t="s">
        <v>179</v>
      </c>
    </row>
    <row r="5" spans="1:5" ht="19.5" customHeight="1">
      <c r="A5" s="71" t="s">
        <v>180</v>
      </c>
      <c r="B5" s="72">
        <v>47000</v>
      </c>
      <c r="C5" s="72">
        <v>48500</v>
      </c>
      <c r="D5" s="72">
        <v>50200</v>
      </c>
      <c r="E5" s="72">
        <f>SUM(B5:D5)</f>
        <v>145700</v>
      </c>
    </row>
    <row r="6" spans="1:5" ht="19.5" customHeight="1">
      <c r="A6" s="73" t="s">
        <v>181</v>
      </c>
      <c r="B6" s="74">
        <v>20900</v>
      </c>
      <c r="C6" s="74">
        <v>19700</v>
      </c>
      <c r="D6" s="74">
        <v>22400</v>
      </c>
      <c r="E6" s="74">
        <f>SUM(B6:D6)</f>
        <v>63000</v>
      </c>
    </row>
    <row r="7" spans="1:5" ht="19.5" customHeight="1">
      <c r="A7" s="71" t="s">
        <v>182</v>
      </c>
      <c r="B7" s="72">
        <v>77150</v>
      </c>
      <c r="C7" s="72">
        <v>80500</v>
      </c>
      <c r="D7" s="72">
        <v>78900</v>
      </c>
      <c r="E7" s="72">
        <f>SUM(B7:D7)</f>
        <v>236550</v>
      </c>
    </row>
    <row r="8" spans="1:5" ht="19.5" customHeight="1">
      <c r="A8" s="73" t="s">
        <v>183</v>
      </c>
      <c r="B8" s="74">
        <v>33500</v>
      </c>
      <c r="C8" s="74">
        <v>30250</v>
      </c>
      <c r="D8" s="74">
        <v>27180</v>
      </c>
      <c r="E8" s="74">
        <f>SUM(B8:D8)</f>
        <v>90930</v>
      </c>
    </row>
    <row r="9" spans="1:5" ht="19.5" customHeight="1">
      <c r="A9" s="71" t="s">
        <v>184</v>
      </c>
      <c r="B9" s="72">
        <f>SUM(B5:B8)</f>
        <v>178550</v>
      </c>
      <c r="C9" s="72">
        <f>SUM(C5:C8)</f>
        <v>178950</v>
      </c>
      <c r="D9" s="72">
        <f>SUM(D5:D8)</f>
        <v>178680</v>
      </c>
      <c r="E9" s="72"/>
    </row>
    <row r="10" spans="1:5" ht="20.100000000000001" customHeight="1"/>
    <row r="11" spans="1:5" ht="20.100000000000001" customHeight="1"/>
    <row r="12" spans="1:5" ht="20.100000000000001" customHeight="1"/>
    <row r="13" spans="1:5" ht="20.100000000000001" customHeight="1"/>
    <row r="14" spans="1:5" ht="20.100000000000001" customHeight="1"/>
    <row r="15" spans="1:5" ht="20.100000000000001" customHeight="1"/>
    <row r="16" spans="1:5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</sheetData>
  <mergeCells count="1">
    <mergeCell ref="A2:E2"/>
  </mergeCells>
  <phoneticPr fontId="2" type="noConversion"/>
  <pageMargins left="0.75" right="0.75" top="1" bottom="1" header="0.5" footer="0.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K7" sqref="K7"/>
    </sheetView>
  </sheetViews>
  <sheetFormatPr defaultRowHeight="13.5"/>
  <cols>
    <col min="10" max="10" width="9.44140625" bestFit="1" customWidth="1"/>
    <col min="11" max="11" width="9.44140625" style="81" customWidth="1"/>
  </cols>
  <sheetData>
    <row r="1" spans="1:12" ht="20.25">
      <c r="A1" s="79" t="s">
        <v>186</v>
      </c>
      <c r="B1" s="79"/>
      <c r="C1" s="79"/>
      <c r="D1" s="79"/>
      <c r="E1" s="79"/>
      <c r="F1" s="79"/>
      <c r="G1" s="79"/>
      <c r="H1" s="79"/>
      <c r="I1" s="79"/>
    </row>
    <row r="2" spans="1:12" ht="15" customHeight="1">
      <c r="A2" s="32" t="s">
        <v>74</v>
      </c>
      <c r="B2" s="32"/>
      <c r="C2" s="32"/>
      <c r="D2" s="80" t="s">
        <v>188</v>
      </c>
      <c r="E2" s="80"/>
      <c r="F2" s="32"/>
      <c r="G2" s="33"/>
      <c r="H2" s="33"/>
      <c r="I2" s="34"/>
    </row>
    <row r="3" spans="1:12" ht="15" customHeight="1">
      <c r="A3" s="32"/>
      <c r="B3" s="32"/>
      <c r="C3" s="32"/>
      <c r="D3" s="32"/>
      <c r="E3" s="32"/>
      <c r="F3" s="32"/>
      <c r="G3" s="32"/>
      <c r="H3" s="32"/>
      <c r="I3" s="34"/>
    </row>
    <row r="4" spans="1:12" ht="15" customHeight="1">
      <c r="A4" s="35" t="s">
        <v>75</v>
      </c>
      <c r="B4" s="35" t="s">
        <v>76</v>
      </c>
      <c r="C4" s="35" t="s">
        <v>77</v>
      </c>
      <c r="D4" s="35" t="s">
        <v>78</v>
      </c>
      <c r="E4" s="35" t="s">
        <v>79</v>
      </c>
      <c r="F4" s="35" t="s">
        <v>80</v>
      </c>
      <c r="G4" s="35" t="s">
        <v>81</v>
      </c>
      <c r="H4" s="35" t="s">
        <v>82</v>
      </c>
      <c r="I4" s="35" t="s">
        <v>83</v>
      </c>
      <c r="J4" s="35" t="s">
        <v>185</v>
      </c>
      <c r="K4" s="82" t="s">
        <v>187</v>
      </c>
      <c r="L4" s="35" t="s">
        <v>83</v>
      </c>
    </row>
    <row r="5" spans="1:12" ht="15" customHeight="1">
      <c r="A5" s="36">
        <v>1</v>
      </c>
      <c r="B5" s="36" t="s">
        <v>84</v>
      </c>
      <c r="C5" s="36">
        <v>1</v>
      </c>
      <c r="D5" s="36" t="s">
        <v>85</v>
      </c>
      <c r="E5" s="37">
        <v>35</v>
      </c>
      <c r="F5" s="37">
        <v>15</v>
      </c>
      <c r="G5" s="36">
        <v>18</v>
      </c>
      <c r="H5" s="36">
        <f>SUM(E5:G5)</f>
        <v>68</v>
      </c>
      <c r="I5" s="38"/>
      <c r="J5" s="75">
        <v>40714</v>
      </c>
      <c r="K5" s="83"/>
      <c r="L5" s="38"/>
    </row>
    <row r="6" spans="1:12" ht="15" customHeight="1">
      <c r="A6" s="36">
        <v>2</v>
      </c>
      <c r="B6" s="36" t="s">
        <v>86</v>
      </c>
      <c r="C6" s="36">
        <v>2</v>
      </c>
      <c r="D6" s="36" t="s">
        <v>87</v>
      </c>
      <c r="E6" s="37">
        <v>36</v>
      </c>
      <c r="F6" s="37">
        <v>40</v>
      </c>
      <c r="G6" s="36">
        <v>19</v>
      </c>
      <c r="H6" s="36">
        <f t="shared" ref="H6:H20" si="0">SUM(E6:G6)</f>
        <v>95</v>
      </c>
      <c r="I6" s="38"/>
      <c r="J6" s="75">
        <v>40684</v>
      </c>
      <c r="K6" s="83"/>
      <c r="L6" s="38"/>
    </row>
    <row r="7" spans="1:12" ht="15" customHeight="1">
      <c r="A7" s="36">
        <v>3</v>
      </c>
      <c r="B7" s="36" t="s">
        <v>88</v>
      </c>
      <c r="C7" s="36">
        <v>2</v>
      </c>
      <c r="D7" s="37" t="s">
        <v>89</v>
      </c>
      <c r="E7" s="37">
        <v>35</v>
      </c>
      <c r="F7" s="37">
        <v>40</v>
      </c>
      <c r="G7" s="37">
        <v>16</v>
      </c>
      <c r="H7" s="36">
        <f t="shared" si="0"/>
        <v>91</v>
      </c>
      <c r="I7" s="38"/>
      <c r="J7" s="75">
        <v>40693</v>
      </c>
      <c r="K7" s="83"/>
      <c r="L7" s="38"/>
    </row>
    <row r="8" spans="1:12" ht="15" customHeight="1">
      <c r="A8" s="36">
        <v>4</v>
      </c>
      <c r="B8" s="36" t="s">
        <v>90</v>
      </c>
      <c r="C8" s="36">
        <v>1</v>
      </c>
      <c r="D8" s="37" t="s">
        <v>91</v>
      </c>
      <c r="E8" s="37">
        <v>33</v>
      </c>
      <c r="F8" s="37">
        <v>30</v>
      </c>
      <c r="G8" s="37">
        <v>15</v>
      </c>
      <c r="H8" s="36">
        <f t="shared" si="0"/>
        <v>78</v>
      </c>
      <c r="I8" s="38"/>
      <c r="J8" s="75">
        <v>40714</v>
      </c>
      <c r="K8" s="83"/>
      <c r="L8" s="38"/>
    </row>
    <row r="9" spans="1:12" ht="15" customHeight="1">
      <c r="A9" s="36">
        <v>5</v>
      </c>
      <c r="B9" s="36" t="s">
        <v>92</v>
      </c>
      <c r="C9" s="36">
        <v>1</v>
      </c>
      <c r="D9" s="37" t="s">
        <v>93</v>
      </c>
      <c r="E9" s="37">
        <v>30</v>
      </c>
      <c r="F9" s="37">
        <v>25</v>
      </c>
      <c r="G9" s="37">
        <v>19</v>
      </c>
      <c r="H9" s="36">
        <f t="shared" si="0"/>
        <v>74</v>
      </c>
      <c r="I9" s="38"/>
      <c r="J9" s="75">
        <v>40714</v>
      </c>
      <c r="K9" s="83"/>
      <c r="L9" s="38"/>
    </row>
    <row r="10" spans="1:12" ht="15" customHeight="1">
      <c r="A10" s="36">
        <v>6</v>
      </c>
      <c r="B10" s="36" t="s">
        <v>92</v>
      </c>
      <c r="C10" s="36">
        <v>1</v>
      </c>
      <c r="D10" s="37" t="s">
        <v>94</v>
      </c>
      <c r="E10" s="37">
        <v>32</v>
      </c>
      <c r="F10" s="37">
        <v>20</v>
      </c>
      <c r="G10" s="37">
        <v>17</v>
      </c>
      <c r="H10" s="36">
        <f t="shared" si="0"/>
        <v>69</v>
      </c>
      <c r="I10" s="38"/>
      <c r="J10" s="75">
        <v>40714</v>
      </c>
      <c r="K10" s="83"/>
      <c r="L10" s="38"/>
    </row>
    <row r="11" spans="1:12" ht="15" customHeight="1">
      <c r="A11" s="36">
        <v>7</v>
      </c>
      <c r="B11" s="36" t="s">
        <v>95</v>
      </c>
      <c r="C11" s="36">
        <v>1</v>
      </c>
      <c r="D11" s="37" t="s">
        <v>96</v>
      </c>
      <c r="E11" s="37">
        <v>39</v>
      </c>
      <c r="F11" s="37">
        <v>38</v>
      </c>
      <c r="G11" s="37">
        <v>17</v>
      </c>
      <c r="H11" s="36">
        <f t="shared" si="0"/>
        <v>94</v>
      </c>
      <c r="I11" s="38"/>
      <c r="J11" s="75">
        <v>40693</v>
      </c>
      <c r="K11" s="83"/>
      <c r="L11" s="38"/>
    </row>
    <row r="12" spans="1:12" ht="15" customHeight="1">
      <c r="A12" s="36">
        <v>8</v>
      </c>
      <c r="B12" s="36" t="s">
        <v>90</v>
      </c>
      <c r="C12" s="36">
        <v>1</v>
      </c>
      <c r="D12" s="37" t="s">
        <v>97</v>
      </c>
      <c r="E12" s="37">
        <v>22</v>
      </c>
      <c r="F12" s="37">
        <v>35</v>
      </c>
      <c r="G12" s="37">
        <v>18</v>
      </c>
      <c r="H12" s="36">
        <f t="shared" si="0"/>
        <v>75</v>
      </c>
      <c r="I12" s="38"/>
      <c r="J12" s="75">
        <v>40693</v>
      </c>
      <c r="K12" s="83"/>
      <c r="L12" s="38"/>
    </row>
    <row r="13" spans="1:12" ht="15" customHeight="1">
      <c r="A13" s="36">
        <v>9</v>
      </c>
      <c r="B13" s="36" t="s">
        <v>98</v>
      </c>
      <c r="C13" s="36">
        <v>3</v>
      </c>
      <c r="D13" s="37" t="s">
        <v>99</v>
      </c>
      <c r="E13" s="37">
        <v>37</v>
      </c>
      <c r="F13" s="37">
        <v>30</v>
      </c>
      <c r="G13" s="37">
        <v>15</v>
      </c>
      <c r="H13" s="36">
        <f t="shared" si="0"/>
        <v>82</v>
      </c>
      <c r="I13" s="38"/>
      <c r="J13" s="75">
        <v>40714</v>
      </c>
      <c r="K13" s="83"/>
      <c r="L13" s="38"/>
    </row>
    <row r="14" spans="1:12" ht="15" customHeight="1">
      <c r="A14" s="36">
        <v>10</v>
      </c>
      <c r="B14" s="36" t="s">
        <v>92</v>
      </c>
      <c r="C14" s="36">
        <v>1</v>
      </c>
      <c r="D14" s="37" t="s">
        <v>100</v>
      </c>
      <c r="E14" s="37">
        <v>36</v>
      </c>
      <c r="F14" s="37">
        <v>30</v>
      </c>
      <c r="G14" s="37">
        <v>14</v>
      </c>
      <c r="H14" s="36">
        <f t="shared" si="0"/>
        <v>80</v>
      </c>
      <c r="I14" s="38"/>
      <c r="J14" s="75">
        <v>40714</v>
      </c>
      <c r="K14" s="83"/>
      <c r="L14" s="38"/>
    </row>
    <row r="15" spans="1:12" ht="15" customHeight="1">
      <c r="A15" s="36">
        <v>11</v>
      </c>
      <c r="B15" s="36" t="s">
        <v>101</v>
      </c>
      <c r="C15" s="36">
        <v>1</v>
      </c>
      <c r="D15" s="37" t="s">
        <v>102</v>
      </c>
      <c r="E15" s="37">
        <v>40</v>
      </c>
      <c r="F15" s="37">
        <v>34</v>
      </c>
      <c r="G15" s="37">
        <v>19</v>
      </c>
      <c r="H15" s="36">
        <f t="shared" si="0"/>
        <v>93</v>
      </c>
      <c r="I15" s="38"/>
      <c r="J15" s="75">
        <v>40714</v>
      </c>
      <c r="K15" s="83"/>
      <c r="L15" s="38"/>
    </row>
    <row r="16" spans="1:12" ht="15" customHeight="1">
      <c r="A16" s="36">
        <v>12</v>
      </c>
      <c r="B16" s="36" t="s">
        <v>103</v>
      </c>
      <c r="C16" s="36">
        <v>1</v>
      </c>
      <c r="D16" s="37" t="s">
        <v>104</v>
      </c>
      <c r="E16" s="37">
        <v>40</v>
      </c>
      <c r="F16" s="37">
        <v>38</v>
      </c>
      <c r="G16" s="37">
        <v>20</v>
      </c>
      <c r="H16" s="36">
        <f t="shared" si="0"/>
        <v>98</v>
      </c>
      <c r="I16" s="38"/>
      <c r="J16" s="75">
        <v>40675</v>
      </c>
      <c r="K16" s="83"/>
      <c r="L16" s="38"/>
    </row>
    <row r="17" spans="1:12" ht="15" customHeight="1">
      <c r="A17" s="36">
        <v>13</v>
      </c>
      <c r="B17" s="36" t="s">
        <v>86</v>
      </c>
      <c r="C17" s="36">
        <v>4</v>
      </c>
      <c r="D17" s="37" t="s">
        <v>105</v>
      </c>
      <c r="E17" s="37">
        <v>32</v>
      </c>
      <c r="F17" s="37">
        <v>38</v>
      </c>
      <c r="G17" s="37">
        <v>20</v>
      </c>
      <c r="H17" s="36">
        <f t="shared" si="0"/>
        <v>90</v>
      </c>
      <c r="I17" s="38"/>
      <c r="J17" s="75">
        <v>40714</v>
      </c>
      <c r="K17" s="83"/>
      <c r="L17" s="38"/>
    </row>
    <row r="18" spans="1:12" ht="15" customHeight="1">
      <c r="A18" s="36">
        <v>14</v>
      </c>
      <c r="B18" s="36" t="s">
        <v>106</v>
      </c>
      <c r="C18" s="36">
        <v>1</v>
      </c>
      <c r="D18" s="37" t="s">
        <v>107</v>
      </c>
      <c r="E18" s="37">
        <v>38</v>
      </c>
      <c r="F18" s="37">
        <v>30</v>
      </c>
      <c r="G18" s="37">
        <v>17</v>
      </c>
      <c r="H18" s="36">
        <f t="shared" si="0"/>
        <v>85</v>
      </c>
      <c r="I18" s="38"/>
      <c r="J18" s="75">
        <v>40693</v>
      </c>
      <c r="K18" s="83"/>
      <c r="L18" s="38"/>
    </row>
    <row r="19" spans="1:12" ht="15" customHeight="1">
      <c r="A19" s="36">
        <v>15</v>
      </c>
      <c r="B19" s="36" t="s">
        <v>106</v>
      </c>
      <c r="C19" s="36">
        <v>1</v>
      </c>
      <c r="D19" s="37" t="s">
        <v>108</v>
      </c>
      <c r="E19" s="37">
        <v>33</v>
      </c>
      <c r="F19" s="37">
        <v>40</v>
      </c>
      <c r="G19" s="37">
        <v>20</v>
      </c>
      <c r="H19" s="36">
        <f t="shared" si="0"/>
        <v>93</v>
      </c>
      <c r="I19" s="38"/>
      <c r="J19" s="75">
        <v>40693</v>
      </c>
      <c r="K19" s="83"/>
      <c r="L19" s="38"/>
    </row>
    <row r="20" spans="1:12" ht="15" customHeight="1">
      <c r="A20" s="36">
        <v>16</v>
      </c>
      <c r="B20" s="36" t="s">
        <v>88</v>
      </c>
      <c r="C20" s="36">
        <v>1</v>
      </c>
      <c r="D20" s="37" t="s">
        <v>109</v>
      </c>
      <c r="E20" s="37">
        <v>25</v>
      </c>
      <c r="F20" s="37">
        <v>40</v>
      </c>
      <c r="G20" s="37">
        <v>18</v>
      </c>
      <c r="H20" s="36">
        <f t="shared" si="0"/>
        <v>83</v>
      </c>
      <c r="I20" s="38"/>
      <c r="J20" s="75">
        <v>40714</v>
      </c>
      <c r="K20" s="83"/>
      <c r="L20" s="38"/>
    </row>
  </sheetData>
  <mergeCells count="2">
    <mergeCell ref="A1:I1"/>
    <mergeCell ref="D2:E2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B2:M24"/>
  <sheetViews>
    <sheetView topLeftCell="B1" workbookViewId="0">
      <selection activeCell="L3" sqref="L3"/>
    </sheetView>
  </sheetViews>
  <sheetFormatPr defaultRowHeight="13.5"/>
  <sheetData>
    <row r="2" spans="2:13" ht="16.5">
      <c r="B2" s="60" t="s">
        <v>137</v>
      </c>
      <c r="C2" s="60" t="s">
        <v>138</v>
      </c>
      <c r="D2" s="60" t="s">
        <v>139</v>
      </c>
      <c r="E2" s="60" t="s">
        <v>118</v>
      </c>
      <c r="F2" s="60" t="s">
        <v>140</v>
      </c>
      <c r="G2" s="60" t="s">
        <v>141</v>
      </c>
      <c r="H2" s="60" t="s">
        <v>142</v>
      </c>
      <c r="I2" s="60" t="s">
        <v>143</v>
      </c>
      <c r="J2" s="60" t="s">
        <v>144</v>
      </c>
      <c r="K2" s="60" t="s">
        <v>145</v>
      </c>
      <c r="L2" s="60" t="s">
        <v>146</v>
      </c>
    </row>
    <row r="3" spans="2:13">
      <c r="B3" s="38">
        <v>1</v>
      </c>
      <c r="C3" s="38" t="s">
        <v>147</v>
      </c>
      <c r="D3" s="61"/>
      <c r="E3" s="38">
        <v>8</v>
      </c>
      <c r="F3" s="62"/>
      <c r="G3" s="63">
        <f>E3*F3</f>
        <v>0</v>
      </c>
      <c r="H3" s="64">
        <f>VLOOKUP(E3,$F$16:$G$21,2,TRUE)</f>
        <v>0.02</v>
      </c>
      <c r="I3" s="63">
        <f>G3-G3*H3</f>
        <v>0</v>
      </c>
      <c r="J3" s="38" t="s">
        <v>148</v>
      </c>
      <c r="K3" s="61"/>
      <c r="L3" s="62">
        <f>HLOOKUP(I3,$C$23:$H$24,2,TRUE)</f>
        <v>0</v>
      </c>
    </row>
    <row r="4" spans="2:13">
      <c r="B4" s="38">
        <v>2</v>
      </c>
      <c r="C4" s="38" t="s">
        <v>149</v>
      </c>
      <c r="D4" s="61"/>
      <c r="E4" s="38">
        <v>18</v>
      </c>
      <c r="F4" s="62"/>
      <c r="G4" s="63">
        <f t="shared" ref="G4:G11" si="0">E4*F4</f>
        <v>0</v>
      </c>
      <c r="H4" s="64">
        <f t="shared" ref="H4:H12" si="1">VLOOKUP(E4,$F$16:$G$21,2,TRUE)</f>
        <v>0.06</v>
      </c>
      <c r="I4" s="63">
        <f t="shared" ref="I4:I12" si="2">G4-G4*H4</f>
        <v>0</v>
      </c>
      <c r="J4" s="38" t="s">
        <v>150</v>
      </c>
      <c r="K4" s="61"/>
      <c r="L4" s="62">
        <f t="shared" ref="L4:L12" si="3">HLOOKUP(I4,$C$23:$H$24,2,TRUE)</f>
        <v>0</v>
      </c>
    </row>
    <row r="5" spans="2:13">
      <c r="B5" s="38">
        <v>3</v>
      </c>
      <c r="C5" s="38" t="s">
        <v>151</v>
      </c>
      <c r="D5" s="61"/>
      <c r="E5" s="38">
        <v>5</v>
      </c>
      <c r="F5" s="62"/>
      <c r="G5" s="63">
        <f t="shared" si="0"/>
        <v>0</v>
      </c>
      <c r="H5" s="64">
        <f t="shared" si="1"/>
        <v>0.02</v>
      </c>
      <c r="I5" s="63">
        <f t="shared" si="2"/>
        <v>0</v>
      </c>
      <c r="J5" s="38" t="s">
        <v>152</v>
      </c>
      <c r="K5" s="61"/>
      <c r="L5" s="62">
        <f t="shared" si="3"/>
        <v>0</v>
      </c>
    </row>
    <row r="6" spans="2:13">
      <c r="B6" s="38">
        <v>4</v>
      </c>
      <c r="C6" s="38" t="s">
        <v>153</v>
      </c>
      <c r="D6" s="61"/>
      <c r="E6" s="38">
        <v>10</v>
      </c>
      <c r="F6" s="62"/>
      <c r="G6" s="63">
        <f t="shared" si="0"/>
        <v>0</v>
      </c>
      <c r="H6" s="64">
        <f t="shared" si="1"/>
        <v>0.04</v>
      </c>
      <c r="I6" s="63">
        <f t="shared" si="2"/>
        <v>0</v>
      </c>
      <c r="J6" s="38" t="s">
        <v>148</v>
      </c>
      <c r="K6" s="61"/>
      <c r="L6" s="62">
        <f t="shared" si="3"/>
        <v>0</v>
      </c>
    </row>
    <row r="7" spans="2:13">
      <c r="B7" s="38">
        <v>5</v>
      </c>
      <c r="C7" s="38" t="s">
        <v>147</v>
      </c>
      <c r="D7" s="61"/>
      <c r="E7" s="38">
        <v>2</v>
      </c>
      <c r="F7" s="62"/>
      <c r="G7" s="63">
        <f t="shared" si="0"/>
        <v>0</v>
      </c>
      <c r="H7" s="64">
        <f t="shared" si="1"/>
        <v>0</v>
      </c>
      <c r="I7" s="63">
        <f t="shared" si="2"/>
        <v>0</v>
      </c>
      <c r="J7" s="38" t="s">
        <v>152</v>
      </c>
      <c r="K7" s="61"/>
      <c r="L7" s="62">
        <f t="shared" si="3"/>
        <v>0</v>
      </c>
    </row>
    <row r="8" spans="2:13">
      <c r="B8" s="38">
        <v>6</v>
      </c>
      <c r="C8" s="38" t="s">
        <v>149</v>
      </c>
      <c r="D8" s="61"/>
      <c r="E8" s="38">
        <v>12</v>
      </c>
      <c r="F8" s="62"/>
      <c r="G8" s="63">
        <f t="shared" si="0"/>
        <v>0</v>
      </c>
      <c r="H8" s="64">
        <f t="shared" si="1"/>
        <v>0.04</v>
      </c>
      <c r="I8" s="63">
        <f t="shared" si="2"/>
        <v>0</v>
      </c>
      <c r="J8" s="38" t="s">
        <v>152</v>
      </c>
      <c r="K8" s="61"/>
      <c r="L8" s="62">
        <f t="shared" si="3"/>
        <v>0</v>
      </c>
    </row>
    <row r="9" spans="2:13">
      <c r="B9" s="38">
        <v>7</v>
      </c>
      <c r="C9" s="38" t="s">
        <v>151</v>
      </c>
      <c r="D9" s="61"/>
      <c r="E9" s="38">
        <v>4</v>
      </c>
      <c r="F9" s="62"/>
      <c r="G9" s="63">
        <f t="shared" si="0"/>
        <v>0</v>
      </c>
      <c r="H9" s="64">
        <f t="shared" si="1"/>
        <v>0</v>
      </c>
      <c r="I9" s="63">
        <f t="shared" si="2"/>
        <v>0</v>
      </c>
      <c r="J9" s="38" t="s">
        <v>154</v>
      </c>
      <c r="K9" s="61"/>
      <c r="L9" s="62">
        <f t="shared" si="3"/>
        <v>0</v>
      </c>
    </row>
    <row r="10" spans="2:13">
      <c r="B10" s="38">
        <v>8</v>
      </c>
      <c r="C10" s="38" t="s">
        <v>147</v>
      </c>
      <c r="D10" s="61"/>
      <c r="E10" s="38">
        <v>23</v>
      </c>
      <c r="F10" s="62"/>
      <c r="G10" s="63">
        <f t="shared" si="0"/>
        <v>0</v>
      </c>
      <c r="H10" s="64">
        <f t="shared" si="1"/>
        <v>0.08</v>
      </c>
      <c r="I10" s="63">
        <f t="shared" si="2"/>
        <v>0</v>
      </c>
      <c r="J10" s="38" t="s">
        <v>150</v>
      </c>
      <c r="K10" s="61"/>
      <c r="L10" s="62">
        <f t="shared" si="3"/>
        <v>0</v>
      </c>
    </row>
    <row r="11" spans="2:13">
      <c r="B11" s="38">
        <v>9</v>
      </c>
      <c r="C11" s="38" t="s">
        <v>155</v>
      </c>
      <c r="D11" s="61"/>
      <c r="E11" s="38">
        <v>14</v>
      </c>
      <c r="F11" s="62"/>
      <c r="G11" s="63">
        <f t="shared" si="0"/>
        <v>0</v>
      </c>
      <c r="H11" s="64">
        <f t="shared" si="1"/>
        <v>0.04</v>
      </c>
      <c r="I11" s="63">
        <f t="shared" si="2"/>
        <v>0</v>
      </c>
      <c r="J11" s="38" t="s">
        <v>148</v>
      </c>
      <c r="K11" s="61"/>
      <c r="L11" s="62">
        <f t="shared" si="3"/>
        <v>0</v>
      </c>
    </row>
    <row r="12" spans="2:13">
      <c r="B12" s="38">
        <v>10</v>
      </c>
      <c r="C12" s="38" t="s">
        <v>156</v>
      </c>
      <c r="D12" s="61"/>
      <c r="E12" s="38">
        <v>27</v>
      </c>
      <c r="F12" s="62"/>
      <c r="G12" s="63">
        <f>E12*F12</f>
        <v>0</v>
      </c>
      <c r="H12" s="64">
        <f t="shared" si="1"/>
        <v>0.1</v>
      </c>
      <c r="I12" s="63">
        <f t="shared" si="2"/>
        <v>0</v>
      </c>
      <c r="J12" s="38" t="s">
        <v>154</v>
      </c>
      <c r="K12" s="61"/>
      <c r="L12" s="62">
        <f t="shared" si="3"/>
        <v>0</v>
      </c>
    </row>
    <row r="14" spans="2:13" ht="16.5">
      <c r="B14" s="65" t="s">
        <v>157</v>
      </c>
      <c r="F14" s="65" t="s">
        <v>158</v>
      </c>
      <c r="I14" s="65" t="s">
        <v>159</v>
      </c>
    </row>
    <row r="15" spans="2:13" ht="16.5">
      <c r="B15" s="66" t="s">
        <v>160</v>
      </c>
      <c r="C15" s="66" t="s">
        <v>161</v>
      </c>
      <c r="D15" s="66" t="s">
        <v>140</v>
      </c>
      <c r="F15" s="66" t="s">
        <v>162</v>
      </c>
      <c r="G15" s="66" t="s">
        <v>142</v>
      </c>
      <c r="I15" s="66" t="s">
        <v>144</v>
      </c>
      <c r="J15" s="38" t="s">
        <v>150</v>
      </c>
      <c r="K15" s="38" t="s">
        <v>148</v>
      </c>
      <c r="L15" s="38" t="s">
        <v>152</v>
      </c>
      <c r="M15" s="38" t="s">
        <v>154</v>
      </c>
    </row>
    <row r="16" spans="2:13" ht="16.5">
      <c r="B16" s="38" t="s">
        <v>156</v>
      </c>
      <c r="C16" s="38" t="s">
        <v>125</v>
      </c>
      <c r="D16" s="67">
        <v>240000</v>
      </c>
      <c r="F16" s="67">
        <v>0</v>
      </c>
      <c r="G16" s="68">
        <v>0</v>
      </c>
      <c r="I16" s="66" t="s">
        <v>163</v>
      </c>
      <c r="J16" s="38" t="s">
        <v>164</v>
      </c>
      <c r="K16" s="38" t="s">
        <v>165</v>
      </c>
      <c r="L16" s="38" t="s">
        <v>166</v>
      </c>
      <c r="M16" s="38" t="s">
        <v>167</v>
      </c>
    </row>
    <row r="17" spans="2:8">
      <c r="B17" s="38" t="s">
        <v>147</v>
      </c>
      <c r="C17" s="38" t="s">
        <v>121</v>
      </c>
      <c r="D17" s="67">
        <v>156000</v>
      </c>
      <c r="F17" s="67">
        <v>5</v>
      </c>
      <c r="G17" s="68">
        <v>0.02</v>
      </c>
    </row>
    <row r="18" spans="2:8">
      <c r="B18" s="38" t="s">
        <v>153</v>
      </c>
      <c r="C18" s="38" t="s">
        <v>122</v>
      </c>
      <c r="D18" s="67">
        <v>434000</v>
      </c>
      <c r="F18" s="67">
        <v>10</v>
      </c>
      <c r="G18" s="68">
        <v>0.04</v>
      </c>
    </row>
    <row r="19" spans="2:8">
      <c r="B19" s="38" t="s">
        <v>151</v>
      </c>
      <c r="C19" s="38" t="s">
        <v>134</v>
      </c>
      <c r="D19" s="67">
        <v>697000</v>
      </c>
      <c r="F19" s="67">
        <v>15</v>
      </c>
      <c r="G19" s="68">
        <v>0.06</v>
      </c>
    </row>
    <row r="20" spans="2:8">
      <c r="F20" s="67">
        <v>20</v>
      </c>
      <c r="G20" s="68">
        <v>0.08</v>
      </c>
    </row>
    <row r="21" spans="2:8">
      <c r="F21" s="67">
        <v>25</v>
      </c>
      <c r="G21" s="68">
        <v>0.1</v>
      </c>
    </row>
    <row r="22" spans="2:8" ht="16.5">
      <c r="B22" s="65" t="s">
        <v>168</v>
      </c>
    </row>
    <row r="23" spans="2:8" ht="16.5">
      <c r="B23" s="66" t="s">
        <v>143</v>
      </c>
      <c r="C23" s="67">
        <v>0</v>
      </c>
      <c r="D23" s="67">
        <v>500000</v>
      </c>
      <c r="E23" s="67">
        <v>1000000</v>
      </c>
      <c r="F23" s="67">
        <v>2000000</v>
      </c>
      <c r="G23" s="67">
        <v>3000000</v>
      </c>
      <c r="H23" s="67">
        <v>4000000</v>
      </c>
    </row>
    <row r="24" spans="2:8" ht="16.5">
      <c r="B24" s="66" t="s">
        <v>146</v>
      </c>
      <c r="C24" s="67">
        <v>0</v>
      </c>
      <c r="D24" s="67">
        <v>50000</v>
      </c>
      <c r="E24" s="67">
        <v>100000</v>
      </c>
      <c r="F24" s="67">
        <v>150000</v>
      </c>
      <c r="G24" s="67">
        <v>200000</v>
      </c>
      <c r="H24" s="67">
        <v>350000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기초함수</vt:lpstr>
      <vt:lpstr>조건부함수</vt:lpstr>
      <vt:lpstr>영업점 전체</vt:lpstr>
      <vt:lpstr>고양점</vt:lpstr>
      <vt:lpstr>분당점</vt:lpstr>
      <vt:lpstr>성남점</vt:lpstr>
      <vt:lpstr>IF함수</vt:lpstr>
      <vt:lpstr>LOOKUP</vt:lpstr>
    </vt:vector>
  </TitlesOfParts>
  <Company>Chung-ang Univ.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Kang</dc:creator>
  <cp:lastModifiedBy>홍길동</cp:lastModifiedBy>
  <dcterms:created xsi:type="dcterms:W3CDTF">2005-02-26T05:48:28Z</dcterms:created>
  <dcterms:modified xsi:type="dcterms:W3CDTF">2011-07-04T22:41:54Z</dcterms:modified>
</cp:coreProperties>
</file>