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matematicas\"/>
    </mc:Choice>
  </mc:AlternateContent>
  <xr:revisionPtr revIDLastSave="0" documentId="13_ncr:1_{71DB1438-5F6B-48A4-B489-8A9D60DC2E5C}" xr6:coauthVersionLast="47" xr6:coauthVersionMax="47" xr10:uidLastSave="{00000000-0000-0000-0000-000000000000}"/>
  <bookViews>
    <workbookView xWindow="-120" yWindow="-120" windowWidth="20730" windowHeight="11160" activeTab="3" xr2:uid="{B177B2DB-C413-4C7E-A2B6-86BD1A4D1EEF}"/>
  </bookViews>
  <sheets>
    <sheet name="semana1" sheetId="1" r:id="rId1"/>
    <sheet name="semana2" sheetId="2" r:id="rId2"/>
    <sheet name="semana3" sheetId="3" r:id="rId3"/>
    <sheet name="seman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C21" i="4"/>
  <c r="K9" i="4"/>
  <c r="L9" i="4" s="1"/>
  <c r="K8" i="4"/>
  <c r="L8" i="4" s="1"/>
  <c r="K7" i="4"/>
  <c r="L7" i="4" s="1"/>
  <c r="K6" i="4"/>
  <c r="L6" i="4" s="1"/>
  <c r="K5" i="4"/>
  <c r="L5" i="4" s="1"/>
  <c r="K4" i="4"/>
  <c r="L4" i="4" s="1"/>
  <c r="K3" i="4"/>
  <c r="L3" i="4" s="1"/>
  <c r="C30" i="4"/>
  <c r="C29" i="4"/>
  <c r="C28" i="4"/>
  <c r="C27" i="4"/>
  <c r="C26" i="4"/>
  <c r="C25" i="4"/>
  <c r="C19" i="3"/>
  <c r="C20" i="3" s="1"/>
  <c r="C25" i="3"/>
  <c r="C30" i="3"/>
  <c r="C29" i="3"/>
  <c r="C28" i="3"/>
  <c r="C27" i="3"/>
  <c r="C26" i="3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9" i="2"/>
  <c r="L9" i="2" s="1"/>
  <c r="K8" i="2"/>
  <c r="L8" i="2" s="1"/>
  <c r="K7" i="2"/>
  <c r="L7" i="2" s="1"/>
  <c r="L6" i="2"/>
  <c r="K6" i="2"/>
  <c r="K5" i="2"/>
  <c r="L5" i="2" s="1"/>
  <c r="K4" i="2"/>
  <c r="L4" i="2" s="1"/>
  <c r="K3" i="2"/>
  <c r="L3" i="2" s="1"/>
  <c r="C30" i="2"/>
  <c r="C29" i="2"/>
  <c r="C28" i="2"/>
  <c r="C27" i="2"/>
  <c r="C26" i="2"/>
  <c r="C25" i="2"/>
  <c r="C30" i="1"/>
  <c r="C29" i="1"/>
  <c r="K6" i="1"/>
  <c r="L6" i="1" s="1"/>
  <c r="K3" i="1"/>
  <c r="L3" i="1" s="1"/>
  <c r="K9" i="1"/>
  <c r="L9" i="1" s="1"/>
  <c r="K8" i="1"/>
  <c r="L8" i="1" s="1"/>
  <c r="K7" i="1"/>
  <c r="L7" i="1" s="1"/>
  <c r="K5" i="1"/>
  <c r="L5" i="1" s="1"/>
  <c r="K4" i="1"/>
  <c r="L4" i="1" s="1"/>
  <c r="C25" i="1"/>
  <c r="C28" i="1"/>
  <c r="C27" i="1"/>
  <c r="C26" i="1"/>
  <c r="C19" i="4"/>
  <c r="C22" i="1"/>
  <c r="C20" i="1"/>
  <c r="C22" i="2"/>
  <c r="C20" i="2"/>
  <c r="D4" i="2"/>
  <c r="B8" i="4"/>
  <c r="C8" i="4" s="1"/>
  <c r="F8" i="4" s="1"/>
  <c r="D3" i="4"/>
  <c r="D4" i="4" s="1"/>
  <c r="D5" i="4" s="1"/>
  <c r="D6" i="4" s="1"/>
  <c r="D7" i="4" s="1"/>
  <c r="B8" i="3"/>
  <c r="C8" i="3" s="1"/>
  <c r="F8" i="3" s="1"/>
  <c r="D3" i="3"/>
  <c r="D4" i="3" s="1"/>
  <c r="D5" i="3" s="1"/>
  <c r="D6" i="3" s="1"/>
  <c r="D7" i="3" s="1"/>
  <c r="B9" i="2"/>
  <c r="C9" i="2" s="1"/>
  <c r="F9" i="2" s="1"/>
  <c r="C4" i="2"/>
  <c r="F4" i="2" s="1"/>
  <c r="D3" i="2"/>
  <c r="D5" i="2" s="1"/>
  <c r="D6" i="2" s="1"/>
  <c r="D7" i="2" s="1"/>
  <c r="D8" i="2" s="1"/>
  <c r="F4" i="1"/>
  <c r="E3" i="1"/>
  <c r="C9" i="1"/>
  <c r="F9" i="1" s="1"/>
  <c r="D5" i="1"/>
  <c r="D6" i="1"/>
  <c r="D7" i="1" s="1"/>
  <c r="D8" i="1" s="1"/>
  <c r="D4" i="1"/>
  <c r="D3" i="1"/>
  <c r="C8" i="1"/>
  <c r="F8" i="1" s="1"/>
  <c r="C7" i="1"/>
  <c r="F7" i="1" s="1"/>
  <c r="C6" i="1"/>
  <c r="F6" i="1" s="1"/>
  <c r="C5" i="1"/>
  <c r="C4" i="1"/>
  <c r="E4" i="1" s="1"/>
  <c r="C3" i="1"/>
  <c r="F3" i="1" s="1"/>
  <c r="B9" i="1"/>
  <c r="L11" i="4" l="1"/>
  <c r="M11" i="4" s="1"/>
  <c r="L11" i="3"/>
  <c r="M11" i="3" s="1"/>
  <c r="L11" i="2"/>
  <c r="M11" i="2" s="1"/>
  <c r="L11" i="1"/>
  <c r="M11" i="1" s="1"/>
  <c r="C3" i="3"/>
  <c r="E3" i="3" s="1"/>
  <c r="C6" i="3"/>
  <c r="F6" i="3" s="1"/>
  <c r="C4" i="3"/>
  <c r="F4" i="3" s="1"/>
  <c r="C5" i="3"/>
  <c r="F5" i="3" s="1"/>
  <c r="C7" i="3"/>
  <c r="F7" i="3" s="1"/>
  <c r="C3" i="2"/>
  <c r="E3" i="2" s="1"/>
  <c r="C5" i="2"/>
  <c r="F5" i="2" s="1"/>
  <c r="C7" i="2"/>
  <c r="F7" i="2" s="1"/>
  <c r="F3" i="2"/>
  <c r="C6" i="2"/>
  <c r="F6" i="2" s="1"/>
  <c r="C8" i="2"/>
  <c r="F8" i="2" s="1"/>
  <c r="E4" i="3"/>
  <c r="E5" i="3" s="1"/>
  <c r="E4" i="2"/>
  <c r="E5" i="1"/>
  <c r="E6" i="1" s="1"/>
  <c r="E7" i="1" s="1"/>
  <c r="E8" i="1" s="1"/>
  <c r="F5" i="1"/>
  <c r="C3" i="4"/>
  <c r="C4" i="4"/>
  <c r="C5" i="4"/>
  <c r="C6" i="4"/>
  <c r="C7" i="4"/>
  <c r="E5" i="2"/>
  <c r="E6" i="2" s="1"/>
  <c r="E7" i="2" s="1"/>
  <c r="E8" i="2" s="1"/>
  <c r="E6" i="3" l="1"/>
  <c r="E7" i="3" s="1"/>
  <c r="F3" i="3"/>
  <c r="F5" i="4"/>
  <c r="F4" i="4"/>
  <c r="F6" i="4"/>
  <c r="F7" i="4"/>
  <c r="E3" i="4"/>
  <c r="E4" i="4" s="1"/>
  <c r="E5" i="4" s="1"/>
  <c r="E6" i="4" s="1"/>
  <c r="E7" i="4" s="1"/>
  <c r="F3" i="4"/>
</calcChain>
</file>

<file path=xl/sharedStrings.xml><?xml version="1.0" encoding="utf-8"?>
<sst xmlns="http://schemas.openxmlformats.org/spreadsheetml/2006/main" count="84" uniqueCount="19">
  <si>
    <t>Frecuencia Absoluta</t>
  </si>
  <si>
    <t>Datos (Huevos)</t>
  </si>
  <si>
    <t>Frecuencia Relativa</t>
  </si>
  <si>
    <t>F. Absoluta Acomulada</t>
  </si>
  <si>
    <t>F. Relativa Acomulda</t>
  </si>
  <si>
    <t>porcentaje</t>
  </si>
  <si>
    <t>TOTAL</t>
  </si>
  <si>
    <t>Semana</t>
  </si>
  <si>
    <t>dia</t>
  </si>
  <si>
    <t>Cantidad</t>
  </si>
  <si>
    <t>mediana</t>
  </si>
  <si>
    <t>moda</t>
  </si>
  <si>
    <t>rango</t>
  </si>
  <si>
    <t>varianza</t>
  </si>
  <si>
    <t>Desviacion estándar</t>
  </si>
  <si>
    <t>promedio</t>
  </si>
  <si>
    <t>media</t>
  </si>
  <si>
    <t>diferencia</t>
  </si>
  <si>
    <t>cuadrado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</si>
</sst>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13" fontId="0" fillId="0" borderId="1" xfId="0" applyNumberFormat="1" applyBorder="1"/>
    <xf numFmtId="10" fontId="0" fillId="0" borderId="1" xfId="0" applyNumberFormat="1" applyBorder="1"/>
    <xf numFmtId="0" fontId="1" fillId="2" borderId="1" xfId="1" applyBorder="1" applyAlignment="1">
      <alignment horizontal="center" wrapText="1"/>
    </xf>
    <xf numFmtId="10" fontId="1" fillId="3" borderId="1" xfId="0" applyNumberFormat="1" applyFont="1" applyFill="1" applyBorder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semana1!$C$11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semana1!$C$12:$C$18</c:f>
              <c:numCache>
                <c:formatCode>General</c:formatCode>
                <c:ptCount val="7"/>
                <c:pt idx="0">
                  <c:v>75</c:v>
                </c:pt>
                <c:pt idx="1">
                  <c:v>76</c:v>
                </c:pt>
                <c:pt idx="2">
                  <c:v>85</c:v>
                </c:pt>
                <c:pt idx="3">
                  <c:v>95</c:v>
                </c:pt>
                <c:pt idx="4">
                  <c:v>110</c:v>
                </c:pt>
                <c:pt idx="5">
                  <c:v>110</c:v>
                </c:pt>
                <c:pt idx="6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9-4C16-A852-FD4449EC65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614560"/>
        <c:axId val="700618400"/>
      </c:barChart>
      <c:catAx>
        <c:axId val="7006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0618400"/>
        <c:crosses val="autoZero"/>
        <c:auto val="1"/>
        <c:lblAlgn val="ctr"/>
        <c:lblOffset val="100"/>
        <c:noMultiLvlLbl val="0"/>
      </c:catAx>
      <c:valAx>
        <c:axId val="700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06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semana2!$C$11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semana2!$C$12:$C$18</c:f>
              <c:numCache>
                <c:formatCode>General</c:formatCode>
                <c:ptCount val="7"/>
                <c:pt idx="0">
                  <c:v>112</c:v>
                </c:pt>
                <c:pt idx="1">
                  <c:v>120</c:v>
                </c:pt>
                <c:pt idx="2">
                  <c:v>120</c:v>
                </c:pt>
                <c:pt idx="3">
                  <c:v>122</c:v>
                </c:pt>
                <c:pt idx="4">
                  <c:v>124</c:v>
                </c:pt>
                <c:pt idx="5">
                  <c:v>130</c:v>
                </c:pt>
                <c:pt idx="6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3-4675-874B-3CF977BB50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614560"/>
        <c:axId val="700618400"/>
      </c:barChart>
      <c:catAx>
        <c:axId val="7006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0618400"/>
        <c:crosses val="autoZero"/>
        <c:auto val="1"/>
        <c:lblAlgn val="ctr"/>
        <c:lblOffset val="100"/>
        <c:noMultiLvlLbl val="0"/>
      </c:catAx>
      <c:valAx>
        <c:axId val="700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06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semana3!$C$10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semana3!$C$11:$C$17</c:f>
              <c:numCache>
                <c:formatCode>General</c:formatCode>
                <c:ptCount val="7"/>
                <c:pt idx="0">
                  <c:v>137</c:v>
                </c:pt>
                <c:pt idx="1">
                  <c:v>140</c:v>
                </c:pt>
                <c:pt idx="2">
                  <c:v>142</c:v>
                </c:pt>
                <c:pt idx="3">
                  <c:v>140</c:v>
                </c:pt>
                <c:pt idx="4">
                  <c:v>141</c:v>
                </c:pt>
                <c:pt idx="5">
                  <c:v>142</c:v>
                </c:pt>
                <c:pt idx="6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7-4AB6-8279-03956B9BB8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614560"/>
        <c:axId val="700618400"/>
      </c:barChart>
      <c:catAx>
        <c:axId val="7006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0618400"/>
        <c:crosses val="autoZero"/>
        <c:auto val="1"/>
        <c:lblAlgn val="ctr"/>
        <c:lblOffset val="100"/>
        <c:noMultiLvlLbl val="0"/>
      </c:catAx>
      <c:valAx>
        <c:axId val="700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06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semana4!$C$10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semana4!$C$11:$C$17</c:f>
              <c:numCache>
                <c:formatCode>General</c:formatCode>
                <c:ptCount val="7"/>
                <c:pt idx="0">
                  <c:v>135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140</c:v>
                </c:pt>
                <c:pt idx="5">
                  <c:v>141</c:v>
                </c:pt>
                <c:pt idx="6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4450-BD99-8E175E2010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614560"/>
        <c:axId val="700618400"/>
      </c:barChart>
      <c:catAx>
        <c:axId val="7006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0618400"/>
        <c:crosses val="autoZero"/>
        <c:auto val="1"/>
        <c:lblAlgn val="ctr"/>
        <c:lblOffset val="100"/>
        <c:noMultiLvlLbl val="0"/>
      </c:catAx>
      <c:valAx>
        <c:axId val="700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0061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230188</xdr:colOff>
      <xdr:row>9</xdr:row>
      <xdr:rowOff>124618</xdr:rowOff>
    </xdr:from>
    <xdr:to>
      <xdr:col>9</xdr:col>
      <xdr:colOff>230188</xdr:colOff>
      <xdr:row>24</xdr:row>
      <xdr:rowOff>10318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A33511-EBFA-30E5-0595-C22EEF12F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230188</xdr:colOff>
      <xdr:row>9</xdr:row>
      <xdr:rowOff>124618</xdr:rowOff>
    </xdr:from>
    <xdr:to>
      <xdr:col>9</xdr:col>
      <xdr:colOff>230188</xdr:colOff>
      <xdr:row>24</xdr:row>
      <xdr:rowOff>10318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1E7509-9E45-4B9C-B916-8A955AEC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754063</xdr:colOff>
      <xdr:row>11</xdr:row>
      <xdr:rowOff>180180</xdr:rowOff>
    </xdr:from>
    <xdr:to>
      <xdr:col>9</xdr:col>
      <xdr:colOff>754063</xdr:colOff>
      <xdr:row>26</xdr:row>
      <xdr:rowOff>65880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720941-16FE-4FB8-86C8-E232A3587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10</xdr:row>
      <xdr:rowOff>76993</xdr:rowOff>
    </xdr:from>
    <xdr:to>
      <xdr:col>9</xdr:col>
      <xdr:colOff>476250</xdr:colOff>
      <xdr:row>24</xdr:row>
      <xdr:rowOff>153193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A8B5AB-4E74-4A8B-894E-B09E9DE04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A46D-722A-4EAF-8950-5156034E413A}">
  <dimension ref="A2:M30"/>
  <sheetViews>
    <sheetView topLeftCell="A10" zoomScale="120" zoomScaleNormal="120" workbookViewId="0">
      <selection activeCell="H2" sqref="H2:M11"/>
    </sheetView>
  </sheetViews>
  <sheetFormatPr baseColWidth="10" defaultRowHeight="15" x14ac:dyDescent="0.25"/>
  <sheetData>
    <row r="2" spans="1:13" ht="39" customHeight="1" x14ac:dyDescent="0.25">
      <c r="A2" s="5" t="s">
        <v>1</v>
      </c>
      <c r="B2" s="5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1"/>
      <c r="H2" s="2" t="s">
        <v>8</v>
      </c>
      <c r="I2" s="2" t="s">
        <v>9</v>
      </c>
      <c r="J2" t="s">
        <v>15</v>
      </c>
      <c r="K2" t="s">
        <v>17</v>
      </c>
      <c r="L2" t="s">
        <v>18</v>
      </c>
    </row>
    <row r="3" spans="1:13" x14ac:dyDescent="0.25">
      <c r="A3" s="2">
        <v>75</v>
      </c>
      <c r="B3" s="2">
        <v>1</v>
      </c>
      <c r="C3" s="3">
        <f>B3/$B$9</f>
        <v>0.14285714285714285</v>
      </c>
      <c r="D3" s="2">
        <f>B3</f>
        <v>1</v>
      </c>
      <c r="E3" s="3">
        <f>C3</f>
        <v>0.14285714285714285</v>
      </c>
      <c r="F3" s="4">
        <f>C3</f>
        <v>0.14285714285714285</v>
      </c>
      <c r="H3" s="2">
        <v>1</v>
      </c>
      <c r="I3" s="2">
        <v>75</v>
      </c>
      <c r="J3">
        <v>94.5</v>
      </c>
      <c r="K3">
        <f>I3-J3</f>
        <v>-19.5</v>
      </c>
      <c r="L3">
        <f>POWER(K3,2)</f>
        <v>380.25</v>
      </c>
    </row>
    <row r="4" spans="1:13" x14ac:dyDescent="0.25">
      <c r="A4" s="2">
        <v>76</v>
      </c>
      <c r="B4" s="2">
        <v>1</v>
      </c>
      <c r="C4" s="3">
        <f t="shared" ref="C4:C9" si="0">B4/$B$9</f>
        <v>0.14285714285714285</v>
      </c>
      <c r="D4" s="2">
        <f>B4+D3</f>
        <v>2</v>
      </c>
      <c r="E4" s="3">
        <f>C4+E3</f>
        <v>0.2857142857142857</v>
      </c>
      <c r="F4" s="4">
        <f t="shared" ref="F4:F9" si="1">C4</f>
        <v>0.14285714285714285</v>
      </c>
      <c r="H4" s="2">
        <v>2</v>
      </c>
      <c r="I4" s="2">
        <v>76</v>
      </c>
      <c r="J4">
        <v>94.5</v>
      </c>
      <c r="K4">
        <f t="shared" ref="K4:K9" si="2">I4-J4</f>
        <v>-18.5</v>
      </c>
      <c r="L4">
        <f t="shared" ref="L4:L9" si="3">POWER(K4,2)</f>
        <v>342.25</v>
      </c>
    </row>
    <row r="5" spans="1:13" x14ac:dyDescent="0.25">
      <c r="A5" s="2">
        <v>85</v>
      </c>
      <c r="B5" s="2">
        <v>1</v>
      </c>
      <c r="C5" s="3">
        <f t="shared" si="0"/>
        <v>0.14285714285714285</v>
      </c>
      <c r="D5" s="2">
        <f t="shared" ref="D5:D8" si="4">B5+D4</f>
        <v>3</v>
      </c>
      <c r="E5" s="3">
        <f t="shared" ref="E5:E8" si="5">C5+E4</f>
        <v>0.42857142857142855</v>
      </c>
      <c r="F5" s="4">
        <f t="shared" si="1"/>
        <v>0.14285714285714285</v>
      </c>
      <c r="H5" s="2">
        <v>3</v>
      </c>
      <c r="I5" s="2">
        <v>85</v>
      </c>
      <c r="J5">
        <v>94.5</v>
      </c>
      <c r="K5">
        <f t="shared" si="2"/>
        <v>-9.5</v>
      </c>
      <c r="L5">
        <f t="shared" si="3"/>
        <v>90.25</v>
      </c>
    </row>
    <row r="6" spans="1:13" x14ac:dyDescent="0.25">
      <c r="A6" s="2">
        <v>95</v>
      </c>
      <c r="B6" s="2">
        <v>1</v>
      </c>
      <c r="C6" s="3">
        <f t="shared" si="0"/>
        <v>0.14285714285714285</v>
      </c>
      <c r="D6" s="2">
        <f t="shared" si="4"/>
        <v>4</v>
      </c>
      <c r="E6" s="3">
        <f t="shared" si="5"/>
        <v>0.5714285714285714</v>
      </c>
      <c r="F6" s="4">
        <f t="shared" si="1"/>
        <v>0.14285714285714285</v>
      </c>
      <c r="H6" s="2">
        <v>4</v>
      </c>
      <c r="I6" s="2">
        <v>95</v>
      </c>
      <c r="J6">
        <v>94.5</v>
      </c>
      <c r="K6">
        <f t="shared" si="2"/>
        <v>0.5</v>
      </c>
      <c r="L6">
        <f t="shared" si="3"/>
        <v>0.25</v>
      </c>
    </row>
    <row r="7" spans="1:13" x14ac:dyDescent="0.25">
      <c r="A7" s="2">
        <v>110</v>
      </c>
      <c r="B7" s="2">
        <v>2</v>
      </c>
      <c r="C7" s="3">
        <f t="shared" si="0"/>
        <v>0.2857142857142857</v>
      </c>
      <c r="D7" s="2">
        <f t="shared" si="4"/>
        <v>6</v>
      </c>
      <c r="E7" s="3">
        <f t="shared" si="5"/>
        <v>0.8571428571428571</v>
      </c>
      <c r="F7" s="4">
        <f t="shared" si="1"/>
        <v>0.2857142857142857</v>
      </c>
      <c r="H7" s="2">
        <v>5</v>
      </c>
      <c r="I7" s="2">
        <v>110</v>
      </c>
      <c r="J7">
        <v>94.5</v>
      </c>
      <c r="K7">
        <f t="shared" si="2"/>
        <v>15.5</v>
      </c>
      <c r="L7">
        <f t="shared" si="3"/>
        <v>240.25</v>
      </c>
    </row>
    <row r="8" spans="1:13" x14ac:dyDescent="0.25">
      <c r="A8" s="2">
        <v>111</v>
      </c>
      <c r="B8" s="2">
        <v>1</v>
      </c>
      <c r="C8" s="3">
        <f t="shared" si="0"/>
        <v>0.14285714285714285</v>
      </c>
      <c r="D8" s="2">
        <f t="shared" si="4"/>
        <v>7</v>
      </c>
      <c r="E8" s="3">
        <f t="shared" si="5"/>
        <v>1</v>
      </c>
      <c r="F8" s="4">
        <f t="shared" si="1"/>
        <v>0.14285714285714285</v>
      </c>
      <c r="H8" s="2">
        <v>6</v>
      </c>
      <c r="I8" s="2">
        <v>110</v>
      </c>
      <c r="J8">
        <v>94.5</v>
      </c>
      <c r="K8">
        <f t="shared" si="2"/>
        <v>15.5</v>
      </c>
      <c r="L8">
        <f t="shared" si="3"/>
        <v>240.25</v>
      </c>
    </row>
    <row r="9" spans="1:13" x14ac:dyDescent="0.25">
      <c r="A9" s="5" t="s">
        <v>6</v>
      </c>
      <c r="B9" s="5">
        <f>SUM(B3:B8)</f>
        <v>7</v>
      </c>
      <c r="C9" s="5">
        <f t="shared" si="0"/>
        <v>1</v>
      </c>
      <c r="D9" s="5"/>
      <c r="E9" s="5"/>
      <c r="F9" s="6">
        <f t="shared" si="1"/>
        <v>1</v>
      </c>
      <c r="H9" s="2">
        <v>7</v>
      </c>
      <c r="I9" s="2">
        <v>111</v>
      </c>
      <c r="J9">
        <v>94.5</v>
      </c>
      <c r="K9">
        <f t="shared" si="2"/>
        <v>16.5</v>
      </c>
      <c r="L9">
        <f t="shared" si="3"/>
        <v>272.25</v>
      </c>
    </row>
    <row r="11" spans="1:13" x14ac:dyDescent="0.25">
      <c r="A11" s="2" t="s">
        <v>7</v>
      </c>
      <c r="B11" s="2" t="s">
        <v>8</v>
      </c>
      <c r="C11" s="2" t="s">
        <v>9</v>
      </c>
      <c r="L11">
        <f>SUM(L3:L10)</f>
        <v>1565.75</v>
      </c>
      <c r="M11">
        <f>L11/7</f>
        <v>223.67857142857142</v>
      </c>
    </row>
    <row r="12" spans="1:13" x14ac:dyDescent="0.25">
      <c r="A12" s="2"/>
      <c r="B12" s="2">
        <v>1</v>
      </c>
      <c r="C12" s="2">
        <v>75</v>
      </c>
    </row>
    <row r="13" spans="1:13" x14ac:dyDescent="0.25">
      <c r="A13" s="2"/>
      <c r="B13" s="2">
        <v>2</v>
      </c>
      <c r="C13" s="2">
        <v>76</v>
      </c>
    </row>
    <row r="14" spans="1:13" x14ac:dyDescent="0.25">
      <c r="A14" s="2"/>
      <c r="B14" s="2">
        <v>3</v>
      </c>
      <c r="C14" s="2">
        <v>85</v>
      </c>
    </row>
    <row r="15" spans="1:13" x14ac:dyDescent="0.25">
      <c r="A15" s="2"/>
      <c r="B15" s="2">
        <v>4</v>
      </c>
      <c r="C15" s="2">
        <v>95</v>
      </c>
    </row>
    <row r="16" spans="1:13" x14ac:dyDescent="0.25">
      <c r="A16" s="2"/>
      <c r="B16" s="2">
        <v>5</v>
      </c>
      <c r="C16" s="2">
        <v>110</v>
      </c>
    </row>
    <row r="17" spans="1:3" x14ac:dyDescent="0.25">
      <c r="A17" s="2"/>
      <c r="B17" s="2">
        <v>6</v>
      </c>
      <c r="C17" s="2">
        <v>110</v>
      </c>
    </row>
    <row r="18" spans="1:3" x14ac:dyDescent="0.25">
      <c r="A18" s="2"/>
      <c r="B18" s="2">
        <v>7</v>
      </c>
      <c r="C18" s="2">
        <v>111</v>
      </c>
    </row>
    <row r="20" spans="1:3" x14ac:dyDescent="0.25">
      <c r="C20">
        <f>SUM(C12:C19)</f>
        <v>662</v>
      </c>
    </row>
    <row r="22" spans="1:3" x14ac:dyDescent="0.25">
      <c r="C22">
        <f>C20/B18</f>
        <v>94.571428571428569</v>
      </c>
    </row>
    <row r="25" spans="1:3" x14ac:dyDescent="0.25">
      <c r="B25" t="s">
        <v>16</v>
      </c>
      <c r="C25">
        <f>AVERAGE(C12:C18)</f>
        <v>94.571428571428569</v>
      </c>
    </row>
    <row r="26" spans="1:3" x14ac:dyDescent="0.25">
      <c r="B26" t="s">
        <v>10</v>
      </c>
      <c r="C26">
        <f>MEDIAN(C12:C18)</f>
        <v>95</v>
      </c>
    </row>
    <row r="27" spans="1:3" x14ac:dyDescent="0.25">
      <c r="B27" t="s">
        <v>11</v>
      </c>
      <c r="C27">
        <f>_xlfn.MODE.SNGL(C12:C18)</f>
        <v>110</v>
      </c>
    </row>
    <row r="28" spans="1:3" x14ac:dyDescent="0.25">
      <c r="B28" t="s">
        <v>12</v>
      </c>
      <c r="C28">
        <f>MAX(C12:C18)-MIN(C12:C18)</f>
        <v>36</v>
      </c>
    </row>
    <row r="29" spans="1:3" x14ac:dyDescent="0.25">
      <c r="B29" t="s">
        <v>13</v>
      </c>
      <c r="C29">
        <f>_xlfn.VAR.P(C12:C18)</f>
        <v>223.67346938775509</v>
      </c>
    </row>
    <row r="30" spans="1:3" x14ac:dyDescent="0.25">
      <c r="B30" t="s">
        <v>14</v>
      </c>
      <c r="C30">
        <f>_xlfn.STDEV.P(C12:C18)</f>
        <v>14.955716946631314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CC85-E7B1-40FE-9FA6-4A0A99F84FEA}">
  <dimension ref="A2:M30"/>
  <sheetViews>
    <sheetView topLeftCell="A10" zoomScale="120" zoomScaleNormal="120" workbookViewId="0">
      <selection activeCell="H2" sqref="H2:L9"/>
    </sheetView>
  </sheetViews>
  <sheetFormatPr baseColWidth="10" defaultRowHeight="15" x14ac:dyDescent="0.25"/>
  <sheetData>
    <row r="2" spans="1:13" ht="39" customHeight="1" x14ac:dyDescent="0.25">
      <c r="A2" s="5" t="s">
        <v>1</v>
      </c>
      <c r="B2" s="5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1"/>
      <c r="H2" s="2" t="s">
        <v>8</v>
      </c>
      <c r="I2" s="2" t="s">
        <v>9</v>
      </c>
      <c r="J2" t="s">
        <v>15</v>
      </c>
      <c r="K2" t="s">
        <v>17</v>
      </c>
      <c r="L2" t="s">
        <v>18</v>
      </c>
    </row>
    <row r="3" spans="1:13" x14ac:dyDescent="0.25">
      <c r="A3" s="2">
        <v>112</v>
      </c>
      <c r="B3" s="2">
        <v>1</v>
      </c>
      <c r="C3" s="3">
        <f>B3/$B$9</f>
        <v>0.14285714285714285</v>
      </c>
      <c r="D3" s="2">
        <f>B3</f>
        <v>1</v>
      </c>
      <c r="E3" s="3">
        <f>C3</f>
        <v>0.14285714285714285</v>
      </c>
      <c r="F3" s="4">
        <f>C3</f>
        <v>0.14285714285714285</v>
      </c>
      <c r="H3" s="2">
        <v>1</v>
      </c>
      <c r="I3" s="2">
        <v>112</v>
      </c>
      <c r="J3">
        <v>123.3</v>
      </c>
      <c r="K3">
        <f>I3-J3</f>
        <v>-11.299999999999997</v>
      </c>
      <c r="L3">
        <f>POWER(K3,2)</f>
        <v>127.68999999999994</v>
      </c>
    </row>
    <row r="4" spans="1:13" x14ac:dyDescent="0.25">
      <c r="A4" s="2">
        <v>120</v>
      </c>
      <c r="B4" s="2">
        <v>2</v>
      </c>
      <c r="C4" s="3">
        <f t="shared" ref="C4:C9" si="0">B4/$B$9</f>
        <v>0.2857142857142857</v>
      </c>
      <c r="D4" s="2">
        <f>B4+D3</f>
        <v>3</v>
      </c>
      <c r="E4" s="3">
        <f>C4+E3</f>
        <v>0.42857142857142855</v>
      </c>
      <c r="F4" s="4">
        <f t="shared" ref="F4:F9" si="1">C4</f>
        <v>0.2857142857142857</v>
      </c>
      <c r="H4" s="2">
        <v>2</v>
      </c>
      <c r="I4" s="2">
        <v>120</v>
      </c>
      <c r="J4">
        <v>123.3</v>
      </c>
      <c r="K4">
        <f t="shared" ref="K4:K9" si="2">I4-J4</f>
        <v>-3.2999999999999972</v>
      </c>
      <c r="L4">
        <f t="shared" ref="L4:L9" si="3">POWER(K4,2)</f>
        <v>10.889999999999981</v>
      </c>
    </row>
    <row r="5" spans="1:13" x14ac:dyDescent="0.25">
      <c r="A5" s="2">
        <v>122</v>
      </c>
      <c r="B5" s="2">
        <v>1</v>
      </c>
      <c r="C5" s="3">
        <f t="shared" si="0"/>
        <v>0.14285714285714285</v>
      </c>
      <c r="D5" s="2">
        <f t="shared" ref="D5:E8" si="4">B5+D4</f>
        <v>4</v>
      </c>
      <c r="E5" s="3">
        <f t="shared" si="4"/>
        <v>0.5714285714285714</v>
      </c>
      <c r="F5" s="4">
        <f t="shared" si="1"/>
        <v>0.14285714285714285</v>
      </c>
      <c r="H5" s="2">
        <v>3</v>
      </c>
      <c r="I5" s="2">
        <v>120</v>
      </c>
      <c r="J5">
        <v>123.3</v>
      </c>
      <c r="K5">
        <f t="shared" si="2"/>
        <v>-3.2999999999999972</v>
      </c>
      <c r="L5">
        <f t="shared" si="3"/>
        <v>10.889999999999981</v>
      </c>
    </row>
    <row r="6" spans="1:13" x14ac:dyDescent="0.25">
      <c r="A6" s="2">
        <v>124</v>
      </c>
      <c r="B6" s="2">
        <v>1</v>
      </c>
      <c r="C6" s="3">
        <f t="shared" si="0"/>
        <v>0.14285714285714285</v>
      </c>
      <c r="D6" s="2">
        <f t="shared" si="4"/>
        <v>5</v>
      </c>
      <c r="E6" s="3">
        <f t="shared" si="4"/>
        <v>0.71428571428571419</v>
      </c>
      <c r="F6" s="4">
        <f t="shared" si="1"/>
        <v>0.14285714285714285</v>
      </c>
      <c r="H6" s="2">
        <v>4</v>
      </c>
      <c r="I6" s="2">
        <v>122</v>
      </c>
      <c r="J6">
        <v>123.3</v>
      </c>
      <c r="K6">
        <f t="shared" si="2"/>
        <v>-1.2999999999999972</v>
      </c>
      <c r="L6">
        <f t="shared" si="3"/>
        <v>1.6899999999999926</v>
      </c>
    </row>
    <row r="7" spans="1:13" x14ac:dyDescent="0.25">
      <c r="A7" s="2">
        <v>130</v>
      </c>
      <c r="B7" s="2">
        <v>1</v>
      </c>
      <c r="C7" s="3">
        <f t="shared" si="0"/>
        <v>0.14285714285714285</v>
      </c>
      <c r="D7" s="2">
        <f t="shared" si="4"/>
        <v>6</v>
      </c>
      <c r="E7" s="3">
        <f t="shared" si="4"/>
        <v>0.85714285714285698</v>
      </c>
      <c r="F7" s="4">
        <f t="shared" si="1"/>
        <v>0.14285714285714285</v>
      </c>
      <c r="H7" s="2">
        <v>5</v>
      </c>
      <c r="I7" s="2">
        <v>124</v>
      </c>
      <c r="J7">
        <v>123.3</v>
      </c>
      <c r="K7">
        <f t="shared" si="2"/>
        <v>0.70000000000000284</v>
      </c>
      <c r="L7">
        <f t="shared" si="3"/>
        <v>0.49000000000000399</v>
      </c>
    </row>
    <row r="8" spans="1:13" x14ac:dyDescent="0.25">
      <c r="A8" s="2">
        <v>135</v>
      </c>
      <c r="B8" s="2">
        <v>1</v>
      </c>
      <c r="C8" s="3">
        <f t="shared" si="0"/>
        <v>0.14285714285714285</v>
      </c>
      <c r="D8" s="2">
        <f t="shared" si="4"/>
        <v>7</v>
      </c>
      <c r="E8" s="3">
        <f t="shared" si="4"/>
        <v>0.99999999999999978</v>
      </c>
      <c r="F8" s="4">
        <f t="shared" si="1"/>
        <v>0.14285714285714285</v>
      </c>
      <c r="H8" s="2">
        <v>6</v>
      </c>
      <c r="I8" s="2">
        <v>130</v>
      </c>
      <c r="J8">
        <v>123.3</v>
      </c>
      <c r="K8">
        <f t="shared" si="2"/>
        <v>6.7000000000000028</v>
      </c>
      <c r="L8">
        <f t="shared" si="3"/>
        <v>44.890000000000036</v>
      </c>
    </row>
    <row r="9" spans="1:13" x14ac:dyDescent="0.25">
      <c r="A9" s="5" t="s">
        <v>6</v>
      </c>
      <c r="B9" s="5">
        <f>SUM(B3:B8)</f>
        <v>7</v>
      </c>
      <c r="C9" s="5">
        <f t="shared" si="0"/>
        <v>1</v>
      </c>
      <c r="D9" s="5"/>
      <c r="E9" s="5"/>
      <c r="F9" s="6">
        <f t="shared" si="1"/>
        <v>1</v>
      </c>
      <c r="H9" s="2">
        <v>7</v>
      </c>
      <c r="I9" s="2">
        <v>135</v>
      </c>
      <c r="J9">
        <v>123.3</v>
      </c>
      <c r="K9">
        <f t="shared" si="2"/>
        <v>11.700000000000003</v>
      </c>
      <c r="L9">
        <f t="shared" si="3"/>
        <v>136.89000000000007</v>
      </c>
    </row>
    <row r="11" spans="1:13" x14ac:dyDescent="0.25">
      <c r="A11" s="2" t="s">
        <v>7</v>
      </c>
      <c r="B11" s="2" t="s">
        <v>8</v>
      </c>
      <c r="C11" s="2" t="s">
        <v>9</v>
      </c>
      <c r="L11">
        <f>SUM(L3:L10)</f>
        <v>333.43000000000006</v>
      </c>
      <c r="M11">
        <f>L11/7</f>
        <v>47.632857142857155</v>
      </c>
    </row>
    <row r="12" spans="1:13" x14ac:dyDescent="0.25">
      <c r="A12" s="2"/>
      <c r="B12" s="2">
        <v>1</v>
      </c>
      <c r="C12" s="2">
        <v>112</v>
      </c>
    </row>
    <row r="13" spans="1:13" x14ac:dyDescent="0.25">
      <c r="A13" s="2"/>
      <c r="B13" s="2">
        <v>2</v>
      </c>
      <c r="C13" s="2">
        <v>120</v>
      </c>
    </row>
    <row r="14" spans="1:13" x14ac:dyDescent="0.25">
      <c r="A14" s="2"/>
      <c r="B14" s="2">
        <v>3</v>
      </c>
      <c r="C14" s="2">
        <v>120</v>
      </c>
    </row>
    <row r="15" spans="1:13" x14ac:dyDescent="0.25">
      <c r="A15" s="2"/>
      <c r="B15" s="2">
        <v>4</v>
      </c>
      <c r="C15" s="2">
        <v>122</v>
      </c>
    </row>
    <row r="16" spans="1:13" x14ac:dyDescent="0.25">
      <c r="A16" s="2"/>
      <c r="B16" s="2">
        <v>5</v>
      </c>
      <c r="C16" s="2">
        <v>124</v>
      </c>
    </row>
    <row r="17" spans="1:3" x14ac:dyDescent="0.25">
      <c r="A17" s="2"/>
      <c r="B17" s="2">
        <v>6</v>
      </c>
      <c r="C17" s="2">
        <v>130</v>
      </c>
    </row>
    <row r="18" spans="1:3" x14ac:dyDescent="0.25">
      <c r="A18" s="2"/>
      <c r="B18" s="2">
        <v>7</v>
      </c>
      <c r="C18" s="2">
        <v>135</v>
      </c>
    </row>
    <row r="20" spans="1:3" x14ac:dyDescent="0.25">
      <c r="C20">
        <f>SUM(C12:C19)</f>
        <v>863</v>
      </c>
    </row>
    <row r="22" spans="1:3" x14ac:dyDescent="0.25">
      <c r="C22">
        <f>C20/B18</f>
        <v>123.28571428571429</v>
      </c>
    </row>
    <row r="25" spans="1:3" x14ac:dyDescent="0.25">
      <c r="B25" t="s">
        <v>16</v>
      </c>
      <c r="C25">
        <f>AVERAGE(C12:C18)</f>
        <v>123.28571428571429</v>
      </c>
    </row>
    <row r="26" spans="1:3" x14ac:dyDescent="0.25">
      <c r="B26" t="s">
        <v>10</v>
      </c>
      <c r="C26">
        <f>MEDIAN(C12:C18)</f>
        <v>122</v>
      </c>
    </row>
    <row r="27" spans="1:3" x14ac:dyDescent="0.25">
      <c r="B27" t="s">
        <v>11</v>
      </c>
      <c r="C27">
        <f>_xlfn.MODE.SNGL(C12:C18)</f>
        <v>120</v>
      </c>
    </row>
    <row r="28" spans="1:3" x14ac:dyDescent="0.25">
      <c r="B28" t="s">
        <v>12</v>
      </c>
      <c r="C28">
        <f>MAX(C12:C18)-MIN(C12:C18)</f>
        <v>23</v>
      </c>
    </row>
    <row r="29" spans="1:3" x14ac:dyDescent="0.25">
      <c r="B29" t="s">
        <v>13</v>
      </c>
      <c r="C29">
        <f>_xlfn.VAR.P(C12:C18)</f>
        <v>47.632653061224495</v>
      </c>
    </row>
    <row r="30" spans="1:3" x14ac:dyDescent="0.25">
      <c r="B30" t="s">
        <v>14</v>
      </c>
      <c r="C30">
        <f>_xlfn.STDEV.P(C12:C18)</f>
        <v>6.9016413309606648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635B-83F9-47F2-A6C1-34F4DAADDA4A}">
  <dimension ref="A2:M30"/>
  <sheetViews>
    <sheetView topLeftCell="A10" zoomScale="120" zoomScaleNormal="120" workbookViewId="0">
      <selection activeCell="H2" sqref="H2:M11"/>
    </sheetView>
  </sheetViews>
  <sheetFormatPr baseColWidth="10" defaultRowHeight="15" x14ac:dyDescent="0.25"/>
  <sheetData>
    <row r="2" spans="1:13" ht="39" customHeight="1" x14ac:dyDescent="0.25">
      <c r="A2" s="5" t="s">
        <v>1</v>
      </c>
      <c r="B2" s="5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1"/>
      <c r="H2" s="2" t="s">
        <v>8</v>
      </c>
      <c r="I2" s="2" t="s">
        <v>9</v>
      </c>
      <c r="J2" t="s">
        <v>15</v>
      </c>
      <c r="K2" t="s">
        <v>17</v>
      </c>
      <c r="L2" t="s">
        <v>18</v>
      </c>
    </row>
    <row r="3" spans="1:13" x14ac:dyDescent="0.25">
      <c r="A3" s="2">
        <v>137</v>
      </c>
      <c r="B3" s="2">
        <v>1</v>
      </c>
      <c r="C3" s="3">
        <f t="shared" ref="C3:C8" si="0">B3/$B$8</f>
        <v>0.14285714285714285</v>
      </c>
      <c r="D3" s="2">
        <f>B3</f>
        <v>1</v>
      </c>
      <c r="E3" s="3">
        <f>C3</f>
        <v>0.14285714285714285</v>
      </c>
      <c r="F3" s="4">
        <f>C3</f>
        <v>0.14285714285714285</v>
      </c>
      <c r="H3" s="2">
        <v>1</v>
      </c>
      <c r="I3" s="2">
        <v>137</v>
      </c>
      <c r="J3">
        <v>140</v>
      </c>
      <c r="K3">
        <f>I3-J3</f>
        <v>-3</v>
      </c>
      <c r="L3">
        <f>POWER(K3,2)</f>
        <v>9</v>
      </c>
    </row>
    <row r="4" spans="1:13" x14ac:dyDescent="0.25">
      <c r="A4" s="2">
        <v>138</v>
      </c>
      <c r="B4" s="2">
        <v>1</v>
      </c>
      <c r="C4" s="3">
        <f t="shared" si="0"/>
        <v>0.14285714285714285</v>
      </c>
      <c r="D4" s="2">
        <f>B4+D3</f>
        <v>2</v>
      </c>
      <c r="E4" s="3">
        <f>C4+E3</f>
        <v>0.2857142857142857</v>
      </c>
      <c r="F4" s="4">
        <f t="shared" ref="F4:F8" si="1">C4</f>
        <v>0.14285714285714285</v>
      </c>
      <c r="H4" s="2">
        <v>2</v>
      </c>
      <c r="I4" s="2">
        <v>140</v>
      </c>
      <c r="J4">
        <v>140</v>
      </c>
      <c r="K4">
        <f t="shared" ref="K4:K9" si="2">I4-J4</f>
        <v>0</v>
      </c>
      <c r="L4">
        <f t="shared" ref="L4:L9" si="3">POWER(K4,2)</f>
        <v>0</v>
      </c>
    </row>
    <row r="5" spans="1:13" x14ac:dyDescent="0.25">
      <c r="A5" s="2">
        <v>140</v>
      </c>
      <c r="B5" s="2">
        <v>2</v>
      </c>
      <c r="C5" s="3">
        <f t="shared" si="0"/>
        <v>0.2857142857142857</v>
      </c>
      <c r="D5" s="2">
        <f t="shared" ref="D5:E7" si="4">B5+D4</f>
        <v>4</v>
      </c>
      <c r="E5" s="3">
        <f t="shared" si="4"/>
        <v>0.5714285714285714</v>
      </c>
      <c r="F5" s="4">
        <f t="shared" si="1"/>
        <v>0.2857142857142857</v>
      </c>
      <c r="H5" s="2">
        <v>3</v>
      </c>
      <c r="I5" s="2">
        <v>142</v>
      </c>
      <c r="J5">
        <v>140</v>
      </c>
      <c r="K5">
        <f t="shared" si="2"/>
        <v>2</v>
      </c>
      <c r="L5">
        <f t="shared" si="3"/>
        <v>4</v>
      </c>
    </row>
    <row r="6" spans="1:13" x14ac:dyDescent="0.25">
      <c r="A6" s="2">
        <v>141</v>
      </c>
      <c r="B6" s="2">
        <v>1</v>
      </c>
      <c r="C6" s="3">
        <f t="shared" si="0"/>
        <v>0.14285714285714285</v>
      </c>
      <c r="D6" s="2">
        <f t="shared" si="4"/>
        <v>5</v>
      </c>
      <c r="E6" s="3">
        <f t="shared" si="4"/>
        <v>0.71428571428571419</v>
      </c>
      <c r="F6" s="4">
        <f t="shared" si="1"/>
        <v>0.14285714285714285</v>
      </c>
      <c r="H6" s="2">
        <v>4</v>
      </c>
      <c r="I6" s="2">
        <v>140</v>
      </c>
      <c r="J6">
        <v>140</v>
      </c>
      <c r="K6">
        <f t="shared" si="2"/>
        <v>0</v>
      </c>
      <c r="L6">
        <f t="shared" si="3"/>
        <v>0</v>
      </c>
    </row>
    <row r="7" spans="1:13" x14ac:dyDescent="0.25">
      <c r="A7" s="2">
        <v>142</v>
      </c>
      <c r="B7" s="2">
        <v>2</v>
      </c>
      <c r="C7" s="3">
        <f t="shared" si="0"/>
        <v>0.2857142857142857</v>
      </c>
      <c r="D7" s="2">
        <f t="shared" si="4"/>
        <v>7</v>
      </c>
      <c r="E7" s="3">
        <f t="shared" si="4"/>
        <v>0.99999999999999989</v>
      </c>
      <c r="F7" s="4">
        <f t="shared" si="1"/>
        <v>0.2857142857142857</v>
      </c>
      <c r="H7" s="2">
        <v>5</v>
      </c>
      <c r="I7" s="2">
        <v>141</v>
      </c>
      <c r="J7">
        <v>140</v>
      </c>
      <c r="K7">
        <f t="shared" si="2"/>
        <v>1</v>
      </c>
      <c r="L7">
        <f t="shared" si="3"/>
        <v>1</v>
      </c>
    </row>
    <row r="8" spans="1:13" x14ac:dyDescent="0.25">
      <c r="A8" s="5" t="s">
        <v>6</v>
      </c>
      <c r="B8" s="5">
        <f>SUM(B3:B7)</f>
        <v>7</v>
      </c>
      <c r="C8" s="5">
        <f t="shared" si="0"/>
        <v>1</v>
      </c>
      <c r="D8" s="5"/>
      <c r="E8" s="5"/>
      <c r="F8" s="6">
        <f t="shared" si="1"/>
        <v>1</v>
      </c>
      <c r="H8" s="2">
        <v>6</v>
      </c>
      <c r="I8" s="2">
        <v>142</v>
      </c>
      <c r="J8">
        <v>140</v>
      </c>
      <c r="K8">
        <f t="shared" si="2"/>
        <v>2</v>
      </c>
      <c r="L8">
        <f t="shared" si="3"/>
        <v>4</v>
      </c>
    </row>
    <row r="9" spans="1:13" x14ac:dyDescent="0.25">
      <c r="H9" s="2">
        <v>7</v>
      </c>
      <c r="I9" s="2">
        <v>138</v>
      </c>
      <c r="J9">
        <v>140</v>
      </c>
      <c r="K9">
        <f t="shared" si="2"/>
        <v>-2</v>
      </c>
      <c r="L9">
        <f t="shared" si="3"/>
        <v>4</v>
      </c>
    </row>
    <row r="10" spans="1:13" x14ac:dyDescent="0.25">
      <c r="A10" s="2" t="s">
        <v>7</v>
      </c>
      <c r="B10" s="2" t="s">
        <v>8</v>
      </c>
      <c r="C10" s="2" t="s">
        <v>9</v>
      </c>
    </row>
    <row r="11" spans="1:13" x14ac:dyDescent="0.25">
      <c r="A11" s="2"/>
      <c r="B11" s="2">
        <v>1</v>
      </c>
      <c r="C11" s="2">
        <v>137</v>
      </c>
      <c r="L11">
        <f>SUM(L3:L10)</f>
        <v>22</v>
      </c>
      <c r="M11">
        <f>L11/7</f>
        <v>3.1428571428571428</v>
      </c>
    </row>
    <row r="12" spans="1:13" x14ac:dyDescent="0.25">
      <c r="A12" s="2"/>
      <c r="B12" s="2">
        <v>2</v>
      </c>
      <c r="C12" s="2">
        <v>140</v>
      </c>
    </row>
    <row r="13" spans="1:13" x14ac:dyDescent="0.25">
      <c r="A13" s="2"/>
      <c r="B13" s="2">
        <v>3</v>
      </c>
      <c r="C13" s="2">
        <v>142</v>
      </c>
    </row>
    <row r="14" spans="1:13" x14ac:dyDescent="0.25">
      <c r="A14" s="2"/>
      <c r="B14" s="2">
        <v>4</v>
      </c>
      <c r="C14" s="2">
        <v>140</v>
      </c>
    </row>
    <row r="15" spans="1:13" x14ac:dyDescent="0.25">
      <c r="A15" s="2"/>
      <c r="B15" s="2">
        <v>5</v>
      </c>
      <c r="C15" s="2">
        <v>141</v>
      </c>
    </row>
    <row r="16" spans="1:13" x14ac:dyDescent="0.25">
      <c r="A16" s="2"/>
      <c r="B16" s="2">
        <v>6</v>
      </c>
      <c r="C16" s="2">
        <v>142</v>
      </c>
    </row>
    <row r="17" spans="1:3" x14ac:dyDescent="0.25">
      <c r="A17" s="2"/>
      <c r="B17" s="2">
        <v>7</v>
      </c>
      <c r="C17" s="2">
        <v>138</v>
      </c>
    </row>
    <row r="19" spans="1:3" x14ac:dyDescent="0.25">
      <c r="C19">
        <f>SUM(C11:C18)</f>
        <v>980</v>
      </c>
    </row>
    <row r="20" spans="1:3" x14ac:dyDescent="0.25">
      <c r="C20">
        <f>C19/7</f>
        <v>140</v>
      </c>
    </row>
    <row r="25" spans="1:3" x14ac:dyDescent="0.25">
      <c r="B25" t="s">
        <v>16</v>
      </c>
      <c r="C25">
        <f>AVERAGE(C11:C17)</f>
        <v>140</v>
      </c>
    </row>
    <row r="26" spans="1:3" x14ac:dyDescent="0.25">
      <c r="B26" t="s">
        <v>10</v>
      </c>
      <c r="C26">
        <f>MEDIAN(C11:C17)</f>
        <v>140</v>
      </c>
    </row>
    <row r="27" spans="1:3" x14ac:dyDescent="0.25">
      <c r="B27" t="s">
        <v>11</v>
      </c>
      <c r="C27">
        <f>_xlfn.MODE.SNGL(C11:C17)</f>
        <v>140</v>
      </c>
    </row>
    <row r="28" spans="1:3" x14ac:dyDescent="0.25">
      <c r="B28" t="s">
        <v>12</v>
      </c>
      <c r="C28">
        <f>MAX(C11:C17)-MIN(C11:C17)</f>
        <v>5</v>
      </c>
    </row>
    <row r="29" spans="1:3" x14ac:dyDescent="0.25">
      <c r="B29" t="s">
        <v>13</v>
      </c>
      <c r="C29">
        <f>_xlfn.VAR.P(C11:C17)</f>
        <v>3.1428571428571428</v>
      </c>
    </row>
    <row r="30" spans="1:3" x14ac:dyDescent="0.25">
      <c r="B30" t="s">
        <v>14</v>
      </c>
      <c r="C30">
        <f>_xlfn.STDEV.P(C11:C17)</f>
        <v>1.7728105208558367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3AC7-5830-4B48-9F2E-4A2BC4B5ECBE}">
  <dimension ref="A2:M32"/>
  <sheetViews>
    <sheetView tabSelected="1" topLeftCell="A10" zoomScale="120" zoomScaleNormal="120" workbookViewId="0">
      <selection activeCell="C33" sqref="C33"/>
    </sheetView>
  </sheetViews>
  <sheetFormatPr baseColWidth="10" defaultRowHeight="15" x14ac:dyDescent="0.25"/>
  <sheetData>
    <row r="2" spans="1:13" ht="39" customHeight="1" x14ac:dyDescent="0.25">
      <c r="A2" s="5" t="s">
        <v>1</v>
      </c>
      <c r="B2" s="5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1"/>
      <c r="H2" s="2" t="s">
        <v>8</v>
      </c>
      <c r="I2" s="2" t="s">
        <v>9</v>
      </c>
      <c r="J2" t="s">
        <v>15</v>
      </c>
      <c r="K2" t="s">
        <v>17</v>
      </c>
      <c r="L2" t="s">
        <v>18</v>
      </c>
    </row>
    <row r="3" spans="1:13" x14ac:dyDescent="0.25">
      <c r="A3" s="2">
        <v>135</v>
      </c>
      <c r="B3" s="2">
        <v>1</v>
      </c>
      <c r="C3" s="3">
        <f t="shared" ref="C3:C8" si="0">B3/$B$8</f>
        <v>0.14285714285714285</v>
      </c>
      <c r="D3" s="2">
        <f>B3</f>
        <v>1</v>
      </c>
      <c r="E3" s="3">
        <f>C3</f>
        <v>0.14285714285714285</v>
      </c>
      <c r="F3" s="4">
        <f>C3</f>
        <v>0.14285714285714285</v>
      </c>
      <c r="H3" s="2">
        <v>1</v>
      </c>
      <c r="I3" s="2">
        <v>135</v>
      </c>
      <c r="J3">
        <v>139.28</v>
      </c>
      <c r="K3">
        <f>I3-J3</f>
        <v>-4.2800000000000011</v>
      </c>
      <c r="L3">
        <f>POWER(K3,2)</f>
        <v>18.318400000000011</v>
      </c>
    </row>
    <row r="4" spans="1:13" x14ac:dyDescent="0.25">
      <c r="A4" s="2">
        <v>136</v>
      </c>
      <c r="B4" s="2">
        <v>1</v>
      </c>
      <c r="C4" s="3">
        <f t="shared" si="0"/>
        <v>0.14285714285714285</v>
      </c>
      <c r="D4" s="2">
        <f>B4+D3</f>
        <v>2</v>
      </c>
      <c r="E4" s="3">
        <f>C4+E3</f>
        <v>0.2857142857142857</v>
      </c>
      <c r="F4" s="4">
        <f t="shared" ref="F4:F8" si="1">C4</f>
        <v>0.14285714285714285</v>
      </c>
      <c r="H4" s="2">
        <v>2</v>
      </c>
      <c r="I4" s="2">
        <v>140</v>
      </c>
      <c r="J4">
        <v>139.28</v>
      </c>
      <c r="K4">
        <f t="shared" ref="K4:K9" si="2">I4-J4</f>
        <v>0.71999999999999886</v>
      </c>
      <c r="L4">
        <f t="shared" ref="L4:L9" si="3">POWER(K4,2)</f>
        <v>0.51839999999999842</v>
      </c>
    </row>
    <row r="5" spans="1:13" x14ac:dyDescent="0.25">
      <c r="A5" s="2">
        <v>140</v>
      </c>
      <c r="B5" s="2">
        <v>2</v>
      </c>
      <c r="C5" s="3">
        <f t="shared" si="0"/>
        <v>0.2857142857142857</v>
      </c>
      <c r="D5" s="2">
        <f t="shared" ref="D5:E7" si="4">B5+D4</f>
        <v>4</v>
      </c>
      <c r="E5" s="3">
        <f t="shared" si="4"/>
        <v>0.5714285714285714</v>
      </c>
      <c r="F5" s="4">
        <f t="shared" si="1"/>
        <v>0.2857142857142857</v>
      </c>
      <c r="H5" s="2">
        <v>3</v>
      </c>
      <c r="I5" s="2">
        <v>141</v>
      </c>
      <c r="J5">
        <v>139.28</v>
      </c>
      <c r="K5">
        <f t="shared" si="2"/>
        <v>1.7199999999999989</v>
      </c>
      <c r="L5">
        <f t="shared" si="3"/>
        <v>2.9583999999999961</v>
      </c>
    </row>
    <row r="6" spans="1:13" x14ac:dyDescent="0.25">
      <c r="A6" s="2">
        <v>141</v>
      </c>
      <c r="B6" s="2">
        <v>2</v>
      </c>
      <c r="C6" s="3">
        <f t="shared" si="0"/>
        <v>0.2857142857142857</v>
      </c>
      <c r="D6" s="2">
        <f t="shared" si="4"/>
        <v>6</v>
      </c>
      <c r="E6" s="3">
        <f t="shared" si="4"/>
        <v>0.8571428571428571</v>
      </c>
      <c r="F6" s="4">
        <f t="shared" si="1"/>
        <v>0.2857142857142857</v>
      </c>
      <c r="H6" s="2">
        <v>4</v>
      </c>
      <c r="I6" s="2">
        <v>142</v>
      </c>
      <c r="J6">
        <v>139.28</v>
      </c>
      <c r="K6">
        <f t="shared" si="2"/>
        <v>2.7199999999999989</v>
      </c>
      <c r="L6">
        <f t="shared" si="3"/>
        <v>7.3983999999999934</v>
      </c>
    </row>
    <row r="7" spans="1:13" x14ac:dyDescent="0.25">
      <c r="A7" s="2">
        <v>142</v>
      </c>
      <c r="B7" s="2">
        <v>1</v>
      </c>
      <c r="C7" s="3">
        <f t="shared" si="0"/>
        <v>0.14285714285714285</v>
      </c>
      <c r="D7" s="2">
        <f t="shared" si="4"/>
        <v>7</v>
      </c>
      <c r="E7" s="3">
        <f t="shared" si="4"/>
        <v>1</v>
      </c>
      <c r="F7" s="4">
        <f t="shared" si="1"/>
        <v>0.14285714285714285</v>
      </c>
      <c r="H7" s="2">
        <v>5</v>
      </c>
      <c r="I7" s="2">
        <v>140</v>
      </c>
      <c r="J7">
        <v>139.28</v>
      </c>
      <c r="K7">
        <f t="shared" si="2"/>
        <v>0.71999999999999886</v>
      </c>
      <c r="L7">
        <f t="shared" si="3"/>
        <v>0.51839999999999842</v>
      </c>
    </row>
    <row r="8" spans="1:13" x14ac:dyDescent="0.25">
      <c r="A8" s="5" t="s">
        <v>6</v>
      </c>
      <c r="B8" s="5">
        <f>SUM(B3:B7)</f>
        <v>7</v>
      </c>
      <c r="C8" s="5">
        <f t="shared" si="0"/>
        <v>1</v>
      </c>
      <c r="D8" s="5"/>
      <c r="E8" s="5"/>
      <c r="F8" s="6">
        <f t="shared" si="1"/>
        <v>1</v>
      </c>
      <c r="H8" s="2">
        <v>6</v>
      </c>
      <c r="I8" s="2">
        <v>141</v>
      </c>
      <c r="J8">
        <v>139.28</v>
      </c>
      <c r="K8">
        <f t="shared" si="2"/>
        <v>1.7199999999999989</v>
      </c>
      <c r="L8">
        <f t="shared" si="3"/>
        <v>2.9583999999999961</v>
      </c>
    </row>
    <row r="9" spans="1:13" x14ac:dyDescent="0.25">
      <c r="H9" s="2">
        <v>7</v>
      </c>
      <c r="I9" s="2">
        <v>136</v>
      </c>
      <c r="J9">
        <v>139.28</v>
      </c>
      <c r="K9">
        <f t="shared" si="2"/>
        <v>-3.2800000000000011</v>
      </c>
      <c r="L9">
        <f t="shared" si="3"/>
        <v>10.758400000000007</v>
      </c>
    </row>
    <row r="10" spans="1:13" x14ac:dyDescent="0.25">
      <c r="A10" s="2" t="s">
        <v>7</v>
      </c>
      <c r="B10" s="2" t="s">
        <v>8</v>
      </c>
      <c r="C10" s="2" t="s">
        <v>9</v>
      </c>
    </row>
    <row r="11" spans="1:13" x14ac:dyDescent="0.25">
      <c r="A11" s="2"/>
      <c r="B11" s="2">
        <v>1</v>
      </c>
      <c r="C11" s="2">
        <v>135</v>
      </c>
      <c r="L11">
        <f>SUM(L3:L10)</f>
        <v>43.42880000000001</v>
      </c>
      <c r="M11">
        <f>L11/7</f>
        <v>6.2041142857142875</v>
      </c>
    </row>
    <row r="12" spans="1:13" x14ac:dyDescent="0.25">
      <c r="A12" s="2"/>
      <c r="B12" s="2">
        <v>2</v>
      </c>
      <c r="C12" s="2">
        <v>140</v>
      </c>
    </row>
    <row r="13" spans="1:13" x14ac:dyDescent="0.25">
      <c r="A13" s="2"/>
      <c r="B13" s="2">
        <v>3</v>
      </c>
      <c r="C13" s="2">
        <v>141</v>
      </c>
    </row>
    <row r="14" spans="1:13" x14ac:dyDescent="0.25">
      <c r="A14" s="2"/>
      <c r="B14" s="2">
        <v>4</v>
      </c>
      <c r="C14" s="2">
        <v>142</v>
      </c>
    </row>
    <row r="15" spans="1:13" x14ac:dyDescent="0.25">
      <c r="A15" s="2"/>
      <c r="B15" s="2">
        <v>5</v>
      </c>
      <c r="C15" s="2">
        <v>140</v>
      </c>
    </row>
    <row r="16" spans="1:13" x14ac:dyDescent="0.25">
      <c r="A16" s="2"/>
      <c r="B16" s="2">
        <v>6</v>
      </c>
      <c r="C16" s="2">
        <v>141</v>
      </c>
    </row>
    <row r="17" spans="1:3" x14ac:dyDescent="0.25">
      <c r="A17" s="2"/>
      <c r="B17" s="2">
        <v>7</v>
      </c>
      <c r="C17" s="2">
        <v>136</v>
      </c>
    </row>
    <row r="19" spans="1:3" x14ac:dyDescent="0.25">
      <c r="C19">
        <f>SUM(C11:C18)</f>
        <v>975</v>
      </c>
    </row>
    <row r="21" spans="1:3" x14ac:dyDescent="0.25">
      <c r="C21">
        <f>C19/B17</f>
        <v>139.28571428571428</v>
      </c>
    </row>
    <row r="25" spans="1:3" x14ac:dyDescent="0.25">
      <c r="B25" t="s">
        <v>16</v>
      </c>
      <c r="C25">
        <f>AVERAGE(C11:C17)</f>
        <v>139.28571428571428</v>
      </c>
    </row>
    <row r="26" spans="1:3" x14ac:dyDescent="0.25">
      <c r="B26" t="s">
        <v>10</v>
      </c>
      <c r="C26">
        <f>MEDIAN(C11:C17)</f>
        <v>140</v>
      </c>
    </row>
    <row r="27" spans="1:3" x14ac:dyDescent="0.25">
      <c r="B27" t="s">
        <v>11</v>
      </c>
      <c r="C27">
        <f>_xlfn.MODE.SNGL(C11:C17)</f>
        <v>140</v>
      </c>
    </row>
    <row r="28" spans="1:3" x14ac:dyDescent="0.25">
      <c r="B28" t="s">
        <v>12</v>
      </c>
      <c r="C28">
        <f>MAX(C11:C17)-MIN(C11:C17)</f>
        <v>7</v>
      </c>
    </row>
    <row r="29" spans="1:3" x14ac:dyDescent="0.25">
      <c r="B29" t="s">
        <v>13</v>
      </c>
      <c r="C29">
        <f>_xlfn.VAR.P(C11:C17)</f>
        <v>6.2040816326530619</v>
      </c>
    </row>
    <row r="30" spans="1:3" x14ac:dyDescent="0.25">
      <c r="B30" t="s">
        <v>14</v>
      </c>
      <c r="C30">
        <f>_xlfn.STDEV.P(C11:C17)</f>
        <v>2.4907993963089563</v>
      </c>
    </row>
    <row r="32" spans="1:3" x14ac:dyDescent="0.25">
      <c r="C32">
        <f>SQRT(6.2)</f>
        <v>2.4899799195977463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semana1</vt:lpstr>
      <vt:lpstr>semana2</vt:lpstr>
      <vt:lpstr>semana3</vt:lpstr>
      <vt:lpstr>semana4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2023-05-21T23:21:12Z</dcterms:created>
  <dcterms:modified xsi:type="dcterms:W3CDTF">2023-05-22T21:43:22Z</dcterms:modified>
</cp:coreProperties>
</file>