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מעבדת ריאות\MELISA + BeLPT\Beryllium\Be patients\"/>
    </mc:Choice>
  </mc:AlternateContent>
  <bookViews>
    <workbookView xWindow="120" yWindow="120" windowWidth="15180" windowHeight="8070"/>
  </bookViews>
  <sheets>
    <sheet name="סידור ומספור למונה ביטא" sheetId="1" r:id="rId1"/>
    <sheet name="נבדק 1" sheetId="2" r:id="rId2"/>
    <sheet name="נבדק 2" sheetId="4" r:id="rId3"/>
  </sheets>
  <definedNames>
    <definedName name="_xlnm.Print_Area" localSheetId="0">'סידור ומספור למונה ביטא'!$A$1:$S$45</definedName>
  </definedNames>
  <calcPr calcId="162913"/>
</workbook>
</file>

<file path=xl/calcChain.xml><?xml version="1.0" encoding="utf-8"?>
<calcChain xmlns="http://schemas.openxmlformats.org/spreadsheetml/2006/main">
  <c r="E5" i="1" l="1"/>
  <c r="F5" i="1" s="1"/>
  <c r="G5" i="1" s="1"/>
  <c r="H5" i="1" s="1"/>
  <c r="D6" i="1" s="1"/>
  <c r="E6" i="1" s="1"/>
  <c r="F6" i="1" s="1"/>
  <c r="G6" i="1" s="1"/>
  <c r="H6" i="1" s="1"/>
  <c r="D7" i="1" s="1"/>
  <c r="E7" i="1" s="1"/>
  <c r="F7" i="1" s="1"/>
  <c r="G7" i="1" s="1"/>
  <c r="H7" i="1" s="1"/>
  <c r="D8" i="1" l="1"/>
  <c r="E8" i="1" s="1"/>
  <c r="F8" i="1" s="1"/>
  <c r="G8" i="1" s="1"/>
  <c r="H8" i="1" s="1"/>
  <c r="D9" i="1" s="1"/>
  <c r="I69" i="4"/>
  <c r="I66" i="4"/>
  <c r="I63" i="4"/>
  <c r="I60" i="4"/>
  <c r="D20" i="4"/>
  <c r="K20" i="4"/>
  <c r="E9" i="1" l="1"/>
  <c r="F9" i="1" s="1"/>
  <c r="G9" i="1" s="1"/>
  <c r="H9" i="1" s="1"/>
  <c r="D10" i="1" s="1"/>
  <c r="E10" i="1" s="1"/>
  <c r="F10" i="1" s="1"/>
  <c r="G10" i="1" s="1"/>
  <c r="H10" i="1" s="1"/>
  <c r="I5" i="1" s="1"/>
  <c r="J5" i="1" s="1"/>
  <c r="K5" i="1" s="1"/>
  <c r="L5" i="1" s="1"/>
  <c r="M5" i="1" s="1"/>
  <c r="I6" i="1" s="1"/>
  <c r="J6" i="1" s="1"/>
  <c r="K6" i="1" s="1"/>
  <c r="L6" i="1" s="1"/>
  <c r="M6" i="1" s="1"/>
  <c r="I7" i="1" s="1"/>
  <c r="J7" i="1" s="1"/>
  <c r="K7" i="1" s="1"/>
  <c r="L7" i="1" s="1"/>
  <c r="M7" i="1" s="1"/>
  <c r="I8" i="1" s="1"/>
  <c r="J8" i="1" s="1"/>
  <c r="K8" i="1" s="1"/>
  <c r="L8" i="1" s="1"/>
  <c r="M8" i="1" s="1"/>
  <c r="I9" i="1" s="1"/>
  <c r="J9" i="1" s="1"/>
  <c r="K9" i="1" s="1"/>
  <c r="L9" i="1" s="1"/>
  <c r="M9" i="1" s="1"/>
  <c r="I10" i="1" s="1"/>
  <c r="J10" i="1" s="1"/>
  <c r="K10" i="1" s="1"/>
  <c r="L10" i="1" s="1"/>
  <c r="M10" i="1" s="1"/>
  <c r="D15" i="1" s="1"/>
  <c r="E15" i="1" s="1"/>
  <c r="F15" i="1" s="1"/>
  <c r="G15" i="1" s="1"/>
  <c r="H15" i="1" s="1"/>
  <c r="D16" i="1" s="1"/>
  <c r="E16" i="1" s="1"/>
  <c r="F16" i="1" s="1"/>
  <c r="G16" i="1" s="1"/>
  <c r="H16" i="1" s="1"/>
  <c r="D17" i="1" s="1"/>
  <c r="E17" i="1" s="1"/>
  <c r="F17" i="1" s="1"/>
  <c r="G17" i="1" s="1"/>
  <c r="H17" i="1" s="1"/>
  <c r="D18" i="1" s="1"/>
  <c r="E18" i="1" s="1"/>
  <c r="F18" i="1" s="1"/>
  <c r="G18" i="1" s="1"/>
  <c r="H18" i="1" s="1"/>
  <c r="I15" i="1" s="1"/>
  <c r="J15" i="1" s="1"/>
  <c r="K15" i="1" s="1"/>
  <c r="L15" i="1" s="1"/>
  <c r="M15" i="1" s="1"/>
  <c r="I16" i="1" s="1"/>
  <c r="J16" i="1" s="1"/>
  <c r="K16" i="1" s="1"/>
  <c r="L16" i="1" s="1"/>
  <c r="M16" i="1" s="1"/>
  <c r="I17" i="1" s="1"/>
  <c r="J17" i="1" s="1"/>
  <c r="K17" i="1" s="1"/>
  <c r="L17" i="1" s="1"/>
  <c r="M17" i="1" s="1"/>
  <c r="I18" i="1" s="1"/>
  <c r="J18" i="1" s="1"/>
  <c r="K18" i="1" s="1"/>
  <c r="L18" i="1" s="1"/>
  <c r="M18" i="1" s="1"/>
  <c r="D25" i="1" s="1"/>
  <c r="E25" i="1" s="1"/>
  <c r="F25" i="1" s="1"/>
  <c r="G25" i="1" s="1"/>
  <c r="H25" i="1" s="1"/>
  <c r="D26" i="1" s="1"/>
  <c r="E26" i="1" s="1"/>
  <c r="F26" i="1" s="1"/>
  <c r="G26" i="1" s="1"/>
  <c r="H26" i="1" s="1"/>
  <c r="D27" i="1" s="1"/>
  <c r="E27" i="1" s="1"/>
  <c r="F27" i="1" s="1"/>
  <c r="G27" i="1" s="1"/>
  <c r="H27" i="1" s="1"/>
  <c r="D28" i="1" s="1"/>
  <c r="E28" i="1" s="1"/>
  <c r="F28" i="1" s="1"/>
  <c r="G28" i="1" s="1"/>
  <c r="H28" i="1" s="1"/>
  <c r="D29" i="1" s="1"/>
  <c r="E29" i="1" s="1"/>
  <c r="F29" i="1" s="1"/>
  <c r="G29" i="1" s="1"/>
  <c r="H29" i="1" s="1"/>
  <c r="D30" i="1" s="1"/>
  <c r="E30" i="1" s="1"/>
  <c r="F30" i="1" s="1"/>
  <c r="G30" i="1" s="1"/>
  <c r="H30" i="1" s="1"/>
  <c r="I25" i="1" s="1"/>
  <c r="J25" i="1" s="1"/>
  <c r="K25" i="1" s="1"/>
  <c r="L25" i="1" s="1"/>
  <c r="M25" i="1" s="1"/>
  <c r="I26" i="1" s="1"/>
  <c r="J26" i="1" s="1"/>
  <c r="K26" i="1" s="1"/>
  <c r="L26" i="1" s="1"/>
  <c r="M26" i="1" s="1"/>
  <c r="I27" i="1" s="1"/>
  <c r="J27" i="1" s="1"/>
  <c r="K27" i="1" s="1"/>
  <c r="L27" i="1" s="1"/>
  <c r="M27" i="1" s="1"/>
  <c r="I28" i="1" s="1"/>
  <c r="J28" i="1" s="1"/>
  <c r="K28" i="1" s="1"/>
  <c r="L28" i="1" s="1"/>
  <c r="M28" i="1" s="1"/>
  <c r="I29" i="1" s="1"/>
  <c r="J29" i="1" s="1"/>
  <c r="K29" i="1" s="1"/>
  <c r="L29" i="1" s="1"/>
  <c r="M29" i="1" s="1"/>
  <c r="I30" i="1" s="1"/>
  <c r="J30" i="1" s="1"/>
  <c r="K30" i="1" s="1"/>
  <c r="L30" i="1" s="1"/>
  <c r="M30" i="1" s="1"/>
  <c r="D35" i="1" s="1"/>
  <c r="E35" i="1" s="1"/>
  <c r="F35" i="1" s="1"/>
  <c r="G35" i="1" s="1"/>
  <c r="H35" i="1" s="1"/>
  <c r="D36" i="1" s="1"/>
  <c r="E36" i="1" s="1"/>
  <c r="F36" i="1" s="1"/>
  <c r="G36" i="1" s="1"/>
  <c r="H36" i="1" s="1"/>
  <c r="D37" i="1" s="1"/>
  <c r="E37" i="1" s="1"/>
  <c r="F37" i="1" s="1"/>
  <c r="G37" i="1" s="1"/>
  <c r="H37" i="1" s="1"/>
  <c r="D38" i="1" s="1"/>
  <c r="E38" i="1" s="1"/>
  <c r="F38" i="1" s="1"/>
  <c r="G38" i="1" s="1"/>
  <c r="H38" i="1" s="1"/>
  <c r="I35" i="1" s="1"/>
  <c r="J35" i="1" s="1"/>
  <c r="K35" i="1" s="1"/>
  <c r="L35" i="1" s="1"/>
  <c r="M35" i="1" s="1"/>
  <c r="I36" i="1" s="1"/>
  <c r="J36" i="1" s="1"/>
  <c r="K36" i="1" s="1"/>
  <c r="L36" i="1" s="1"/>
  <c r="M36" i="1" s="1"/>
  <c r="I37" i="1" s="1"/>
  <c r="J37" i="1" s="1"/>
  <c r="K37" i="1" s="1"/>
  <c r="L37" i="1" s="1"/>
  <c r="M37" i="1" s="1"/>
  <c r="I38" i="1" s="1"/>
  <c r="J38" i="1" s="1"/>
  <c r="K38" i="1" s="1"/>
  <c r="L38" i="1" s="1"/>
  <c r="M38" i="1" s="1"/>
  <c r="J69" i="2"/>
  <c r="J66" i="2"/>
  <c r="J63" i="2"/>
  <c r="J60" i="2"/>
  <c r="K20" i="2"/>
  <c r="D20" i="2"/>
  <c r="D59" i="4" l="1"/>
  <c r="E154" i="4"/>
  <c r="D154" i="4"/>
  <c r="E149" i="4"/>
  <c r="D149" i="4"/>
  <c r="I146" i="4"/>
  <c r="I145" i="4"/>
  <c r="I144" i="4"/>
  <c r="E144" i="4"/>
  <c r="D144" i="4"/>
  <c r="E139" i="4"/>
  <c r="D139" i="4"/>
  <c r="E134" i="4"/>
  <c r="D134" i="4"/>
  <c r="F134" i="4" s="1"/>
  <c r="E129" i="4"/>
  <c r="D129" i="4"/>
  <c r="F129" i="4" s="1"/>
  <c r="I126" i="4"/>
  <c r="I125" i="4"/>
  <c r="I124" i="4"/>
  <c r="E124" i="4"/>
  <c r="D124" i="4"/>
  <c r="E109" i="4"/>
  <c r="D109" i="4"/>
  <c r="E104" i="4"/>
  <c r="D104" i="4"/>
  <c r="E99" i="4"/>
  <c r="D99" i="4"/>
  <c r="I96" i="4"/>
  <c r="I95" i="4"/>
  <c r="I94" i="4"/>
  <c r="E94" i="4"/>
  <c r="D94" i="4"/>
  <c r="E89" i="4"/>
  <c r="D89" i="4"/>
  <c r="E84" i="4"/>
  <c r="D84" i="4"/>
  <c r="E79" i="4"/>
  <c r="D79" i="4"/>
  <c r="E74" i="4"/>
  <c r="D74" i="4"/>
  <c r="E59" i="4"/>
  <c r="E155" i="2"/>
  <c r="D155" i="2"/>
  <c r="E150" i="2"/>
  <c r="D150" i="2"/>
  <c r="I147" i="2"/>
  <c r="I146" i="2"/>
  <c r="I145" i="2"/>
  <c r="E145" i="2"/>
  <c r="D145" i="2"/>
  <c r="E140" i="2"/>
  <c r="D140" i="2"/>
  <c r="E135" i="2"/>
  <c r="D135" i="2"/>
  <c r="E130" i="2"/>
  <c r="D130" i="2"/>
  <c r="I127" i="2"/>
  <c r="I126" i="2"/>
  <c r="I125" i="2"/>
  <c r="E125" i="2"/>
  <c r="D125" i="2"/>
  <c r="E110" i="2"/>
  <c r="D110" i="2"/>
  <c r="E105" i="2"/>
  <c r="D105" i="2"/>
  <c r="E100" i="2"/>
  <c r="D100" i="2"/>
  <c r="I97" i="2"/>
  <c r="I96" i="2"/>
  <c r="I95" i="2"/>
  <c r="E95" i="2"/>
  <c r="D95" i="2"/>
  <c r="E90" i="2"/>
  <c r="D90" i="2"/>
  <c r="E85" i="2"/>
  <c r="D85" i="2"/>
  <c r="E80" i="2"/>
  <c r="D80" i="2"/>
  <c r="E75" i="2"/>
  <c r="D75" i="2"/>
  <c r="E60" i="2"/>
  <c r="D60" i="2"/>
  <c r="F80" i="2" s="1"/>
  <c r="S4" i="1"/>
  <c r="S5" i="1" s="1"/>
  <c r="S6" i="1" s="1"/>
  <c r="Q22" i="1"/>
  <c r="Q1" i="1"/>
  <c r="N34" i="1"/>
  <c r="N24" i="1"/>
  <c r="N14" i="1"/>
  <c r="N4" i="1"/>
  <c r="C34" i="1"/>
  <c r="C24" i="1"/>
  <c r="C14" i="1"/>
  <c r="C4" i="1"/>
  <c r="S25" i="1"/>
  <c r="S26" i="1" s="1"/>
  <c r="S27" i="1" s="1"/>
  <c r="J125" i="4" l="1"/>
  <c r="I33" i="4"/>
  <c r="F124" i="4"/>
  <c r="J126" i="4"/>
  <c r="I34" i="4"/>
  <c r="F104" i="4"/>
  <c r="J96" i="4" s="1"/>
  <c r="F94" i="4"/>
  <c r="J94" i="4" s="1"/>
  <c r="F30" i="4" s="1"/>
  <c r="F99" i="4"/>
  <c r="J95" i="4" s="1"/>
  <c r="F130" i="2"/>
  <c r="F75" i="2"/>
  <c r="J71" i="2" s="1"/>
  <c r="F100" i="2"/>
  <c r="J96" i="2" s="1"/>
  <c r="F85" i="2"/>
  <c r="J73" i="2" s="1"/>
  <c r="F150" i="2"/>
  <c r="J146" i="2" s="1"/>
  <c r="J126" i="2"/>
  <c r="I33" i="2"/>
  <c r="F145" i="2"/>
  <c r="J145" i="2" s="1"/>
  <c r="J72" i="2"/>
  <c r="F33" i="2"/>
  <c r="F74" i="4"/>
  <c r="F144" i="4"/>
  <c r="J144" i="4" s="1"/>
  <c r="I31" i="4" s="1"/>
  <c r="F84" i="4"/>
  <c r="F79" i="4"/>
  <c r="F154" i="4"/>
  <c r="J146" i="4" s="1"/>
  <c r="F105" i="2"/>
  <c r="J97" i="2" s="1"/>
  <c r="F135" i="2"/>
  <c r="F155" i="2"/>
  <c r="J147" i="2" s="1"/>
  <c r="F149" i="4"/>
  <c r="J145" i="4" s="1"/>
  <c r="F95" i="2"/>
  <c r="J95" i="2" s="1"/>
  <c r="F125" i="2"/>
  <c r="J70" i="4" l="1"/>
  <c r="F32" i="4"/>
  <c r="J71" i="4"/>
  <c r="F33" i="4"/>
  <c r="J72" i="4"/>
  <c r="F34" i="4"/>
  <c r="J124" i="4"/>
  <c r="I32" i="4"/>
  <c r="F30" i="2"/>
  <c r="F32" i="2"/>
  <c r="F34" i="2"/>
  <c r="I31" i="2"/>
  <c r="J125" i="2"/>
  <c r="I32" i="2"/>
  <c r="J127" i="2"/>
  <c r="I34" i="2"/>
</calcChain>
</file>

<file path=xl/sharedStrings.xml><?xml version="1.0" encoding="utf-8"?>
<sst xmlns="http://schemas.openxmlformats.org/spreadsheetml/2006/main" count="217" uniqueCount="113">
  <si>
    <t>BeLPT</t>
  </si>
  <si>
    <t>A</t>
  </si>
  <si>
    <t>4D</t>
  </si>
  <si>
    <t>B</t>
  </si>
  <si>
    <t>C</t>
  </si>
  <si>
    <t>D</t>
  </si>
  <si>
    <t>E</t>
  </si>
  <si>
    <t>F</t>
  </si>
  <si>
    <t>G</t>
  </si>
  <si>
    <t>H</t>
  </si>
  <si>
    <t>4D + PHA</t>
  </si>
  <si>
    <t>6D</t>
  </si>
  <si>
    <t>6D + PWM</t>
  </si>
  <si>
    <t>Average</t>
  </si>
  <si>
    <t>-</t>
  </si>
  <si>
    <r>
      <t>PHA</t>
    </r>
    <r>
      <rPr>
        <vertAlign val="subscript"/>
        <sz val="11"/>
        <rFont val="Arial"/>
        <family val="2"/>
        <scheme val="minor"/>
      </rPr>
      <t xml:space="preserve">BI </t>
    </r>
    <r>
      <rPr>
        <sz val="11"/>
        <rFont val="Arial"/>
        <family val="2"/>
        <scheme val="minor"/>
      </rPr>
      <t>20ul</t>
    </r>
  </si>
  <si>
    <r>
      <t>PHA</t>
    </r>
    <r>
      <rPr>
        <vertAlign val="subscript"/>
        <sz val="11"/>
        <rFont val="Arial"/>
        <family val="2"/>
        <scheme val="minor"/>
      </rPr>
      <t xml:space="preserve">BI </t>
    </r>
    <r>
      <rPr>
        <sz val="11"/>
        <rFont val="Arial"/>
        <family val="2"/>
        <scheme val="minor"/>
      </rPr>
      <t>30ul</t>
    </r>
  </si>
  <si>
    <r>
      <t>PHA</t>
    </r>
    <r>
      <rPr>
        <vertAlign val="subscript"/>
        <sz val="11"/>
        <rFont val="Arial"/>
        <family val="2"/>
        <scheme val="minor"/>
      </rPr>
      <t xml:space="preserve">BI </t>
    </r>
    <r>
      <rPr>
        <sz val="11"/>
        <rFont val="Arial"/>
        <family val="2"/>
        <scheme val="minor"/>
      </rPr>
      <t>40ul</t>
    </r>
  </si>
  <si>
    <t>0.01 ug/well</t>
  </si>
  <si>
    <t>0.002 ug/well</t>
  </si>
  <si>
    <t>PWM in</t>
  </si>
  <si>
    <t xml:space="preserve"> medium 1+2</t>
  </si>
  <si>
    <t>[1 ug/ul]</t>
  </si>
  <si>
    <t>שם מבצע הבדיקה</t>
  </si>
  <si>
    <t>מספר תאים ממוצע בשדה 4x4</t>
  </si>
  <si>
    <t>ממוצע מיליון תאים ב-1 מ"ל</t>
  </si>
  <si>
    <t>מ"ל</t>
  </si>
  <si>
    <t>מיליון תאים ב-</t>
  </si>
  <si>
    <t>נפח תאים למיהול למיליון למ"ל</t>
  </si>
  <si>
    <t>נפח סופי נחוץ בריכוז מיליון תאים למ"ל</t>
  </si>
  <si>
    <t>הכנה, השמשה</t>
  </si>
  <si>
    <t>פג תוקף</t>
  </si>
  <si>
    <t>אצווה</t>
  </si>
  <si>
    <t>חומרים</t>
  </si>
  <si>
    <t>FCS</t>
  </si>
  <si>
    <t>RPMI 1640</t>
  </si>
  <si>
    <t>Pen/ Strep</t>
  </si>
  <si>
    <t>L-Glu</t>
  </si>
  <si>
    <t>PHA</t>
  </si>
  <si>
    <t>Ficoll</t>
  </si>
  <si>
    <t>PWM  in 1+2 1mg/ml</t>
  </si>
  <si>
    <t>PBS</t>
  </si>
  <si>
    <t>Thymidine -H3</t>
  </si>
  <si>
    <t>1 ul</t>
  </si>
  <si>
    <t>5 ul</t>
  </si>
  <si>
    <t>10 ul</t>
  </si>
  <si>
    <t>0.02 ug/well</t>
  </si>
  <si>
    <t>stock  diluted 1:50 (10ul stock + 490ul CM) --&gt; 0.02 ug/ul diluted 1:10 (50 ul 0.02 ug/ul + 450ul CM)--&gt; 0.002 ug/ul --&gt; 5 ul/well = 0.01 ug/well</t>
  </si>
  <si>
    <t xml:space="preserve">           --&gt; 10 ul/well = 0.02 ug/well</t>
  </si>
  <si>
    <t xml:space="preserve">            --&gt; 1 ul/well = 0.002 ug/well</t>
  </si>
  <si>
    <t>שם מטופל</t>
  </si>
  <si>
    <t>תאריך בדיקה</t>
  </si>
  <si>
    <t>כמות התאים שהופקה מהדם של</t>
  </si>
  <si>
    <t>Vial #</t>
  </si>
  <si>
    <t>CPMA</t>
  </si>
  <si>
    <t>st. dev</t>
  </si>
  <si>
    <t>SI</t>
  </si>
  <si>
    <t>4D Lymph</t>
  </si>
  <si>
    <r>
      <t>4D  10</t>
    </r>
    <r>
      <rPr>
        <vertAlign val="superscript"/>
        <sz val="11"/>
        <color rgb="FFFF0000"/>
        <rFont val="Arial"/>
        <family val="2"/>
        <scheme val="minor"/>
      </rPr>
      <t>-4</t>
    </r>
  </si>
  <si>
    <r>
      <t>4D 10</t>
    </r>
    <r>
      <rPr>
        <vertAlign val="superscript"/>
        <sz val="11"/>
        <color rgb="FFFF0000"/>
        <rFont val="Arial"/>
        <family val="2"/>
        <scheme val="minor"/>
      </rPr>
      <t>-5</t>
    </r>
  </si>
  <si>
    <r>
      <t>4D 10</t>
    </r>
    <r>
      <rPr>
        <vertAlign val="superscript"/>
        <sz val="11"/>
        <color rgb="FFFF0000"/>
        <rFont val="Arial"/>
        <family val="2"/>
        <scheme val="minor"/>
      </rPr>
      <t>-6</t>
    </r>
  </si>
  <si>
    <r>
      <t>4D PHA</t>
    </r>
    <r>
      <rPr>
        <vertAlign val="subscript"/>
        <sz val="11"/>
        <color rgb="FFFF0000"/>
        <rFont val="Arial"/>
        <family val="2"/>
        <scheme val="minor"/>
      </rPr>
      <t>BI</t>
    </r>
    <r>
      <rPr>
        <sz val="11"/>
        <color rgb="FFFF0000"/>
        <rFont val="Arial"/>
        <family val="2"/>
        <charset val="177"/>
        <scheme val="minor"/>
      </rPr>
      <t xml:space="preserve"> 20ul</t>
    </r>
  </si>
  <si>
    <r>
      <t>4D PHA</t>
    </r>
    <r>
      <rPr>
        <vertAlign val="subscript"/>
        <sz val="11"/>
        <color rgb="FFFF0000"/>
        <rFont val="Arial"/>
        <family val="2"/>
        <scheme val="minor"/>
      </rPr>
      <t>BI</t>
    </r>
    <r>
      <rPr>
        <sz val="11"/>
        <color rgb="FFFF0000"/>
        <rFont val="Arial"/>
        <family val="2"/>
        <charset val="177"/>
        <scheme val="minor"/>
      </rPr>
      <t xml:space="preserve"> 30ul</t>
    </r>
  </si>
  <si>
    <r>
      <t>4D PHA</t>
    </r>
    <r>
      <rPr>
        <vertAlign val="subscript"/>
        <sz val="11"/>
        <color rgb="FFFF0000"/>
        <rFont val="Arial"/>
        <family val="2"/>
        <scheme val="minor"/>
      </rPr>
      <t>BI</t>
    </r>
    <r>
      <rPr>
        <sz val="11"/>
        <color rgb="FFFF0000"/>
        <rFont val="Arial"/>
        <family val="2"/>
        <charset val="177"/>
        <scheme val="minor"/>
      </rPr>
      <t xml:space="preserve"> 40ul</t>
    </r>
  </si>
  <si>
    <t>6D Lymph</t>
  </si>
  <si>
    <r>
      <t>6D  10</t>
    </r>
    <r>
      <rPr>
        <vertAlign val="superscript"/>
        <sz val="11"/>
        <color rgb="FFFF0000"/>
        <rFont val="Arial"/>
        <family val="2"/>
        <scheme val="minor"/>
      </rPr>
      <t>-4</t>
    </r>
  </si>
  <si>
    <r>
      <t>6D 10</t>
    </r>
    <r>
      <rPr>
        <vertAlign val="superscript"/>
        <sz val="11"/>
        <color rgb="FFFF0000"/>
        <rFont val="Arial"/>
        <family val="2"/>
        <scheme val="minor"/>
      </rPr>
      <t>-5</t>
    </r>
  </si>
  <si>
    <r>
      <t>6D 10</t>
    </r>
    <r>
      <rPr>
        <vertAlign val="superscript"/>
        <sz val="11"/>
        <color rgb="FFFF0000"/>
        <rFont val="Arial"/>
        <family val="2"/>
        <scheme val="minor"/>
      </rPr>
      <t>-6</t>
    </r>
  </si>
  <si>
    <t>6D PWM 0.002 ug/w</t>
  </si>
  <si>
    <t>6D PWM 0.01 ug/w</t>
  </si>
  <si>
    <t>6D PWM 0.02 ug/w</t>
  </si>
  <si>
    <t>BeLPT= Beryllium Lymphocyte Proliferation Test</t>
  </si>
  <si>
    <t>14.10.31 - דוח תוצאות מבחן ריגוש לבריליום</t>
  </si>
  <si>
    <t>שם</t>
  </si>
  <si>
    <t>תאריך</t>
  </si>
  <si>
    <t>תעודת זהות</t>
  </si>
  <si>
    <t>מקצוע</t>
  </si>
  <si>
    <t>תוצאות - Results</t>
  </si>
  <si>
    <t>Stimulation Index- SI</t>
  </si>
  <si>
    <t>Positive control</t>
  </si>
  <si>
    <t>PWM</t>
  </si>
  <si>
    <t>פענוח - Interpretation</t>
  </si>
  <si>
    <t>תגובה למיטוגן</t>
  </si>
  <si>
    <t>Response to mitogen</t>
  </si>
  <si>
    <t>תגובה לבריליום</t>
  </si>
  <si>
    <t>תקינה?</t>
  </si>
  <si>
    <t>חיובי / שלילי</t>
  </si>
  <si>
    <t>An Abnormal result is two or more values above the cutoff value of 2.5</t>
  </si>
  <si>
    <t>Day</t>
  </si>
  <si>
    <t>יום 6</t>
  </si>
  <si>
    <t>יום</t>
  </si>
  <si>
    <t>4 Day</t>
  </si>
  <si>
    <r>
      <t>BeSO</t>
    </r>
    <r>
      <rPr>
        <vertAlign val="subscript"/>
        <sz val="16"/>
        <color rgb="FF000000"/>
        <rFont val="Times New Roman"/>
        <family val="1"/>
      </rPr>
      <t>4</t>
    </r>
    <r>
      <rPr>
        <sz val="16"/>
        <color rgb="FF000000"/>
        <rFont val="Times New Roman"/>
        <family val="1"/>
      </rPr>
      <t xml:space="preserve"> 100uM [1X10</t>
    </r>
    <r>
      <rPr>
        <vertAlign val="superscript"/>
        <sz val="16"/>
        <color rgb="FF000000"/>
        <rFont val="Times New Roman"/>
        <family val="1"/>
      </rPr>
      <t>-4]</t>
    </r>
  </si>
  <si>
    <r>
      <t>BeSO</t>
    </r>
    <r>
      <rPr>
        <vertAlign val="subscript"/>
        <sz val="16"/>
        <color rgb="FF000000"/>
        <rFont val="Times New Roman"/>
        <family val="1"/>
      </rPr>
      <t>4</t>
    </r>
    <r>
      <rPr>
        <sz val="16"/>
        <color rgb="FF000000"/>
        <rFont val="Times New Roman"/>
        <family val="1"/>
      </rPr>
      <t xml:space="preserve"> 10uM [1X10</t>
    </r>
    <r>
      <rPr>
        <vertAlign val="superscript"/>
        <sz val="16"/>
        <color rgb="FF000000"/>
        <rFont val="Times New Roman"/>
        <family val="1"/>
      </rPr>
      <t>-5]</t>
    </r>
  </si>
  <si>
    <r>
      <t>BeSO</t>
    </r>
    <r>
      <rPr>
        <vertAlign val="subscript"/>
        <sz val="16"/>
        <color rgb="FF000000"/>
        <rFont val="Times New Roman"/>
        <family val="1"/>
      </rPr>
      <t>4</t>
    </r>
    <r>
      <rPr>
        <sz val="16"/>
        <color rgb="FF000000"/>
        <rFont val="Times New Roman"/>
        <family val="1"/>
      </rPr>
      <t xml:space="preserve"> 1uM [1X10</t>
    </r>
    <r>
      <rPr>
        <vertAlign val="superscript"/>
        <sz val="16"/>
        <color rgb="FF000000"/>
        <rFont val="Times New Roman"/>
        <family val="1"/>
      </rPr>
      <t>-6]</t>
    </r>
  </si>
  <si>
    <r>
      <t>Response to BeSO</t>
    </r>
    <r>
      <rPr>
        <vertAlign val="subscript"/>
        <sz val="16"/>
        <color theme="1"/>
        <rFont val="Arial"/>
        <family val="2"/>
        <scheme val="minor"/>
      </rPr>
      <t>4</t>
    </r>
  </si>
  <si>
    <r>
      <t xml:space="preserve">הערה: תגובתיות יתר מתבטאת כאשר שני ריכוזים או יותר של  </t>
    </r>
    <r>
      <rPr>
        <sz val="12"/>
        <color rgb="FF000000"/>
        <rFont val="Arial"/>
        <family val="2"/>
        <scheme val="minor"/>
      </rPr>
      <t>BeSO</t>
    </r>
    <r>
      <rPr>
        <vertAlign val="subscript"/>
        <sz val="12"/>
        <color rgb="FF000000"/>
        <rFont val="Arial"/>
        <family val="2"/>
        <scheme val="minor"/>
      </rPr>
      <t>4</t>
    </r>
    <r>
      <rPr>
        <sz val="14"/>
        <color rgb="FF000000"/>
        <rFont val="Arial"/>
        <family val="2"/>
        <scheme val="minor"/>
      </rPr>
      <t xml:space="preserve"> הנם מעל ל   </t>
    </r>
    <r>
      <rPr>
        <sz val="12"/>
        <color rgb="FF000000"/>
        <rFont val="Arial"/>
        <family val="2"/>
        <scheme val="minor"/>
      </rPr>
      <t>SI&gt;2.5</t>
    </r>
  </si>
  <si>
    <r>
      <t>BeSO</t>
    </r>
    <r>
      <rPr>
        <vertAlign val="subscript"/>
        <sz val="16"/>
        <color rgb="FF000000"/>
        <rFont val="Times New Roman"/>
        <family val="1"/>
        <scheme val="major"/>
      </rPr>
      <t>4</t>
    </r>
    <r>
      <rPr>
        <sz val="16"/>
        <color rgb="FF000000"/>
        <rFont val="Times New Roman"/>
        <family val="1"/>
        <scheme val="major"/>
      </rPr>
      <t xml:space="preserve"> 100uM [1X10</t>
    </r>
    <r>
      <rPr>
        <vertAlign val="superscript"/>
        <sz val="16"/>
        <color rgb="FF000000"/>
        <rFont val="Times New Roman"/>
        <family val="1"/>
        <scheme val="major"/>
      </rPr>
      <t>-4]</t>
    </r>
  </si>
  <si>
    <r>
      <t>BeSO</t>
    </r>
    <r>
      <rPr>
        <vertAlign val="subscript"/>
        <sz val="16"/>
        <color rgb="FF000000"/>
        <rFont val="Times New Roman"/>
        <family val="1"/>
        <scheme val="major"/>
      </rPr>
      <t>4</t>
    </r>
    <r>
      <rPr>
        <sz val="16"/>
        <color rgb="FF000000"/>
        <rFont val="Times New Roman"/>
        <family val="1"/>
        <scheme val="major"/>
      </rPr>
      <t xml:space="preserve"> 10uM [1X10</t>
    </r>
    <r>
      <rPr>
        <vertAlign val="superscript"/>
        <sz val="16"/>
        <color rgb="FF000000"/>
        <rFont val="Times New Roman"/>
        <family val="1"/>
        <scheme val="major"/>
      </rPr>
      <t>-5]</t>
    </r>
  </si>
  <si>
    <r>
      <t>BeSO</t>
    </r>
    <r>
      <rPr>
        <vertAlign val="subscript"/>
        <sz val="16"/>
        <color rgb="FF000000"/>
        <rFont val="Times New Roman"/>
        <family val="1"/>
        <scheme val="major"/>
      </rPr>
      <t>4</t>
    </r>
    <r>
      <rPr>
        <sz val="16"/>
        <color rgb="FF000000"/>
        <rFont val="Times New Roman"/>
        <family val="1"/>
        <scheme val="major"/>
      </rPr>
      <t xml:space="preserve"> 1uM [1X10</t>
    </r>
    <r>
      <rPr>
        <vertAlign val="superscript"/>
        <sz val="16"/>
        <color rgb="FF000000"/>
        <rFont val="Times New Roman"/>
        <family val="1"/>
        <scheme val="major"/>
      </rPr>
      <t>-6]</t>
    </r>
  </si>
  <si>
    <r>
      <t>Response to BeSO</t>
    </r>
    <r>
      <rPr>
        <vertAlign val="subscript"/>
        <sz val="16"/>
        <color theme="1"/>
        <rFont val="Times New Roman"/>
        <family val="1"/>
        <scheme val="major"/>
      </rPr>
      <t>4</t>
    </r>
  </si>
  <si>
    <t>יסמין בלוך</t>
  </si>
  <si>
    <t>אחראית מעבדה למחלות ריאה ואלרגיה- מרכז רפואי ת"א</t>
  </si>
  <si>
    <t>3.6.20</t>
  </si>
  <si>
    <t>12.8.20</t>
  </si>
  <si>
    <t>8.9.20</t>
  </si>
  <si>
    <t>פוצל 22.11.18</t>
  </si>
  <si>
    <t>9.7.20</t>
  </si>
  <si>
    <t>30.4.20</t>
  </si>
  <si>
    <t>10.9.20</t>
  </si>
  <si>
    <t>8.12.20</t>
  </si>
  <si>
    <t>SLCD2404</t>
  </si>
  <si>
    <t>חולק וקורר 8.9.20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</si>
</sst>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charset val="177"/>
      <scheme val="minor"/>
    </font>
    <font>
      <b/>
      <sz val="10"/>
      <color indexed="8"/>
      <name val="Arial"/>
      <family val="2"/>
    </font>
    <font>
      <b/>
      <sz val="11"/>
      <color theme="1"/>
      <name val="Arial"/>
      <family val="2"/>
      <scheme val="minor"/>
    </font>
    <font>
      <vertAlign val="subscript"/>
      <sz val="1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u/>
      <sz val="11"/>
      <color theme="1"/>
      <name val="Arial"/>
      <family val="2"/>
      <charset val="177"/>
      <scheme val="minor"/>
    </font>
    <font>
      <b/>
      <sz val="14"/>
      <color rgb="FFFF0000"/>
      <name val="Arial"/>
      <family val="2"/>
      <scheme val="minor"/>
    </font>
    <font>
      <b/>
      <sz val="12"/>
      <color rgb="FF7030A0"/>
      <name val="Arial"/>
      <family val="2"/>
      <scheme val="minor"/>
    </font>
    <font>
      <sz val="11"/>
      <color theme="1"/>
      <name val="Arial"/>
      <family val="2"/>
      <scheme val="minor"/>
    </font>
    <font>
      <vertAlign val="superscript"/>
      <sz val="11"/>
      <color rgb="FFFF0000"/>
      <name val="Arial"/>
      <family val="2"/>
      <scheme val="minor"/>
    </font>
    <font>
      <vertAlign val="subscript"/>
      <sz val="11"/>
      <color rgb="FFFF0000"/>
      <name val="Arial"/>
      <family val="2"/>
      <scheme val="minor"/>
    </font>
    <font>
      <sz val="11"/>
      <color theme="0" tint="-0.34998626667073579"/>
      <name val="Arial"/>
      <family val="2"/>
      <charset val="177"/>
      <scheme val="minor"/>
    </font>
    <font>
      <b/>
      <sz val="11"/>
      <color theme="0" tint="-0.34998626667073579"/>
      <name val="Arial"/>
      <family val="2"/>
      <scheme val="minor"/>
    </font>
    <font>
      <sz val="14"/>
      <color rgb="FF000000"/>
      <name val="FrankRuehl"/>
      <family val="2"/>
      <charset val="177"/>
    </font>
    <font>
      <u/>
      <sz val="11"/>
      <color theme="10"/>
      <name val="Arial"/>
      <family val="2"/>
      <charset val="177"/>
      <scheme val="minor"/>
    </font>
    <font>
      <sz val="16"/>
      <color theme="1"/>
      <name val="Arial"/>
      <family val="2"/>
      <charset val="177"/>
      <scheme val="minor"/>
    </font>
    <font>
      <b/>
      <sz val="16"/>
      <color theme="1"/>
      <name val="Arial"/>
      <family val="2"/>
      <scheme val="minor"/>
    </font>
    <font>
      <sz val="20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charset val="177"/>
      <scheme val="minor"/>
    </font>
    <font>
      <b/>
      <u/>
      <sz val="16"/>
      <color theme="1"/>
      <name val="Arial"/>
      <family val="2"/>
      <scheme val="minor"/>
    </font>
    <font>
      <sz val="16"/>
      <color rgb="FF000000"/>
      <name val="Times New Roman"/>
      <family val="1"/>
    </font>
    <font>
      <vertAlign val="subscript"/>
      <sz val="16"/>
      <color rgb="FF000000"/>
      <name val="Times New Roman"/>
      <family val="1"/>
    </font>
    <font>
      <vertAlign val="superscript"/>
      <sz val="16"/>
      <color rgb="FF000000"/>
      <name val="Times New Roman"/>
      <family val="1"/>
    </font>
    <font>
      <vertAlign val="subscript"/>
      <sz val="16"/>
      <color theme="1"/>
      <name val="Arial"/>
      <family val="2"/>
      <scheme val="minor"/>
    </font>
    <font>
      <u/>
      <sz val="16"/>
      <color theme="10"/>
      <name val="Arial"/>
      <family val="2"/>
      <charset val="177"/>
      <scheme val="minor"/>
    </font>
    <font>
      <sz val="11"/>
      <color theme="1"/>
      <name val="Times New Roman"/>
      <family val="1"/>
      <scheme val="major"/>
    </font>
    <font>
      <sz val="20"/>
      <color theme="1"/>
      <name val="Times New Roman"/>
      <family val="1"/>
      <scheme val="major"/>
    </font>
    <font>
      <b/>
      <sz val="20"/>
      <color theme="1"/>
      <name val="Times New Roman"/>
      <family val="1"/>
      <scheme val="major"/>
    </font>
    <font>
      <sz val="20"/>
      <color rgb="FF000000"/>
      <name val="Times New Roman"/>
      <family val="1"/>
      <scheme val="major"/>
    </font>
    <font>
      <b/>
      <sz val="20"/>
      <color rgb="FF000000"/>
      <name val="Times New Roman"/>
      <family val="1"/>
      <scheme val="major"/>
    </font>
    <font>
      <sz val="14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vertAlign val="subscript"/>
      <sz val="12"/>
      <color rgb="FF000000"/>
      <name val="Arial"/>
      <family val="2"/>
      <scheme val="minor"/>
    </font>
    <font>
      <sz val="16"/>
      <color theme="1"/>
      <name val="Times New Roman"/>
      <family val="1"/>
      <scheme val="major"/>
    </font>
    <font>
      <sz val="16"/>
      <color rgb="FF000000"/>
      <name val="Times New Roman"/>
      <family val="1"/>
      <scheme val="major"/>
    </font>
    <font>
      <sz val="16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b/>
      <sz val="16"/>
      <color theme="1"/>
      <name val="Times New Roman"/>
      <family val="1"/>
      <scheme val="major"/>
    </font>
    <font>
      <vertAlign val="subscript"/>
      <sz val="16"/>
      <color rgb="FF000000"/>
      <name val="Times New Roman"/>
      <family val="1"/>
      <scheme val="major"/>
    </font>
    <font>
      <vertAlign val="superscript"/>
      <sz val="16"/>
      <color rgb="FF000000"/>
      <name val="Times New Roman"/>
      <family val="1"/>
      <scheme val="major"/>
    </font>
    <font>
      <vertAlign val="subscript"/>
      <sz val="16"/>
      <color theme="1"/>
      <name val="Times New Roman"/>
      <family val="1"/>
      <scheme val="major"/>
    </font>
    <font>
      <sz val="11"/>
      <color rgb="FF000000"/>
      <name val="Arial"/>
      <family val="2"/>
    </font>
    <font>
      <sz val="17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46" fillId="0" borderId="0"/>
  </cellStyleXfs>
  <cellXfs count="22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0" fillId="0" borderId="0" xfId="0" applyFill="1" applyBorder="1"/>
    <xf numFmtId="0" fontId="3" fillId="0" borderId="0" xfId="0" quotePrefix="1" applyFont="1" applyFill="1" applyBorder="1"/>
    <xf numFmtId="0" fontId="3" fillId="0" borderId="0" xfId="0" applyFont="1" applyFill="1" applyBorder="1" applyAlignment="1">
      <alignment readingOrder="2"/>
    </xf>
    <xf numFmtId="0" fontId="0" fillId="0" borderId="0" xfId="0" applyFont="1" applyFill="1"/>
    <xf numFmtId="20" fontId="0" fillId="0" borderId="0" xfId="0" applyNumberFormat="1" applyFill="1" applyBorder="1"/>
    <xf numFmtId="0" fontId="5" fillId="0" borderId="0" xfId="0" applyFont="1" applyBorder="1"/>
    <xf numFmtId="0" fontId="5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5" fillId="2" borderId="0" xfId="0" applyFont="1" applyFill="1" applyAlignment="1">
      <alignment horizontal="right" readingOrder="2"/>
    </xf>
    <xf numFmtId="0" fontId="0" fillId="0" borderId="0" xfId="0"/>
    <xf numFmtId="0" fontId="0" fillId="0" borderId="0" xfId="0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6" borderId="2" xfId="0" applyFill="1" applyBorder="1"/>
    <xf numFmtId="0" fontId="0" fillId="7" borderId="2" xfId="0" applyFill="1" applyBorder="1"/>
    <xf numFmtId="0" fontId="11" fillId="2" borderId="3" xfId="0" applyFont="1" applyFill="1" applyBorder="1"/>
    <xf numFmtId="0" fontId="2" fillId="6" borderId="4" xfId="0" applyFont="1" applyFill="1" applyBorder="1"/>
    <xf numFmtId="0" fontId="3" fillId="6" borderId="5" xfId="0" applyFont="1" applyFill="1" applyBorder="1"/>
    <xf numFmtId="0" fontId="3" fillId="6" borderId="6" xfId="0" applyFont="1" applyFill="1" applyBorder="1"/>
    <xf numFmtId="0" fontId="3" fillId="7" borderId="6" xfId="0" applyFont="1" applyFill="1" applyBorder="1"/>
    <xf numFmtId="0" fontId="3" fillId="7" borderId="7" xfId="0" applyFont="1" applyFill="1" applyBorder="1"/>
    <xf numFmtId="0" fontId="0" fillId="2" borderId="0" xfId="0" applyFill="1" applyAlignment="1">
      <alignment horizontal="center"/>
    </xf>
    <xf numFmtId="0" fontId="0" fillId="6" borderId="4" xfId="0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7" borderId="7" xfId="0" applyFont="1" applyFill="1" applyBorder="1" applyAlignment="1">
      <alignment horizontal="left"/>
    </xf>
    <xf numFmtId="0" fontId="0" fillId="6" borderId="9" xfId="0" applyFill="1" applyBorder="1"/>
    <xf numFmtId="0" fontId="0" fillId="6" borderId="10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7" xfId="0" quotePrefix="1" applyFill="1" applyBorder="1"/>
    <xf numFmtId="0" fontId="3" fillId="7" borderId="7" xfId="0" applyFont="1" applyFill="1" applyBorder="1" applyAlignment="1">
      <alignment readingOrder="2"/>
    </xf>
    <xf numFmtId="0" fontId="3" fillId="6" borderId="0" xfId="0" applyFont="1" applyFill="1" applyBorder="1"/>
    <xf numFmtId="0" fontId="3" fillId="7" borderId="0" xfId="0" applyFont="1" applyFill="1" applyBorder="1"/>
    <xf numFmtId="0" fontId="3" fillId="7" borderId="7" xfId="0" quotePrefix="1" applyFont="1" applyFill="1" applyBorder="1"/>
    <xf numFmtId="0" fontId="0" fillId="6" borderId="4" xfId="0" applyFill="1" applyBorder="1" applyAlignment="1">
      <alignment horizontal="right"/>
    </xf>
    <xf numFmtId="0" fontId="0" fillId="7" borderId="7" xfId="0" applyFill="1" applyBorder="1"/>
    <xf numFmtId="20" fontId="0" fillId="7" borderId="7" xfId="0" applyNumberFormat="1" applyFill="1" applyBorder="1"/>
    <xf numFmtId="0" fontId="5" fillId="6" borderId="4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5" fillId="7" borderId="7" xfId="0" quotePrefix="1" applyFont="1" applyFill="1" applyBorder="1"/>
    <xf numFmtId="0" fontId="10" fillId="0" borderId="0" xfId="0" applyFont="1" applyFill="1"/>
    <xf numFmtId="0" fontId="12" fillId="0" borderId="0" xfId="0" applyFont="1" applyFill="1" applyAlignment="1">
      <alignment readingOrder="2"/>
    </xf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0" fillId="0" borderId="4" xfId="0" applyBorder="1" applyAlignment="1">
      <alignment horizontal="right"/>
    </xf>
    <xf numFmtId="17" fontId="0" fillId="0" borderId="0" xfId="0" applyNumberFormat="1" applyBorder="1"/>
    <xf numFmtId="0" fontId="0" fillId="0" borderId="7" xfId="0" applyBorder="1"/>
    <xf numFmtId="0" fontId="0" fillId="0" borderId="9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6" borderId="0" xfId="0" applyFill="1"/>
    <xf numFmtId="0" fontId="5" fillId="0" borderId="0" xfId="0" applyFont="1"/>
    <xf numFmtId="0" fontId="1" fillId="0" borderId="0" xfId="0" applyFont="1" applyAlignment="1">
      <alignment horizontal="center"/>
    </xf>
    <xf numFmtId="0" fontId="1" fillId="8" borderId="0" xfId="0" applyFont="1" applyFill="1"/>
    <xf numFmtId="2" fontId="0" fillId="8" borderId="0" xfId="0" applyNumberFormat="1" applyFill="1"/>
    <xf numFmtId="0" fontId="1" fillId="9" borderId="0" xfId="0" applyFont="1" applyFill="1"/>
    <xf numFmtId="2" fontId="0" fillId="9" borderId="0" xfId="0" applyNumberFormat="1" applyFill="1"/>
    <xf numFmtId="0" fontId="1" fillId="10" borderId="0" xfId="0" applyFont="1" applyFill="1"/>
    <xf numFmtId="2" fontId="0" fillId="10" borderId="0" xfId="0" applyNumberFormat="1" applyFill="1"/>
    <xf numFmtId="0" fontId="0" fillId="6" borderId="12" xfId="0" applyFill="1" applyBorder="1"/>
    <xf numFmtId="0" fontId="5" fillId="0" borderId="12" xfId="0" applyFont="1" applyBorder="1"/>
    <xf numFmtId="0" fontId="0" fillId="8" borderId="0" xfId="0" applyFill="1"/>
    <xf numFmtId="2" fontId="2" fillId="8" borderId="0" xfId="0" applyNumberFormat="1" applyFont="1" applyFill="1"/>
    <xf numFmtId="2" fontId="5" fillId="0" borderId="0" xfId="0" applyNumberFormat="1" applyFont="1"/>
    <xf numFmtId="0" fontId="0" fillId="8" borderId="12" xfId="0" applyFill="1" applyBorder="1"/>
    <xf numFmtId="2" fontId="0" fillId="0" borderId="12" xfId="0" applyNumberFormat="1" applyBorder="1"/>
    <xf numFmtId="2" fontId="5" fillId="0" borderId="12" xfId="0" applyNumberFormat="1" applyFont="1" applyBorder="1"/>
    <xf numFmtId="0" fontId="0" fillId="9" borderId="0" xfId="0" applyFill="1"/>
    <xf numFmtId="2" fontId="2" fillId="9" borderId="0" xfId="0" applyNumberFormat="1" applyFont="1" applyFill="1"/>
    <xf numFmtId="0" fontId="0" fillId="10" borderId="0" xfId="0" applyFill="1"/>
    <xf numFmtId="2" fontId="2" fillId="10" borderId="0" xfId="0" applyNumberFormat="1" applyFont="1" applyFill="1"/>
    <xf numFmtId="0" fontId="0" fillId="10" borderId="12" xfId="0" applyFill="1" applyBorder="1"/>
    <xf numFmtId="0" fontId="0" fillId="11" borderId="0" xfId="0" applyFill="1"/>
    <xf numFmtId="0" fontId="0" fillId="11" borderId="12" xfId="0" applyFill="1" applyBorder="1"/>
    <xf numFmtId="0" fontId="1" fillId="12" borderId="0" xfId="0" applyFont="1" applyFill="1"/>
    <xf numFmtId="0" fontId="0" fillId="12" borderId="0" xfId="0" applyFill="1"/>
    <xf numFmtId="2" fontId="2" fillId="12" borderId="0" xfId="0" applyNumberFormat="1" applyFont="1" applyFill="1"/>
    <xf numFmtId="2" fontId="0" fillId="12" borderId="0" xfId="0" applyNumberFormat="1" applyFill="1"/>
    <xf numFmtId="0" fontId="1" fillId="13" borderId="0" xfId="0" applyFont="1" applyFill="1"/>
    <xf numFmtId="2" fontId="0" fillId="13" borderId="0" xfId="0" applyNumberFormat="1" applyFill="1"/>
    <xf numFmtId="0" fontId="1" fillId="14" borderId="0" xfId="0" applyFont="1" applyFill="1"/>
    <xf numFmtId="2" fontId="0" fillId="14" borderId="0" xfId="0" applyNumberFormat="1" applyFill="1"/>
    <xf numFmtId="0" fontId="0" fillId="12" borderId="12" xfId="0" applyFill="1" applyBorder="1"/>
    <xf numFmtId="0" fontId="0" fillId="13" borderId="0" xfId="0" applyFill="1"/>
    <xf numFmtId="2" fontId="2" fillId="13" borderId="0" xfId="0" applyNumberFormat="1" applyFont="1" applyFill="1"/>
    <xf numFmtId="0" fontId="0" fillId="13" borderId="12" xfId="0" applyFill="1" applyBorder="1"/>
    <xf numFmtId="0" fontId="0" fillId="14" borderId="0" xfId="0" applyFill="1"/>
    <xf numFmtId="2" fontId="2" fillId="14" borderId="0" xfId="0" applyNumberFormat="1" applyFont="1" applyFill="1"/>
    <xf numFmtId="0" fontId="0" fillId="0" borderId="13" xfId="0" applyBorder="1" applyAlignment="1">
      <alignment horizontal="center"/>
    </xf>
    <xf numFmtId="0" fontId="0" fillId="14" borderId="13" xfId="0" applyFill="1" applyBorder="1"/>
    <xf numFmtId="0" fontId="0" fillId="0" borderId="13" xfId="0" applyBorder="1"/>
    <xf numFmtId="0" fontId="5" fillId="0" borderId="13" xfId="0" applyFont="1" applyBorder="1"/>
    <xf numFmtId="0" fontId="0" fillId="9" borderId="12" xfId="0" applyFill="1" applyBorder="1"/>
    <xf numFmtId="0" fontId="0" fillId="15" borderId="0" xfId="0" applyFill="1"/>
    <xf numFmtId="0" fontId="5" fillId="0" borderId="0" xfId="0" applyFont="1" applyFill="1"/>
    <xf numFmtId="0" fontId="0" fillId="15" borderId="12" xfId="0" applyFill="1" applyBorder="1"/>
    <xf numFmtId="20" fontId="0" fillId="0" borderId="12" xfId="0" applyNumberFormat="1" applyFill="1" applyBorder="1"/>
    <xf numFmtId="0" fontId="1" fillId="16" borderId="0" xfId="0" applyFont="1" applyFill="1"/>
    <xf numFmtId="0" fontId="0" fillId="16" borderId="0" xfId="0" applyFill="1"/>
    <xf numFmtId="2" fontId="2" fillId="16" borderId="0" xfId="0" applyNumberFormat="1" applyFont="1" applyFill="1"/>
    <xf numFmtId="2" fontId="0" fillId="16" borderId="0" xfId="0" applyNumberFormat="1" applyFill="1"/>
    <xf numFmtId="0" fontId="1" fillId="17" borderId="0" xfId="0" applyFont="1" applyFill="1"/>
    <xf numFmtId="2" fontId="0" fillId="17" borderId="0" xfId="0" applyNumberFormat="1" applyFill="1"/>
    <xf numFmtId="0" fontId="15" fillId="18" borderId="0" xfId="0" applyFont="1" applyFill="1"/>
    <xf numFmtId="2" fontId="0" fillId="18" borderId="0" xfId="0" applyNumberFormat="1" applyFill="1"/>
    <xf numFmtId="0" fontId="0" fillId="16" borderId="12" xfId="0" applyFill="1" applyBorder="1"/>
    <xf numFmtId="0" fontId="0" fillId="17" borderId="0" xfId="0" applyFill="1"/>
    <xf numFmtId="2" fontId="2" fillId="17" borderId="0" xfId="0" applyNumberFormat="1" applyFont="1" applyFill="1"/>
    <xf numFmtId="0" fontId="0" fillId="17" borderId="12" xfId="0" applyFill="1" applyBorder="1"/>
    <xf numFmtId="0" fontId="0" fillId="18" borderId="0" xfId="0" applyFill="1"/>
    <xf numFmtId="2" fontId="16" fillId="18" borderId="0" xfId="0" applyNumberFormat="1" applyFont="1" applyFill="1"/>
    <xf numFmtId="0" fontId="17" fillId="0" borderId="0" xfId="0" applyFont="1" applyAlignment="1">
      <alignment horizontal="right" vertical="center" readingOrder="2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0" borderId="12" xfId="0" applyFont="1" applyBorder="1"/>
    <xf numFmtId="0" fontId="23" fillId="0" borderId="0" xfId="0" applyFont="1"/>
    <xf numFmtId="0" fontId="19" fillId="2" borderId="0" xfId="0" applyFont="1" applyFill="1"/>
    <xf numFmtId="0" fontId="24" fillId="0" borderId="0" xfId="0" applyFont="1"/>
    <xf numFmtId="0" fontId="20" fillId="0" borderId="12" xfId="0" applyFont="1" applyBorder="1"/>
    <xf numFmtId="0" fontId="19" fillId="0" borderId="14" xfId="0" applyFont="1" applyBorder="1" applyAlignment="1">
      <alignment horizontal="right" readingOrder="2"/>
    </xf>
    <xf numFmtId="0" fontId="19" fillId="0" borderId="15" xfId="0" applyFont="1" applyBorder="1" applyAlignment="1">
      <alignment horizontal="left"/>
    </xf>
    <xf numFmtId="0" fontId="19" fillId="0" borderId="14" xfId="0" applyFont="1" applyBorder="1" applyAlignment="1">
      <alignment horizontal="right"/>
    </xf>
    <xf numFmtId="0" fontId="19" fillId="0" borderId="14" xfId="0" applyFont="1" applyBorder="1"/>
    <xf numFmtId="0" fontId="19" fillId="0" borderId="15" xfId="0" applyFont="1" applyBorder="1"/>
    <xf numFmtId="0" fontId="19" fillId="0" borderId="20" xfId="0" applyFont="1" applyBorder="1"/>
    <xf numFmtId="0" fontId="19" fillId="0" borderId="21" xfId="0" applyFont="1" applyBorder="1"/>
    <xf numFmtId="0" fontId="19" fillId="0" borderId="16" xfId="0" applyFont="1" applyBorder="1"/>
    <xf numFmtId="0" fontId="19" fillId="0" borderId="17" xfId="0" applyFont="1" applyBorder="1"/>
    <xf numFmtId="0" fontId="20" fillId="0" borderId="14" xfId="0" applyFont="1" applyBorder="1"/>
    <xf numFmtId="0" fontId="25" fillId="0" borderId="14" xfId="0" applyFont="1" applyBorder="1"/>
    <xf numFmtId="0" fontId="19" fillId="0" borderId="23" xfId="0" applyFont="1" applyBorder="1"/>
    <xf numFmtId="0" fontId="25" fillId="0" borderId="20" xfId="0" applyFont="1" applyBorder="1"/>
    <xf numFmtId="0" fontId="19" fillId="0" borderId="22" xfId="0" applyFont="1" applyBorder="1"/>
    <xf numFmtId="0" fontId="25" fillId="0" borderId="18" xfId="0" applyFont="1" applyBorder="1"/>
    <xf numFmtId="0" fontId="20" fillId="0" borderId="18" xfId="0" applyFont="1" applyBorder="1"/>
    <xf numFmtId="0" fontId="19" fillId="0" borderId="19" xfId="0" applyFont="1" applyBorder="1"/>
    <xf numFmtId="0" fontId="19" fillId="0" borderId="18" xfId="0" applyFont="1" applyBorder="1"/>
    <xf numFmtId="0" fontId="19" fillId="0" borderId="18" xfId="0" applyFont="1" applyBorder="1" applyAlignment="1">
      <alignment horizontal="left"/>
    </xf>
    <xf numFmtId="0" fontId="29" fillId="0" borderId="0" xfId="1" applyFont="1" applyAlignment="1">
      <alignment horizontal="right" vertical="center" readingOrder="2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1" fillId="0" borderId="0" xfId="0" applyFont="1" applyAlignment="1">
      <alignment readingOrder="2"/>
    </xf>
    <xf numFmtId="0" fontId="33" fillId="0" borderId="0" xfId="0" applyFont="1" applyAlignment="1">
      <alignment horizontal="right" vertical="center" readingOrder="2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right" vertical="center" readingOrder="2"/>
    </xf>
    <xf numFmtId="0" fontId="36" fillId="0" borderId="0" xfId="0" applyFont="1" applyAlignment="1">
      <alignment horizontal="right" vertical="center" readingOrder="2"/>
    </xf>
    <xf numFmtId="0" fontId="38" fillId="0" borderId="0" xfId="0" applyFont="1"/>
    <xf numFmtId="0" fontId="39" fillId="0" borderId="0" xfId="0" applyFont="1" applyAlignment="1">
      <alignment horizontal="right" vertical="center" readingOrder="2"/>
    </xf>
    <xf numFmtId="2" fontId="19" fillId="0" borderId="15" xfId="0" applyNumberFormat="1" applyFont="1" applyBorder="1" applyAlignment="1">
      <alignment horizontal="left"/>
    </xf>
    <xf numFmtId="2" fontId="19" fillId="0" borderId="21" xfId="0" applyNumberFormat="1" applyFont="1" applyBorder="1" applyAlignment="1">
      <alignment horizontal="left"/>
    </xf>
    <xf numFmtId="2" fontId="19" fillId="0" borderId="19" xfId="0" applyNumberFormat="1" applyFont="1" applyBorder="1" applyAlignment="1">
      <alignment horizontal="left"/>
    </xf>
    <xf numFmtId="2" fontId="40" fillId="0" borderId="14" xfId="0" applyNumberFormat="1" applyFont="1" applyBorder="1" applyAlignment="1">
      <alignment horizontal="right"/>
    </xf>
    <xf numFmtId="2" fontId="40" fillId="0" borderId="20" xfId="0" applyNumberFormat="1" applyFont="1" applyBorder="1" applyAlignment="1">
      <alignment horizontal="right"/>
    </xf>
    <xf numFmtId="2" fontId="40" fillId="0" borderId="18" xfId="0" applyNumberFormat="1" applyFont="1" applyBorder="1" applyAlignment="1">
      <alignment horizontal="right"/>
    </xf>
    <xf numFmtId="0" fontId="41" fillId="0" borderId="12" xfId="0" applyFont="1" applyBorder="1"/>
    <xf numFmtId="0" fontId="41" fillId="0" borderId="0" xfId="0" applyFont="1"/>
    <xf numFmtId="0" fontId="41" fillId="2" borderId="0" xfId="0" applyFont="1" applyFill="1"/>
    <xf numFmtId="0" fontId="2" fillId="0" borderId="0" xfId="0" applyFont="1" applyFill="1"/>
    <xf numFmtId="0" fontId="42" fillId="0" borderId="12" xfId="0" applyFont="1" applyBorder="1"/>
    <xf numFmtId="0" fontId="38" fillId="0" borderId="12" xfId="0" applyFont="1" applyBorder="1"/>
    <xf numFmtId="0" fontId="38" fillId="0" borderId="14" xfId="0" applyFont="1" applyBorder="1" applyAlignment="1">
      <alignment horizontal="right" readingOrder="2"/>
    </xf>
    <xf numFmtId="0" fontId="38" fillId="0" borderId="15" xfId="0" applyFont="1" applyBorder="1" applyAlignment="1">
      <alignment horizontal="left"/>
    </xf>
    <xf numFmtId="0" fontId="38" fillId="0" borderId="14" xfId="0" applyFont="1" applyBorder="1" applyAlignment="1">
      <alignment horizontal="right"/>
    </xf>
    <xf numFmtId="0" fontId="38" fillId="0" borderId="14" xfId="0" applyFont="1" applyBorder="1"/>
    <xf numFmtId="0" fontId="38" fillId="0" borderId="15" xfId="0" applyFont="1" applyBorder="1"/>
    <xf numFmtId="0" fontId="38" fillId="0" borderId="20" xfId="0" applyFont="1" applyBorder="1"/>
    <xf numFmtId="2" fontId="38" fillId="0" borderId="20" xfId="0" applyNumberFormat="1" applyFont="1" applyBorder="1" applyAlignment="1">
      <alignment horizontal="right"/>
    </xf>
    <xf numFmtId="0" fontId="38" fillId="0" borderId="21" xfId="0" applyFont="1" applyBorder="1"/>
    <xf numFmtId="0" fontId="38" fillId="0" borderId="16" xfId="0" applyFont="1" applyBorder="1"/>
    <xf numFmtId="0" fontId="38" fillId="0" borderId="17" xfId="0" applyFont="1" applyBorder="1"/>
    <xf numFmtId="0" fontId="42" fillId="0" borderId="14" xfId="0" applyFont="1" applyBorder="1"/>
    <xf numFmtId="2" fontId="38" fillId="0" borderId="15" xfId="0" applyNumberFormat="1" applyFont="1" applyBorder="1" applyAlignment="1">
      <alignment horizontal="left"/>
    </xf>
    <xf numFmtId="0" fontId="39" fillId="0" borderId="14" xfId="0" applyFont="1" applyBorder="1"/>
    <xf numFmtId="0" fontId="38" fillId="0" borderId="23" xfId="0" applyFont="1" applyBorder="1"/>
    <xf numFmtId="2" fontId="38" fillId="0" borderId="14" xfId="0" applyNumberFormat="1" applyFont="1" applyBorder="1" applyAlignment="1">
      <alignment horizontal="right"/>
    </xf>
    <xf numFmtId="0" fontId="39" fillId="0" borderId="20" xfId="0" applyFont="1" applyBorder="1"/>
    <xf numFmtId="0" fontId="38" fillId="0" borderId="22" xfId="0" applyFont="1" applyBorder="1"/>
    <xf numFmtId="2" fontId="38" fillId="0" borderId="21" xfId="0" applyNumberFormat="1" applyFont="1" applyBorder="1" applyAlignment="1">
      <alignment horizontal="left"/>
    </xf>
    <xf numFmtId="0" fontId="39" fillId="0" borderId="18" xfId="0" applyFont="1" applyBorder="1"/>
    <xf numFmtId="2" fontId="38" fillId="0" borderId="18" xfId="0" applyNumberFormat="1" applyFont="1" applyBorder="1" applyAlignment="1">
      <alignment horizontal="right"/>
    </xf>
    <xf numFmtId="0" fontId="38" fillId="0" borderId="19" xfId="0" applyFont="1" applyBorder="1"/>
    <xf numFmtId="0" fontId="38" fillId="0" borderId="18" xfId="0" applyFont="1" applyBorder="1"/>
    <xf numFmtId="2" fontId="38" fillId="0" borderId="19" xfId="0" applyNumberFormat="1" applyFont="1" applyBorder="1" applyAlignment="1">
      <alignment horizontal="left"/>
    </xf>
    <xf numFmtId="0" fontId="42" fillId="0" borderId="18" xfId="0" applyFont="1" applyBorder="1"/>
    <xf numFmtId="0" fontId="38" fillId="0" borderId="18" xfId="0" applyFont="1" applyBorder="1" applyAlignment="1">
      <alignment horizontal="left"/>
    </xf>
    <xf numFmtId="0" fontId="42" fillId="0" borderId="0" xfId="0" applyFont="1"/>
    <xf numFmtId="0" fontId="38" fillId="2" borderId="0" xfId="0" applyFont="1" applyFill="1"/>
    <xf numFmtId="0" fontId="0" fillId="0" borderId="0" xfId="0" applyFont="1" applyAlignment="1"/>
    <xf numFmtId="0" fontId="46" fillId="0" borderId="0" xfId="2"/>
    <xf numFmtId="0" fontId="39" fillId="0" borderId="0" xfId="2" applyFont="1" applyAlignment="1">
      <alignment horizontal="right" vertical="center" readingOrder="2"/>
    </xf>
    <xf numFmtId="0" fontId="0" fillId="0" borderId="0" xfId="2" applyFont="1" applyAlignment="1"/>
    <xf numFmtId="0" fontId="47" fillId="0" borderId="0" xfId="2" applyFont="1" applyAlignment="1"/>
    <xf numFmtId="0" fontId="19" fillId="0" borderId="0" xfId="2" applyFont="1"/>
    <xf numFmtId="0" fontId="17" fillId="0" borderId="0" xfId="2" applyFont="1" applyAlignment="1">
      <alignment horizontal="right" vertical="center" readingOrder="2"/>
    </xf>
    <xf numFmtId="0" fontId="3" fillId="2" borderId="5" xfId="0" applyFont="1" applyFill="1" applyBorder="1"/>
    <xf numFmtId="0" fontId="42" fillId="2" borderId="14" xfId="0" applyFont="1" applyFill="1" applyBorder="1"/>
    <xf numFmtId="0" fontId="20" fillId="2" borderId="14" xfId="0" applyFont="1" applyFill="1" applyBorder="1"/>
    <xf numFmtId="0" fontId="0" fillId="0" borderId="4" xfId="0" applyFill="1" applyBorder="1" applyAlignment="1">
      <alignment horizontal="right"/>
    </xf>
    <xf numFmtId="17" fontId="0" fillId="0" borderId="0" xfId="0" applyNumberFormat="1" applyFill="1" applyBorder="1"/>
    <xf numFmtId="0" fontId="0" fillId="0" borderId="0" xfId="0" applyFill="1" applyBorder="1" applyAlignment="1">
      <alignment horizontal="right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178593</xdr:rowOff>
    </xdr:from>
    <xdr:ext cx="9456962" cy="1796143"/>
    <xdr:pic>
      <xdr:nvPicPr>
        <xdr:cNvPr id="3" name="image1.jpg" descr="Ihilov_Header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800093"/>
          <a:ext cx="9456962" cy="1796143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381000</xdr:colOff>
      <xdr:row>9</xdr:row>
      <xdr:rowOff>142874</xdr:rowOff>
    </xdr:from>
    <xdr:ext cx="3905250" cy="638175"/>
    <xdr:sp macro="" textlink="">
      <xdr:nvSpPr>
        <xdr:cNvPr id="4" name="Shape 3"/>
        <xdr:cNvSpPr txBox="1"/>
      </xdr:nvSpPr>
      <xdr:spPr>
        <a:xfrm>
          <a:off x="5369719" y="21478874"/>
          <a:ext cx="3905250" cy="638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המעבדה למחלות ריאה ואלרגיה</a:t>
          </a:r>
          <a:endParaRPr sz="12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שירות מעבדתי ארצי למחלות אינטרסטיציאליות</a:t>
          </a:r>
          <a:endParaRPr sz="1100"/>
        </a:p>
      </xdr:txBody>
    </xdr:sp>
    <xdr:clientData fLocksWithSheet="0"/>
  </xdr:oneCellAnchor>
  <xdr:oneCellAnchor>
    <xdr:from>
      <xdr:col>0</xdr:col>
      <xdr:colOff>178594</xdr:colOff>
      <xdr:row>9</xdr:row>
      <xdr:rowOff>142875</xdr:rowOff>
    </xdr:from>
    <xdr:ext cx="2333625" cy="771525"/>
    <xdr:sp macro="" textlink="">
      <xdr:nvSpPr>
        <xdr:cNvPr id="5" name="Shape 4"/>
        <xdr:cNvSpPr txBox="1"/>
      </xdr:nvSpPr>
      <xdr:spPr>
        <a:xfrm>
          <a:off x="178594" y="21478875"/>
          <a:ext cx="2333625" cy="771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Laboratory of Pulmonary</a:t>
          </a:r>
          <a:endParaRPr sz="12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and Allergy Diseases</a:t>
          </a:r>
          <a:endParaRPr sz="12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National Laboratory Service for </a:t>
          </a:r>
          <a:endParaRPr sz="11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Interstitial Lung Diseases</a:t>
          </a:r>
          <a:endParaRPr sz="11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twoCellAnchor editAs="oneCell">
    <xdr:from>
      <xdr:col>5</xdr:col>
      <xdr:colOff>47626</xdr:colOff>
      <xdr:row>47</xdr:row>
      <xdr:rowOff>97913</xdr:rowOff>
    </xdr:from>
    <xdr:to>
      <xdr:col>5</xdr:col>
      <xdr:colOff>226219</xdr:colOff>
      <xdr:row>49</xdr:row>
      <xdr:rowOff>194076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5782" y="11337413"/>
          <a:ext cx="178593" cy="631944"/>
        </a:xfrm>
        <a:prstGeom prst="rect">
          <a:avLst/>
        </a:prstGeom>
      </xdr:spPr>
    </xdr:pic>
    <xdr:clientData/>
  </xdr:twoCellAnchor>
  <xdr:oneCellAnchor>
    <xdr:from>
      <xdr:col>1</xdr:col>
      <xdr:colOff>464340</xdr:colOff>
      <xdr:row>51</xdr:row>
      <xdr:rowOff>226216</xdr:rowOff>
    </xdr:from>
    <xdr:ext cx="6988303" cy="1094210"/>
    <xdr:sp macro="" textlink="">
      <xdr:nvSpPr>
        <xdr:cNvPr id="6" name="TextBox 5"/>
        <xdr:cNvSpPr txBox="1"/>
      </xdr:nvSpPr>
      <xdr:spPr>
        <a:xfrm>
          <a:off x="1154903" y="12525372"/>
          <a:ext cx="6988303" cy="1094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t">
          <a:spAutoFit/>
        </a:bodyPr>
        <a:lstStyle/>
        <a:p>
          <a:pPr algn="r" rtl="1"/>
          <a:r>
            <a:rPr lang="he-IL" sz="2000">
              <a:solidFill>
                <a:schemeClr val="bg1">
                  <a:lumMod val="50000"/>
                </a:schemeClr>
              </a:solidFill>
            </a:rPr>
            <a:t>טל': 03-6973749</a:t>
          </a:r>
          <a:r>
            <a:rPr lang="en-US" sz="200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2000">
              <a:solidFill>
                <a:schemeClr val="bg1">
                  <a:lumMod val="50000"/>
                </a:schemeClr>
              </a:solidFill>
              <a:cs typeface="+mn-cs"/>
            </a:rPr>
            <a:t>Tel: </a:t>
          </a:r>
          <a:r>
            <a:rPr lang="he-IL" sz="2000">
              <a:solidFill>
                <a:schemeClr val="bg1">
                  <a:lumMod val="50000"/>
                </a:schemeClr>
              </a:solidFill>
              <a:cs typeface="+mn-cs"/>
            </a:rPr>
            <a:t>	</a:t>
          </a:r>
          <a:r>
            <a:rPr lang="he-IL" sz="2000">
              <a:solidFill>
                <a:schemeClr val="bg1">
                  <a:lumMod val="50000"/>
                </a:schemeClr>
              </a:solidFill>
            </a:rPr>
            <a:t>	פקס: 03-6947264 </a:t>
          </a:r>
          <a:r>
            <a:rPr lang="en-US" sz="200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2000">
              <a:solidFill>
                <a:schemeClr val="bg1">
                  <a:lumMod val="50000"/>
                </a:schemeClr>
              </a:solidFill>
              <a:cs typeface="+mn-cs"/>
            </a:rPr>
            <a:t>Fax:</a:t>
          </a:r>
        </a:p>
        <a:p>
          <a:pPr algn="r" rtl="1"/>
          <a:r>
            <a:rPr lang="he-IL" sz="2000">
              <a:solidFill>
                <a:schemeClr val="bg1">
                  <a:lumMod val="50000"/>
                </a:schemeClr>
              </a:solidFill>
            </a:rPr>
            <a:t>טל': 8801*</a:t>
          </a:r>
          <a:r>
            <a:rPr lang="he-IL" sz="2000" baseline="0">
              <a:solidFill>
                <a:schemeClr val="bg1">
                  <a:lumMod val="50000"/>
                </a:schemeClr>
              </a:solidFill>
            </a:rPr>
            <a:t>    		</a:t>
          </a:r>
          <a:r>
            <a:rPr lang="en-US" sz="2000" baseline="0">
              <a:solidFill>
                <a:schemeClr val="bg1">
                  <a:lumMod val="50000"/>
                </a:schemeClr>
              </a:solidFill>
            </a:rPr>
            <a:t>	</a:t>
          </a:r>
          <a:r>
            <a:rPr lang="en-US" sz="2000" baseline="0">
              <a:solidFill>
                <a:schemeClr val="bg1">
                  <a:lumMod val="50000"/>
                </a:schemeClr>
              </a:solidFill>
              <a:cs typeface="+mn-cs"/>
            </a:rPr>
            <a:t> </a:t>
          </a:r>
          <a:r>
            <a:rPr lang="en-US" sz="2200" baseline="0">
              <a:solidFill>
                <a:schemeClr val="bg1">
                  <a:lumMod val="50000"/>
                </a:schemeClr>
              </a:solidFill>
              <a:cs typeface="+mn-cs"/>
            </a:rPr>
            <a:t>www.tasmc.org.il</a:t>
          </a:r>
          <a:r>
            <a:rPr lang="en-US" sz="2000" baseline="0">
              <a:solidFill>
                <a:schemeClr val="bg1">
                  <a:lumMod val="50000"/>
                </a:schemeClr>
              </a:solidFill>
              <a:cs typeface="+mn-cs"/>
            </a:rPr>
            <a:t> </a:t>
          </a:r>
          <a:endParaRPr lang="he-IL" sz="2000" baseline="0">
            <a:solidFill>
              <a:schemeClr val="bg1">
                <a:lumMod val="50000"/>
              </a:schemeClr>
            </a:solidFill>
            <a:cs typeface="+mn-cs"/>
          </a:endParaRPr>
        </a:p>
        <a:p>
          <a:pPr algn="r" rtl="1"/>
          <a:r>
            <a:rPr lang="he-IL" sz="2000">
              <a:solidFill>
                <a:schemeClr val="bg1">
                  <a:lumMod val="50000"/>
                </a:schemeClr>
              </a:solidFill>
            </a:rPr>
            <a:t>רח' ויצמן 6, תל אביב, 6423906 </a:t>
          </a:r>
          <a:r>
            <a:rPr lang="en-US" sz="2200">
              <a:solidFill>
                <a:schemeClr val="bg1">
                  <a:lumMod val="50000"/>
                </a:schemeClr>
              </a:solidFill>
            </a:rPr>
            <a:t>6 Weizmann St .</a:t>
          </a:r>
          <a:r>
            <a:rPr lang="en-US" sz="2200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2200">
              <a:solidFill>
                <a:schemeClr val="bg1">
                  <a:lumMod val="50000"/>
                </a:schemeClr>
              </a:solidFill>
            </a:rPr>
            <a:t>Tel Aviv, </a:t>
          </a:r>
          <a:endParaRPr lang="he-IL" sz="220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178593</xdr:rowOff>
    </xdr:from>
    <xdr:ext cx="9456962" cy="1796143"/>
    <xdr:pic>
      <xdr:nvPicPr>
        <xdr:cNvPr id="3" name="image1.jpg" descr="Ihilov_Header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78593"/>
          <a:ext cx="9456962" cy="1796143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381000</xdr:colOff>
      <xdr:row>9</xdr:row>
      <xdr:rowOff>142874</xdr:rowOff>
    </xdr:from>
    <xdr:ext cx="3905250" cy="638175"/>
    <xdr:sp macro="" textlink="">
      <xdr:nvSpPr>
        <xdr:cNvPr id="4" name="Shape 3"/>
        <xdr:cNvSpPr txBox="1"/>
      </xdr:nvSpPr>
      <xdr:spPr>
        <a:xfrm>
          <a:off x="5438775" y="1847849"/>
          <a:ext cx="3905250" cy="638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המעבדה למחלות ריאה ואלרגיה</a:t>
          </a:r>
          <a:endParaRPr sz="12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שירות מעבדתי ארצי למחלות אינטרסטיציאליות</a:t>
          </a:r>
          <a:endParaRPr sz="1100"/>
        </a:p>
      </xdr:txBody>
    </xdr:sp>
    <xdr:clientData fLocksWithSheet="0"/>
  </xdr:oneCellAnchor>
  <xdr:oneCellAnchor>
    <xdr:from>
      <xdr:col>0</xdr:col>
      <xdr:colOff>178594</xdr:colOff>
      <xdr:row>9</xdr:row>
      <xdr:rowOff>142875</xdr:rowOff>
    </xdr:from>
    <xdr:ext cx="2333625" cy="771525"/>
    <xdr:sp macro="" textlink="">
      <xdr:nvSpPr>
        <xdr:cNvPr id="5" name="Shape 4"/>
        <xdr:cNvSpPr txBox="1"/>
      </xdr:nvSpPr>
      <xdr:spPr>
        <a:xfrm>
          <a:off x="178594" y="1847850"/>
          <a:ext cx="2333625" cy="771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Laboratory of Pulmonary</a:t>
          </a:r>
          <a:endParaRPr sz="12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and Allergy Diseases</a:t>
          </a:r>
          <a:endParaRPr sz="12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National Laboratory Service for </a:t>
          </a:r>
          <a:endParaRPr sz="11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Interstitial Lung Diseases</a:t>
          </a:r>
          <a:endParaRPr sz="11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666749</xdr:colOff>
      <xdr:row>52</xdr:row>
      <xdr:rowOff>154782</xdr:rowOff>
    </xdr:from>
    <xdr:ext cx="6988303" cy="1094210"/>
    <xdr:sp macro="" textlink="">
      <xdr:nvSpPr>
        <xdr:cNvPr id="7" name="TextBox 6"/>
        <xdr:cNvSpPr txBox="1"/>
      </xdr:nvSpPr>
      <xdr:spPr>
        <a:xfrm>
          <a:off x="1357312" y="12703970"/>
          <a:ext cx="6988303" cy="1094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t">
          <a:spAutoFit/>
        </a:bodyPr>
        <a:lstStyle/>
        <a:p>
          <a:pPr algn="r" rtl="1"/>
          <a:r>
            <a:rPr lang="he-IL" sz="2000">
              <a:solidFill>
                <a:schemeClr val="bg1">
                  <a:lumMod val="50000"/>
                </a:schemeClr>
              </a:solidFill>
            </a:rPr>
            <a:t>טל': 03-6973749</a:t>
          </a:r>
          <a:r>
            <a:rPr lang="en-US" sz="200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2000">
              <a:solidFill>
                <a:schemeClr val="bg1">
                  <a:lumMod val="50000"/>
                </a:schemeClr>
              </a:solidFill>
              <a:cs typeface="+mn-cs"/>
            </a:rPr>
            <a:t>Tel: </a:t>
          </a:r>
          <a:r>
            <a:rPr lang="he-IL" sz="2000">
              <a:solidFill>
                <a:schemeClr val="bg1">
                  <a:lumMod val="50000"/>
                </a:schemeClr>
              </a:solidFill>
              <a:cs typeface="+mn-cs"/>
            </a:rPr>
            <a:t>	</a:t>
          </a:r>
          <a:r>
            <a:rPr lang="he-IL" sz="2000">
              <a:solidFill>
                <a:schemeClr val="bg1">
                  <a:lumMod val="50000"/>
                </a:schemeClr>
              </a:solidFill>
            </a:rPr>
            <a:t>	פקס: 03-6947264 </a:t>
          </a:r>
          <a:r>
            <a:rPr lang="en-US" sz="200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2000">
              <a:solidFill>
                <a:schemeClr val="bg1">
                  <a:lumMod val="50000"/>
                </a:schemeClr>
              </a:solidFill>
              <a:cs typeface="+mn-cs"/>
            </a:rPr>
            <a:t>Fax:</a:t>
          </a:r>
        </a:p>
        <a:p>
          <a:pPr algn="r" rtl="1"/>
          <a:r>
            <a:rPr lang="he-IL" sz="2000">
              <a:solidFill>
                <a:schemeClr val="bg1">
                  <a:lumMod val="50000"/>
                </a:schemeClr>
              </a:solidFill>
            </a:rPr>
            <a:t>טל': 8801*</a:t>
          </a:r>
          <a:r>
            <a:rPr lang="he-IL" sz="2000" baseline="0">
              <a:solidFill>
                <a:schemeClr val="bg1">
                  <a:lumMod val="50000"/>
                </a:schemeClr>
              </a:solidFill>
            </a:rPr>
            <a:t>    		</a:t>
          </a:r>
          <a:r>
            <a:rPr lang="en-US" sz="2000" baseline="0">
              <a:solidFill>
                <a:schemeClr val="bg1">
                  <a:lumMod val="50000"/>
                </a:schemeClr>
              </a:solidFill>
            </a:rPr>
            <a:t>	</a:t>
          </a:r>
          <a:r>
            <a:rPr lang="en-US" sz="2000" baseline="0">
              <a:solidFill>
                <a:schemeClr val="bg1">
                  <a:lumMod val="50000"/>
                </a:schemeClr>
              </a:solidFill>
              <a:cs typeface="+mn-cs"/>
            </a:rPr>
            <a:t> </a:t>
          </a:r>
          <a:r>
            <a:rPr lang="en-US" sz="2200" baseline="0">
              <a:solidFill>
                <a:schemeClr val="bg1">
                  <a:lumMod val="50000"/>
                </a:schemeClr>
              </a:solidFill>
              <a:cs typeface="+mn-cs"/>
            </a:rPr>
            <a:t>www.tasmc.org.il</a:t>
          </a:r>
          <a:r>
            <a:rPr lang="en-US" sz="2000" baseline="0">
              <a:solidFill>
                <a:schemeClr val="bg1">
                  <a:lumMod val="50000"/>
                </a:schemeClr>
              </a:solidFill>
              <a:cs typeface="+mn-cs"/>
            </a:rPr>
            <a:t> </a:t>
          </a:r>
          <a:endParaRPr lang="he-IL" sz="2000" baseline="0">
            <a:solidFill>
              <a:schemeClr val="bg1">
                <a:lumMod val="50000"/>
              </a:schemeClr>
            </a:solidFill>
            <a:cs typeface="+mn-cs"/>
          </a:endParaRPr>
        </a:p>
        <a:p>
          <a:pPr algn="r" rtl="1"/>
          <a:r>
            <a:rPr lang="he-IL" sz="2000">
              <a:solidFill>
                <a:schemeClr val="bg1">
                  <a:lumMod val="50000"/>
                </a:schemeClr>
              </a:solidFill>
            </a:rPr>
            <a:t>רח' ויצמן 6, תל אביב, 6423906 </a:t>
          </a:r>
          <a:r>
            <a:rPr lang="en-US" sz="2200">
              <a:solidFill>
                <a:schemeClr val="bg1">
                  <a:lumMod val="50000"/>
                </a:schemeClr>
              </a:solidFill>
            </a:rPr>
            <a:t>6 Weizmann St .</a:t>
          </a:r>
          <a:r>
            <a:rPr lang="en-US" sz="2200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2200">
              <a:solidFill>
                <a:schemeClr val="bg1">
                  <a:lumMod val="50000"/>
                </a:schemeClr>
              </a:solidFill>
            </a:rPr>
            <a:t>Tel Aviv, </a:t>
          </a:r>
          <a:endParaRPr lang="he-IL" sz="220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 editAs="oneCell">
    <xdr:from>
      <xdr:col>8</xdr:col>
      <xdr:colOff>47626</xdr:colOff>
      <xdr:row>47</xdr:row>
      <xdr:rowOff>97913</xdr:rowOff>
    </xdr:from>
    <xdr:to>
      <xdr:col>8</xdr:col>
      <xdr:colOff>226219</xdr:colOff>
      <xdr:row>49</xdr:row>
      <xdr:rowOff>194076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76" y="11261213"/>
          <a:ext cx="178593" cy="629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7"/>
  <sheetViews>
    <sheetView tabSelected="1" view="pageBreakPreview" topLeftCell="F1" zoomScale="80" zoomScaleNormal="60" zoomScaleSheetLayoutView="80" workbookViewId="0">
      <selection activeCell="Q6" sqref="Q6"/>
    </sheetView>
  </sheetViews>
  <sheetFormatPr defaultRowHeight="14.25" x14ac:dyDescent="0.2"/>
  <cols>
    <col min="1" max="1" width="18.25" customWidth="1"/>
    <col min="2" max="2" width="3" customWidth="1"/>
    <col min="3" max="3" width="12.125" bestFit="1" customWidth="1"/>
    <col min="9" max="9" width="14.25" bestFit="1" customWidth="1"/>
    <col min="10" max="10" width="12.875" customWidth="1"/>
    <col min="15" max="15" width="15" bestFit="1" customWidth="1"/>
    <col min="16" max="16" width="17" bestFit="1" customWidth="1"/>
    <col min="17" max="17" width="9.375" customWidth="1"/>
    <col min="18" max="18" width="24.25" customWidth="1"/>
    <col min="19" max="19" width="19" bestFit="1" customWidth="1"/>
  </cols>
  <sheetData>
    <row r="1" spans="1:20" ht="18" x14ac:dyDescent="0.25">
      <c r="A1" s="22" t="s">
        <v>50</v>
      </c>
      <c r="B1" s="24"/>
      <c r="C1" s="24"/>
      <c r="D1" s="24"/>
      <c r="E1" s="24"/>
      <c r="F1" s="25"/>
      <c r="G1" s="25"/>
      <c r="H1" s="25"/>
      <c r="I1" s="58"/>
      <c r="J1" s="58"/>
      <c r="K1" s="24"/>
      <c r="L1" s="24"/>
      <c r="M1" s="24"/>
      <c r="N1" s="24"/>
      <c r="O1" s="22" t="s">
        <v>50</v>
      </c>
      <c r="P1" s="24"/>
      <c r="Q1" s="68" t="str">
        <f>A1</f>
        <v>שם מטופל</v>
      </c>
      <c r="R1" s="59" t="s">
        <v>52</v>
      </c>
      <c r="S1" s="24"/>
      <c r="T1" s="24"/>
    </row>
    <row r="2" spans="1:20" ht="15" x14ac:dyDescent="0.25">
      <c r="A2" s="22" t="s">
        <v>51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2" t="s">
        <v>51</v>
      </c>
      <c r="P2" s="24"/>
      <c r="Q2" s="24"/>
      <c r="R2" s="24"/>
      <c r="S2" s="24"/>
      <c r="T2" s="24"/>
    </row>
    <row r="3" spans="1:20" ht="15.75" thickBot="1" x14ac:dyDescent="0.3">
      <c r="A3" s="23" t="s">
        <v>23</v>
      </c>
      <c r="B3" s="2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3" t="s">
        <v>23</v>
      </c>
      <c r="P3" s="24"/>
      <c r="Q3" s="24"/>
      <c r="R3" s="24" t="s">
        <v>24</v>
      </c>
      <c r="S3" s="27">
        <v>0</v>
      </c>
      <c r="T3" s="24"/>
    </row>
    <row r="4" spans="1:20" ht="16.5" thickBot="1" x14ac:dyDescent="0.3">
      <c r="A4" s="1" t="s">
        <v>0</v>
      </c>
      <c r="B4" s="2" t="s">
        <v>1</v>
      </c>
      <c r="C4" s="22" t="str">
        <f>A1</f>
        <v>שם מטופל</v>
      </c>
      <c r="D4" s="29"/>
      <c r="E4" s="29"/>
      <c r="F4" s="29"/>
      <c r="G4" s="29"/>
      <c r="H4" s="29"/>
      <c r="I4" s="30"/>
      <c r="J4" s="30"/>
      <c r="K4" s="30"/>
      <c r="L4" s="30"/>
      <c r="M4" s="30"/>
      <c r="N4" s="31" t="str">
        <f>O1</f>
        <v>שם מטופל</v>
      </c>
      <c r="O4" s="1" t="s">
        <v>0</v>
      </c>
      <c r="P4" s="24"/>
      <c r="Q4" s="24"/>
      <c r="R4" s="24" t="s">
        <v>25</v>
      </c>
      <c r="S4" s="26">
        <f>S3*1000*200/1000000</f>
        <v>0</v>
      </c>
      <c r="T4" s="24"/>
    </row>
    <row r="5" spans="1:20" ht="15.75" thickBot="1" x14ac:dyDescent="0.3">
      <c r="A5" s="24" t="s">
        <v>2</v>
      </c>
      <c r="B5" s="2" t="s">
        <v>3</v>
      </c>
      <c r="C5" s="32"/>
      <c r="D5" s="218">
        <v>1</v>
      </c>
      <c r="E5" s="34">
        <f>D5+1</f>
        <v>2</v>
      </c>
      <c r="F5" s="34">
        <f t="shared" ref="F5:H5" si="0">E5+1</f>
        <v>3</v>
      </c>
      <c r="G5" s="34">
        <f t="shared" si="0"/>
        <v>4</v>
      </c>
      <c r="H5" s="34">
        <f t="shared" si="0"/>
        <v>5</v>
      </c>
      <c r="I5" s="218">
        <f>H10+1</f>
        <v>31</v>
      </c>
      <c r="J5" s="34">
        <f>I5+1</f>
        <v>32</v>
      </c>
      <c r="K5" s="34">
        <f t="shared" ref="K5:M5" si="1">J5+1</f>
        <v>33</v>
      </c>
      <c r="L5" s="34">
        <f t="shared" si="1"/>
        <v>34</v>
      </c>
      <c r="M5" s="34">
        <f t="shared" si="1"/>
        <v>35</v>
      </c>
      <c r="N5" s="36"/>
      <c r="O5" s="24"/>
      <c r="P5" s="24" t="s">
        <v>26</v>
      </c>
      <c r="Q5" s="37">
        <v>0</v>
      </c>
      <c r="R5" s="24" t="s">
        <v>27</v>
      </c>
      <c r="S5" s="25">
        <f>S4*Q5</f>
        <v>0</v>
      </c>
      <c r="T5" s="24"/>
    </row>
    <row r="6" spans="1:20" ht="15" thickBot="1" x14ac:dyDescent="0.25">
      <c r="A6" s="24"/>
      <c r="B6" s="2" t="s">
        <v>4</v>
      </c>
      <c r="C6" s="38"/>
      <c r="D6" s="39">
        <f>H5+1</f>
        <v>6</v>
      </c>
      <c r="E6" s="34">
        <f>D6+1</f>
        <v>7</v>
      </c>
      <c r="F6" s="34">
        <f t="shared" ref="F6:H6" si="2">E6+1</f>
        <v>8</v>
      </c>
      <c r="G6" s="34">
        <f t="shared" si="2"/>
        <v>9</v>
      </c>
      <c r="H6" s="34">
        <f t="shared" si="2"/>
        <v>10</v>
      </c>
      <c r="I6" s="39">
        <f>M5+1</f>
        <v>36</v>
      </c>
      <c r="J6" s="34">
        <f>I6+1</f>
        <v>37</v>
      </c>
      <c r="K6" s="34">
        <f t="shared" ref="K6:M6" si="3">J6+1</f>
        <v>38</v>
      </c>
      <c r="L6" s="34">
        <f t="shared" si="3"/>
        <v>39</v>
      </c>
      <c r="M6" s="34">
        <f t="shared" si="3"/>
        <v>40</v>
      </c>
      <c r="N6" s="36"/>
      <c r="O6" s="24"/>
      <c r="P6" s="24"/>
      <c r="Q6" s="24"/>
      <c r="R6" s="24" t="s">
        <v>28</v>
      </c>
      <c r="S6" s="24" t="e">
        <f>S7*Q5/S5</f>
        <v>#DIV/0!</v>
      </c>
      <c r="T6" s="24"/>
    </row>
    <row r="7" spans="1:20" ht="15" thickBot="1" x14ac:dyDescent="0.25">
      <c r="A7" s="24"/>
      <c r="B7" s="2" t="s">
        <v>5</v>
      </c>
      <c r="C7" s="38"/>
      <c r="D7" s="39">
        <f t="shared" ref="D7:D10" si="4">H6+1</f>
        <v>11</v>
      </c>
      <c r="E7" s="34">
        <f t="shared" ref="E7:H7" si="5">D7+1</f>
        <v>12</v>
      </c>
      <c r="F7" s="34">
        <f t="shared" si="5"/>
        <v>13</v>
      </c>
      <c r="G7" s="34">
        <f t="shared" si="5"/>
        <v>14</v>
      </c>
      <c r="H7" s="34">
        <f t="shared" si="5"/>
        <v>15</v>
      </c>
      <c r="I7" s="39">
        <f t="shared" ref="I7:I10" si="6">M6+1</f>
        <v>41</v>
      </c>
      <c r="J7" s="34">
        <f t="shared" ref="J7:M7" si="7">I7+1</f>
        <v>42</v>
      </c>
      <c r="K7" s="34">
        <f t="shared" si="7"/>
        <v>43</v>
      </c>
      <c r="L7" s="34">
        <f t="shared" si="7"/>
        <v>44</v>
      </c>
      <c r="M7" s="34">
        <f t="shared" si="7"/>
        <v>45</v>
      </c>
      <c r="N7" s="36"/>
      <c r="O7" s="24"/>
      <c r="P7" s="24"/>
      <c r="Q7" s="24"/>
      <c r="R7" s="24" t="s">
        <v>29</v>
      </c>
      <c r="S7" s="28"/>
      <c r="T7" s="24"/>
    </row>
    <row r="8" spans="1:20" ht="15" thickBot="1" x14ac:dyDescent="0.25">
      <c r="A8" s="24"/>
      <c r="B8" s="2" t="s">
        <v>6</v>
      </c>
      <c r="C8" s="38"/>
      <c r="D8" s="39">
        <f t="shared" si="4"/>
        <v>16</v>
      </c>
      <c r="E8" s="34">
        <f t="shared" ref="E8:H8" si="8">D8+1</f>
        <v>17</v>
      </c>
      <c r="F8" s="34">
        <f t="shared" si="8"/>
        <v>18</v>
      </c>
      <c r="G8" s="34">
        <f t="shared" si="8"/>
        <v>19</v>
      </c>
      <c r="H8" s="34">
        <f t="shared" si="8"/>
        <v>20</v>
      </c>
      <c r="I8" s="39">
        <f t="shared" si="6"/>
        <v>46</v>
      </c>
      <c r="J8" s="34">
        <f t="shared" ref="J8:M8" si="9">I8+1</f>
        <v>47</v>
      </c>
      <c r="K8" s="34">
        <f t="shared" si="9"/>
        <v>48</v>
      </c>
      <c r="L8" s="34">
        <f t="shared" si="9"/>
        <v>49</v>
      </c>
      <c r="M8" s="34">
        <f t="shared" si="9"/>
        <v>50</v>
      </c>
      <c r="N8" s="41">
        <v>-4</v>
      </c>
      <c r="O8" s="24"/>
      <c r="P8" s="24"/>
      <c r="Q8" s="24"/>
      <c r="R8" s="24"/>
      <c r="S8" s="24"/>
      <c r="T8" s="24"/>
    </row>
    <row r="9" spans="1:20" ht="15" thickBot="1" x14ac:dyDescent="0.25">
      <c r="A9" s="24"/>
      <c r="B9" s="2" t="s">
        <v>7</v>
      </c>
      <c r="C9" s="38"/>
      <c r="D9" s="39">
        <f t="shared" si="4"/>
        <v>21</v>
      </c>
      <c r="E9" s="34">
        <f t="shared" ref="E9:H9" si="10">D9+1</f>
        <v>22</v>
      </c>
      <c r="F9" s="34">
        <f t="shared" si="10"/>
        <v>23</v>
      </c>
      <c r="G9" s="34">
        <f t="shared" si="10"/>
        <v>24</v>
      </c>
      <c r="H9" s="34">
        <f t="shared" si="10"/>
        <v>25</v>
      </c>
      <c r="I9" s="39">
        <f t="shared" si="6"/>
        <v>51</v>
      </c>
      <c r="J9" s="34">
        <f t="shared" ref="J9:M9" si="11">I9+1</f>
        <v>52</v>
      </c>
      <c r="K9" s="34">
        <f t="shared" si="11"/>
        <v>53</v>
      </c>
      <c r="L9" s="34">
        <f t="shared" si="11"/>
        <v>54</v>
      </c>
      <c r="M9" s="34">
        <f t="shared" si="11"/>
        <v>55</v>
      </c>
      <c r="N9" s="41">
        <v>-5</v>
      </c>
      <c r="O9" s="24"/>
      <c r="P9" s="24"/>
      <c r="Q9" s="24"/>
      <c r="R9" s="24"/>
      <c r="S9" s="24"/>
      <c r="T9" s="24"/>
    </row>
    <row r="10" spans="1:20" x14ac:dyDescent="0.2">
      <c r="A10" s="24"/>
      <c r="B10" s="2" t="s">
        <v>8</v>
      </c>
      <c r="C10" s="38"/>
      <c r="D10" s="39">
        <f t="shared" si="4"/>
        <v>26</v>
      </c>
      <c r="E10" s="34">
        <f t="shared" ref="E10:H10" si="12">D10+1</f>
        <v>27</v>
      </c>
      <c r="F10" s="34">
        <f t="shared" si="12"/>
        <v>28</v>
      </c>
      <c r="G10" s="34">
        <f t="shared" si="12"/>
        <v>29</v>
      </c>
      <c r="H10" s="34">
        <f t="shared" si="12"/>
        <v>30</v>
      </c>
      <c r="I10" s="39">
        <f t="shared" si="6"/>
        <v>56</v>
      </c>
      <c r="J10" s="34">
        <f t="shared" ref="J10:L10" si="13">I10+1</f>
        <v>57</v>
      </c>
      <c r="K10" s="34">
        <f t="shared" si="13"/>
        <v>58</v>
      </c>
      <c r="L10" s="34">
        <f t="shared" si="13"/>
        <v>59</v>
      </c>
      <c r="M10" s="34">
        <f>L10+1</f>
        <v>60</v>
      </c>
      <c r="N10" s="41">
        <v>-6</v>
      </c>
      <c r="O10" s="24"/>
      <c r="P10" s="60" t="s">
        <v>30</v>
      </c>
      <c r="Q10" s="61" t="s">
        <v>31</v>
      </c>
      <c r="R10" s="61" t="s">
        <v>32</v>
      </c>
      <c r="S10" s="62" t="s">
        <v>33</v>
      </c>
      <c r="T10" s="24"/>
    </row>
    <row r="11" spans="1:20" ht="15" thickBot="1" x14ac:dyDescent="0.25">
      <c r="A11" s="24"/>
      <c r="B11" s="2" t="s">
        <v>9</v>
      </c>
      <c r="C11" s="42"/>
      <c r="D11" s="43"/>
      <c r="E11" s="43"/>
      <c r="F11" s="43"/>
      <c r="G11" s="43"/>
      <c r="H11" s="43"/>
      <c r="I11" s="44"/>
      <c r="J11" s="44"/>
      <c r="K11" s="44"/>
      <c r="L11" s="44"/>
      <c r="M11" s="44"/>
      <c r="N11" s="45"/>
      <c r="O11" s="24"/>
      <c r="P11" s="63" t="s">
        <v>106</v>
      </c>
      <c r="Q11" s="64">
        <v>44682</v>
      </c>
      <c r="R11" s="5">
        <v>1720509</v>
      </c>
      <c r="S11" s="65" t="s">
        <v>34</v>
      </c>
      <c r="T11" s="24"/>
    </row>
    <row r="12" spans="1:20" x14ac:dyDescent="0.2">
      <c r="A12" s="24"/>
      <c r="B12" s="2"/>
      <c r="C12" s="24"/>
      <c r="D12" s="25"/>
      <c r="E12" s="25"/>
      <c r="F12" s="25"/>
      <c r="G12" s="25"/>
      <c r="H12" s="25"/>
      <c r="I12" s="24"/>
      <c r="J12" s="24"/>
      <c r="K12" s="24"/>
      <c r="L12" s="24"/>
      <c r="M12" s="24"/>
      <c r="N12" s="25"/>
      <c r="O12" s="24"/>
      <c r="P12" s="63" t="s">
        <v>107</v>
      </c>
      <c r="Q12" s="64">
        <v>44228</v>
      </c>
      <c r="R12" s="5">
        <v>2007094</v>
      </c>
      <c r="S12" s="65" t="s">
        <v>35</v>
      </c>
      <c r="T12" s="24"/>
    </row>
    <row r="13" spans="1:20" ht="15" thickBot="1" x14ac:dyDescent="0.25">
      <c r="A13" s="24"/>
      <c r="B13" s="2"/>
      <c r="C13" s="24">
        <v>1</v>
      </c>
      <c r="D13" s="25">
        <v>2</v>
      </c>
      <c r="E13" s="25">
        <v>3</v>
      </c>
      <c r="F13" s="25">
        <v>4</v>
      </c>
      <c r="G13" s="25">
        <v>5</v>
      </c>
      <c r="H13" s="25">
        <v>6</v>
      </c>
      <c r="I13" s="24">
        <v>7</v>
      </c>
      <c r="J13" s="24">
        <v>8</v>
      </c>
      <c r="K13" s="24">
        <v>9</v>
      </c>
      <c r="L13" s="24">
        <v>10</v>
      </c>
      <c r="M13" s="24">
        <v>11</v>
      </c>
      <c r="N13" s="25">
        <v>12</v>
      </c>
      <c r="O13" s="24"/>
      <c r="P13" s="63" t="s">
        <v>108</v>
      </c>
      <c r="Q13" s="64">
        <v>44197</v>
      </c>
      <c r="R13" s="5">
        <v>1944021</v>
      </c>
      <c r="S13" s="65" t="s">
        <v>36</v>
      </c>
      <c r="T13" s="24"/>
    </row>
    <row r="14" spans="1:20" ht="16.5" thickBot="1" x14ac:dyDescent="0.3">
      <c r="A14" s="24"/>
      <c r="B14" s="2" t="s">
        <v>1</v>
      </c>
      <c r="C14" s="22" t="str">
        <f>A1</f>
        <v>שם מטופל</v>
      </c>
      <c r="D14" s="29"/>
      <c r="E14" s="29"/>
      <c r="F14" s="29"/>
      <c r="G14" s="29"/>
      <c r="H14" s="29"/>
      <c r="I14" s="30"/>
      <c r="J14" s="30"/>
      <c r="K14" s="30"/>
      <c r="L14" s="30"/>
      <c r="M14" s="30"/>
      <c r="N14" s="31" t="str">
        <f>O1</f>
        <v>שם מטופל</v>
      </c>
      <c r="O14" s="24"/>
      <c r="P14" s="221" t="s">
        <v>103</v>
      </c>
      <c r="Q14" s="222">
        <v>44440</v>
      </c>
      <c r="R14" s="12">
        <v>1939951</v>
      </c>
      <c r="S14" s="65" t="s">
        <v>37</v>
      </c>
      <c r="T14" s="24"/>
    </row>
    <row r="15" spans="1:20" ht="15.75" thickBot="1" x14ac:dyDescent="0.3">
      <c r="A15" s="24" t="s">
        <v>10</v>
      </c>
      <c r="B15" s="2" t="s">
        <v>3</v>
      </c>
      <c r="C15" s="32"/>
      <c r="D15" s="218">
        <f>M10+1</f>
        <v>61</v>
      </c>
      <c r="E15" s="34">
        <f>D15+1</f>
        <v>62</v>
      </c>
      <c r="F15" s="34">
        <f t="shared" ref="F15:H15" si="14">E15+1</f>
        <v>63</v>
      </c>
      <c r="G15" s="34">
        <f t="shared" si="14"/>
        <v>64</v>
      </c>
      <c r="H15" s="34">
        <f t="shared" si="14"/>
        <v>65</v>
      </c>
      <c r="I15" s="218">
        <f>H18+1</f>
        <v>81</v>
      </c>
      <c r="J15" s="35">
        <f>I15+1</f>
        <v>82</v>
      </c>
      <c r="K15" s="35">
        <f t="shared" ref="K15:M15" si="15">J15+1</f>
        <v>83</v>
      </c>
      <c r="L15" s="35">
        <f t="shared" si="15"/>
        <v>84</v>
      </c>
      <c r="M15" s="35">
        <f t="shared" si="15"/>
        <v>85</v>
      </c>
      <c r="N15" s="46" t="s">
        <v>14</v>
      </c>
      <c r="O15" s="24"/>
      <c r="P15" s="63" t="s">
        <v>109</v>
      </c>
      <c r="Q15" s="64">
        <v>44621</v>
      </c>
      <c r="R15" s="12">
        <v>1910356</v>
      </c>
      <c r="S15" s="65" t="s">
        <v>38</v>
      </c>
      <c r="T15" s="24"/>
    </row>
    <row r="16" spans="1:20" ht="19.5" thickBot="1" x14ac:dyDescent="0.4">
      <c r="A16" s="24"/>
      <c r="B16" s="2" t="s">
        <v>4</v>
      </c>
      <c r="C16" s="38"/>
      <c r="D16" s="39">
        <f>H15+1</f>
        <v>66</v>
      </c>
      <c r="E16" s="34">
        <f>D16+1</f>
        <v>67</v>
      </c>
      <c r="F16" s="34">
        <f t="shared" ref="F16:H16" si="16">E16+1</f>
        <v>68</v>
      </c>
      <c r="G16" s="34">
        <f t="shared" si="16"/>
        <v>69</v>
      </c>
      <c r="H16" s="34">
        <f t="shared" si="16"/>
        <v>70</v>
      </c>
      <c r="I16" s="40">
        <f>M15+1</f>
        <v>86</v>
      </c>
      <c r="J16" s="40">
        <f>I16+1</f>
        <v>87</v>
      </c>
      <c r="K16" s="40">
        <f t="shared" ref="K16:M16" si="17">J16+1</f>
        <v>88</v>
      </c>
      <c r="L16" s="40">
        <f t="shared" si="17"/>
        <v>89</v>
      </c>
      <c r="M16" s="40">
        <f t="shared" si="17"/>
        <v>90</v>
      </c>
      <c r="N16" s="47" t="s">
        <v>15</v>
      </c>
      <c r="O16" s="24"/>
      <c r="P16" s="221" t="s">
        <v>104</v>
      </c>
      <c r="Q16" s="222">
        <v>44958</v>
      </c>
      <c r="R16" s="12">
        <v>10289684</v>
      </c>
      <c r="S16" s="65" t="s">
        <v>39</v>
      </c>
      <c r="T16" s="24"/>
    </row>
    <row r="17" spans="1:20" ht="19.5" thickBot="1" x14ac:dyDescent="0.4">
      <c r="A17" s="24"/>
      <c r="B17" s="2" t="s">
        <v>5</v>
      </c>
      <c r="C17" s="38"/>
      <c r="D17" s="33">
        <f>H16+1</f>
        <v>71</v>
      </c>
      <c r="E17" s="34">
        <f>D17+1</f>
        <v>72</v>
      </c>
      <c r="F17" s="34">
        <f t="shared" ref="F17:H17" si="18">E17+1</f>
        <v>73</v>
      </c>
      <c r="G17" s="34">
        <f t="shared" si="18"/>
        <v>74</v>
      </c>
      <c r="H17" s="34">
        <f t="shared" si="18"/>
        <v>75</v>
      </c>
      <c r="I17" s="40">
        <f>M16+1</f>
        <v>91</v>
      </c>
      <c r="J17" s="40">
        <f t="shared" ref="J17:M17" si="19">I17+1</f>
        <v>92</v>
      </c>
      <c r="K17" s="40">
        <f t="shared" si="19"/>
        <v>93</v>
      </c>
      <c r="L17" s="40">
        <f t="shared" si="19"/>
        <v>94</v>
      </c>
      <c r="M17" s="40">
        <f t="shared" si="19"/>
        <v>95</v>
      </c>
      <c r="N17" s="47" t="s">
        <v>16</v>
      </c>
      <c r="O17" s="24"/>
      <c r="P17" s="221" t="s">
        <v>112</v>
      </c>
      <c r="Q17" s="223" t="s">
        <v>110</v>
      </c>
      <c r="R17" s="223" t="s">
        <v>111</v>
      </c>
      <c r="S17" s="65" t="s">
        <v>40</v>
      </c>
      <c r="T17" s="24"/>
    </row>
    <row r="18" spans="1:20" ht="18.75" x14ac:dyDescent="0.35">
      <c r="A18" s="24"/>
      <c r="B18" s="2" t="s">
        <v>6</v>
      </c>
      <c r="C18" s="38"/>
      <c r="D18" s="39">
        <f>H17+1</f>
        <v>76</v>
      </c>
      <c r="E18" s="34">
        <f>D18+1</f>
        <v>77</v>
      </c>
      <c r="F18" s="34">
        <f t="shared" ref="F18:H18" si="20">E18+1</f>
        <v>78</v>
      </c>
      <c r="G18" s="34">
        <f t="shared" si="20"/>
        <v>79</v>
      </c>
      <c r="H18" s="34">
        <f t="shared" si="20"/>
        <v>80</v>
      </c>
      <c r="I18" s="40">
        <f>M17+1</f>
        <v>96</v>
      </c>
      <c r="J18" s="40">
        <f t="shared" ref="J18:M18" si="21">I18+1</f>
        <v>97</v>
      </c>
      <c r="K18" s="40">
        <f t="shared" si="21"/>
        <v>98</v>
      </c>
      <c r="L18" s="40">
        <f t="shared" si="21"/>
        <v>99</v>
      </c>
      <c r="M18" s="40">
        <f t="shared" si="21"/>
        <v>100</v>
      </c>
      <c r="N18" s="47" t="s">
        <v>17</v>
      </c>
      <c r="O18" s="24"/>
      <c r="P18" s="221" t="s">
        <v>105</v>
      </c>
      <c r="Q18" s="222">
        <v>44470</v>
      </c>
      <c r="R18" s="12">
        <v>1941969</v>
      </c>
      <c r="S18" s="65" t="s">
        <v>41</v>
      </c>
      <c r="T18" s="24"/>
    </row>
    <row r="19" spans="1:20" ht="15" thickBot="1" x14ac:dyDescent="0.25">
      <c r="A19" s="24"/>
      <c r="B19" s="2" t="s">
        <v>7</v>
      </c>
      <c r="C19" s="38"/>
      <c r="D19" s="48"/>
      <c r="E19" s="48"/>
      <c r="F19" s="48"/>
      <c r="G19" s="48"/>
      <c r="H19" s="48"/>
      <c r="I19" s="49"/>
      <c r="J19" s="49"/>
      <c r="K19" s="49"/>
      <c r="L19" s="49"/>
      <c r="M19" s="49"/>
      <c r="N19" s="46"/>
      <c r="O19" s="24"/>
      <c r="P19" s="66"/>
      <c r="Q19" s="4"/>
      <c r="R19" s="4"/>
      <c r="S19" s="67" t="s">
        <v>42</v>
      </c>
      <c r="T19" s="24"/>
    </row>
    <row r="20" spans="1:20" x14ac:dyDescent="0.2">
      <c r="A20" s="24"/>
      <c r="B20" s="2" t="s">
        <v>8</v>
      </c>
      <c r="C20" s="38"/>
      <c r="D20" s="48"/>
      <c r="E20" s="48"/>
      <c r="F20" s="48"/>
      <c r="G20" s="48"/>
      <c r="H20" s="48"/>
      <c r="I20" s="49"/>
      <c r="J20" s="49"/>
      <c r="K20" s="49"/>
      <c r="L20" s="49"/>
      <c r="M20" s="49"/>
      <c r="N20" s="46"/>
      <c r="O20" s="24"/>
      <c r="P20" s="24"/>
      <c r="Q20" s="24"/>
      <c r="R20" s="24"/>
      <c r="S20" s="24"/>
      <c r="T20" s="24"/>
    </row>
    <row r="21" spans="1:20" ht="15" thickBot="1" x14ac:dyDescent="0.25">
      <c r="A21" s="24"/>
      <c r="B21" s="2" t="s">
        <v>9</v>
      </c>
      <c r="C21" s="3"/>
      <c r="D21" s="4"/>
      <c r="E21" s="4"/>
      <c r="F21" s="4"/>
      <c r="G21" s="4"/>
      <c r="H21" s="4"/>
      <c r="I21" s="44"/>
      <c r="J21" s="44"/>
      <c r="K21" s="44"/>
      <c r="L21" s="44"/>
      <c r="M21" s="44"/>
      <c r="N21" s="45"/>
      <c r="O21" s="24"/>
      <c r="P21" s="24"/>
      <c r="Q21" s="24"/>
      <c r="R21" s="24"/>
      <c r="S21" s="24"/>
      <c r="T21" s="24"/>
    </row>
    <row r="22" spans="1:20" x14ac:dyDescent="0.2">
      <c r="A22" s="24"/>
      <c r="B22" s="2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5"/>
      <c r="O22" s="24"/>
      <c r="P22" s="24"/>
      <c r="Q22" s="68" t="str">
        <f>O1</f>
        <v>שם מטופל</v>
      </c>
      <c r="R22" s="59" t="s">
        <v>52</v>
      </c>
      <c r="S22" s="24"/>
      <c r="T22" s="24"/>
    </row>
    <row r="23" spans="1:20" ht="15" thickBot="1" x14ac:dyDescent="0.25">
      <c r="A23" s="24"/>
      <c r="B23" s="2"/>
      <c r="C23" s="24">
        <v>1</v>
      </c>
      <c r="D23" s="24">
        <v>2</v>
      </c>
      <c r="E23" s="24">
        <v>3</v>
      </c>
      <c r="F23" s="24">
        <v>4</v>
      </c>
      <c r="G23" s="24">
        <v>5</v>
      </c>
      <c r="H23" s="24">
        <v>6</v>
      </c>
      <c r="I23" s="24">
        <v>7</v>
      </c>
      <c r="J23" s="24">
        <v>8</v>
      </c>
      <c r="K23" s="24">
        <v>9</v>
      </c>
      <c r="L23" s="24">
        <v>10</v>
      </c>
      <c r="M23" s="24">
        <v>11</v>
      </c>
      <c r="N23" s="25">
        <v>12</v>
      </c>
      <c r="O23" s="24"/>
      <c r="P23" s="24"/>
      <c r="Q23" s="24"/>
      <c r="R23" s="24"/>
      <c r="S23" s="24"/>
      <c r="T23" s="24"/>
    </row>
    <row r="24" spans="1:20" ht="16.5" thickBot="1" x14ac:dyDescent="0.3">
      <c r="A24" s="24"/>
      <c r="B24" s="2" t="s">
        <v>1</v>
      </c>
      <c r="C24" s="22" t="str">
        <f>A1</f>
        <v>שם מטופל</v>
      </c>
      <c r="D24" s="29"/>
      <c r="E24" s="29"/>
      <c r="F24" s="29"/>
      <c r="G24" s="29"/>
      <c r="H24" s="29"/>
      <c r="I24" s="30"/>
      <c r="J24" s="30"/>
      <c r="K24" s="30"/>
      <c r="L24" s="30"/>
      <c r="M24" s="30"/>
      <c r="N24" s="31" t="str">
        <f>O1</f>
        <v>שם מטופל</v>
      </c>
      <c r="O24" s="24"/>
      <c r="P24" s="24"/>
      <c r="Q24" s="24"/>
      <c r="R24" s="24" t="s">
        <v>24</v>
      </c>
      <c r="S24" s="27"/>
      <c r="T24" s="24"/>
    </row>
    <row r="25" spans="1:20" ht="15.75" thickBot="1" x14ac:dyDescent="0.3">
      <c r="A25" s="24" t="s">
        <v>11</v>
      </c>
      <c r="B25" s="2" t="s">
        <v>3</v>
      </c>
      <c r="C25" s="32"/>
      <c r="D25" s="218">
        <f>M18+1</f>
        <v>101</v>
      </c>
      <c r="E25" s="34">
        <f>D25+1</f>
        <v>102</v>
      </c>
      <c r="F25" s="34">
        <f t="shared" ref="F25:H25" si="22">E25+1</f>
        <v>103</v>
      </c>
      <c r="G25" s="34">
        <f t="shared" si="22"/>
        <v>104</v>
      </c>
      <c r="H25" s="34">
        <f t="shared" si="22"/>
        <v>105</v>
      </c>
      <c r="I25" s="218">
        <f>H30+1</f>
        <v>131</v>
      </c>
      <c r="J25" s="34">
        <f>I25+1</f>
        <v>132</v>
      </c>
      <c r="K25" s="34">
        <f t="shared" ref="K25:M25" si="23">J25+1</f>
        <v>133</v>
      </c>
      <c r="L25" s="34">
        <f t="shared" si="23"/>
        <v>134</v>
      </c>
      <c r="M25" s="34">
        <f t="shared" si="23"/>
        <v>135</v>
      </c>
      <c r="N25" s="36"/>
      <c r="O25" s="24"/>
      <c r="P25" s="24"/>
      <c r="Q25" s="24"/>
      <c r="R25" s="24" t="s">
        <v>25</v>
      </c>
      <c r="S25" s="26">
        <f>S24*1000*200/1000000</f>
        <v>0</v>
      </c>
      <c r="T25" s="24"/>
    </row>
    <row r="26" spans="1:20" ht="15" thickBot="1" x14ac:dyDescent="0.25">
      <c r="A26" s="15"/>
      <c r="B26" s="2" t="s">
        <v>4</v>
      </c>
      <c r="C26" s="38"/>
      <c r="D26" s="39">
        <f>H25+1</f>
        <v>106</v>
      </c>
      <c r="E26" s="34">
        <f>D26+1</f>
        <v>107</v>
      </c>
      <c r="F26" s="34">
        <f t="shared" ref="F26:H26" si="24">E26+1</f>
        <v>108</v>
      </c>
      <c r="G26" s="34">
        <f t="shared" si="24"/>
        <v>109</v>
      </c>
      <c r="H26" s="34">
        <f t="shared" si="24"/>
        <v>110</v>
      </c>
      <c r="I26" s="39">
        <f>M25+1</f>
        <v>136</v>
      </c>
      <c r="J26" s="34">
        <f>I26+1</f>
        <v>137</v>
      </c>
      <c r="K26" s="34">
        <f t="shared" ref="K26:M26" si="25">J26+1</f>
        <v>138</v>
      </c>
      <c r="L26" s="34">
        <f t="shared" si="25"/>
        <v>139</v>
      </c>
      <c r="M26" s="34">
        <f t="shared" si="25"/>
        <v>140</v>
      </c>
      <c r="N26" s="36"/>
      <c r="O26" s="24"/>
      <c r="P26" s="24" t="s">
        <v>26</v>
      </c>
      <c r="Q26" s="37"/>
      <c r="R26" s="24" t="s">
        <v>27</v>
      </c>
      <c r="S26" s="25">
        <f>S25*Q26</f>
        <v>0</v>
      </c>
      <c r="T26" s="24"/>
    </row>
    <row r="27" spans="1:20" ht="15" thickBot="1" x14ac:dyDescent="0.25">
      <c r="A27" s="24"/>
      <c r="B27" s="2" t="s">
        <v>5</v>
      </c>
      <c r="C27" s="38"/>
      <c r="D27" s="39">
        <f t="shared" ref="D27:D30" si="26">H26+1</f>
        <v>111</v>
      </c>
      <c r="E27" s="34">
        <f t="shared" ref="E27:H27" si="27">D27+1</f>
        <v>112</v>
      </c>
      <c r="F27" s="34">
        <f t="shared" si="27"/>
        <v>113</v>
      </c>
      <c r="G27" s="34">
        <f t="shared" si="27"/>
        <v>114</v>
      </c>
      <c r="H27" s="34">
        <f t="shared" si="27"/>
        <v>115</v>
      </c>
      <c r="I27" s="39">
        <f t="shared" ref="I27:I30" si="28">M26+1</f>
        <v>141</v>
      </c>
      <c r="J27" s="34">
        <f t="shared" ref="J27:M27" si="29">I27+1</f>
        <v>142</v>
      </c>
      <c r="K27" s="34">
        <f t="shared" si="29"/>
        <v>143</v>
      </c>
      <c r="L27" s="34">
        <f t="shared" si="29"/>
        <v>144</v>
      </c>
      <c r="M27" s="34">
        <f t="shared" si="29"/>
        <v>145</v>
      </c>
      <c r="N27" s="36"/>
      <c r="O27" s="24"/>
      <c r="P27" s="24"/>
      <c r="Q27" s="24"/>
      <c r="R27" s="24" t="s">
        <v>28</v>
      </c>
      <c r="S27" s="24" t="e">
        <f>S28*Q26/S26</f>
        <v>#DIV/0!</v>
      </c>
      <c r="T27" s="24"/>
    </row>
    <row r="28" spans="1:20" ht="15" thickBot="1" x14ac:dyDescent="0.25">
      <c r="A28" s="24"/>
      <c r="B28" s="2" t="s">
        <v>6</v>
      </c>
      <c r="C28" s="38"/>
      <c r="D28" s="39">
        <f t="shared" si="26"/>
        <v>116</v>
      </c>
      <c r="E28" s="34">
        <f t="shared" ref="E28:H28" si="30">D28+1</f>
        <v>117</v>
      </c>
      <c r="F28" s="34">
        <f t="shared" si="30"/>
        <v>118</v>
      </c>
      <c r="G28" s="34">
        <f t="shared" si="30"/>
        <v>119</v>
      </c>
      <c r="H28" s="34">
        <f t="shared" si="30"/>
        <v>120</v>
      </c>
      <c r="I28" s="39">
        <f t="shared" si="28"/>
        <v>146</v>
      </c>
      <c r="J28" s="34">
        <f t="shared" ref="J28:M28" si="31">I28+1</f>
        <v>147</v>
      </c>
      <c r="K28" s="34">
        <f t="shared" si="31"/>
        <v>148</v>
      </c>
      <c r="L28" s="34">
        <f t="shared" si="31"/>
        <v>149</v>
      </c>
      <c r="M28" s="34">
        <f t="shared" si="31"/>
        <v>150</v>
      </c>
      <c r="N28" s="41">
        <v>-4</v>
      </c>
      <c r="O28" s="24"/>
      <c r="P28" s="24"/>
      <c r="Q28" s="24"/>
      <c r="R28" s="24" t="s">
        <v>29</v>
      </c>
      <c r="S28" s="28"/>
      <c r="T28" s="24"/>
    </row>
    <row r="29" spans="1:20" ht="15" thickBot="1" x14ac:dyDescent="0.25">
      <c r="A29" s="24"/>
      <c r="B29" s="2" t="s">
        <v>7</v>
      </c>
      <c r="C29" s="38"/>
      <c r="D29" s="39">
        <f t="shared" si="26"/>
        <v>121</v>
      </c>
      <c r="E29" s="34">
        <f t="shared" ref="E29:H29" si="32">D29+1</f>
        <v>122</v>
      </c>
      <c r="F29" s="34">
        <f t="shared" si="32"/>
        <v>123</v>
      </c>
      <c r="G29" s="34">
        <f t="shared" si="32"/>
        <v>124</v>
      </c>
      <c r="H29" s="34">
        <f t="shared" si="32"/>
        <v>125</v>
      </c>
      <c r="I29" s="39">
        <f t="shared" si="28"/>
        <v>151</v>
      </c>
      <c r="J29" s="34">
        <f t="shared" ref="J29:M29" si="33">I29+1</f>
        <v>152</v>
      </c>
      <c r="K29" s="34">
        <f t="shared" si="33"/>
        <v>153</v>
      </c>
      <c r="L29" s="34">
        <f t="shared" si="33"/>
        <v>154</v>
      </c>
      <c r="M29" s="34">
        <f t="shared" si="33"/>
        <v>155</v>
      </c>
      <c r="N29" s="41">
        <v>-5</v>
      </c>
      <c r="O29" s="24"/>
      <c r="P29" s="24"/>
      <c r="Q29" s="24"/>
      <c r="R29" s="24"/>
      <c r="S29" s="24"/>
      <c r="T29" s="24"/>
    </row>
    <row r="30" spans="1:20" x14ac:dyDescent="0.2">
      <c r="A30" s="24"/>
      <c r="B30" s="2" t="s">
        <v>8</v>
      </c>
      <c r="C30" s="38"/>
      <c r="D30" s="39">
        <f t="shared" si="26"/>
        <v>126</v>
      </c>
      <c r="E30" s="34">
        <f t="shared" ref="E30:H30" si="34">D30+1</f>
        <v>127</v>
      </c>
      <c r="F30" s="34">
        <f t="shared" si="34"/>
        <v>128</v>
      </c>
      <c r="G30" s="34">
        <f t="shared" si="34"/>
        <v>129</v>
      </c>
      <c r="H30" s="34">
        <f t="shared" si="34"/>
        <v>130</v>
      </c>
      <c r="I30" s="39">
        <f t="shared" si="28"/>
        <v>156</v>
      </c>
      <c r="J30" s="34">
        <f t="shared" ref="J30:M30" si="35">I30+1</f>
        <v>157</v>
      </c>
      <c r="K30" s="34">
        <f t="shared" si="35"/>
        <v>158</v>
      </c>
      <c r="L30" s="34">
        <f t="shared" si="35"/>
        <v>159</v>
      </c>
      <c r="M30" s="34">
        <f t="shared" si="35"/>
        <v>160</v>
      </c>
      <c r="N30" s="41">
        <v>-6</v>
      </c>
      <c r="O30" s="24"/>
      <c r="P30" s="24"/>
      <c r="Q30" s="24"/>
      <c r="R30" s="24"/>
      <c r="S30" s="24"/>
      <c r="T30" s="24"/>
    </row>
    <row r="31" spans="1:20" ht="15" thickBot="1" x14ac:dyDescent="0.25">
      <c r="A31" s="24"/>
      <c r="B31" s="2" t="s">
        <v>9</v>
      </c>
      <c r="C31" s="42"/>
      <c r="D31" s="43"/>
      <c r="E31" s="43"/>
      <c r="F31" s="43"/>
      <c r="G31" s="43"/>
      <c r="H31" s="43"/>
      <c r="I31" s="44"/>
      <c r="J31" s="44"/>
      <c r="K31" s="44"/>
      <c r="L31" s="44"/>
      <c r="M31" s="44"/>
      <c r="N31" s="45"/>
      <c r="O31" s="24"/>
      <c r="P31" s="24"/>
      <c r="Q31" s="24"/>
      <c r="R31" s="24"/>
      <c r="S31" s="24"/>
      <c r="T31" s="24"/>
    </row>
    <row r="32" spans="1:20" x14ac:dyDescent="0.2">
      <c r="A32" s="24"/>
      <c r="B32" s="2"/>
      <c r="C32" s="24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4"/>
      <c r="P32" s="24"/>
      <c r="Q32" s="24"/>
      <c r="R32" s="24"/>
      <c r="S32" s="24"/>
      <c r="T32" s="24"/>
    </row>
    <row r="33" spans="1:20" ht="15" thickBot="1" x14ac:dyDescent="0.25">
      <c r="A33" s="24"/>
      <c r="B33" s="2"/>
      <c r="C33" s="24">
        <v>1</v>
      </c>
      <c r="D33" s="25">
        <v>2</v>
      </c>
      <c r="E33" s="25">
        <v>3</v>
      </c>
      <c r="F33" s="25">
        <v>4</v>
      </c>
      <c r="G33" s="25">
        <v>5</v>
      </c>
      <c r="H33" s="25">
        <v>6</v>
      </c>
      <c r="I33" s="25">
        <v>7</v>
      </c>
      <c r="J33" s="25">
        <v>8</v>
      </c>
      <c r="K33" s="25">
        <v>9</v>
      </c>
      <c r="L33" s="25">
        <v>10</v>
      </c>
      <c r="M33" s="25">
        <v>11</v>
      </c>
      <c r="N33" s="25">
        <v>12</v>
      </c>
      <c r="O33" s="24"/>
      <c r="P33" s="24"/>
      <c r="Q33" s="24"/>
      <c r="R33" s="24"/>
      <c r="S33" s="24"/>
      <c r="T33" s="24"/>
    </row>
    <row r="34" spans="1:20" ht="16.5" thickBot="1" x14ac:dyDescent="0.3">
      <c r="A34" s="24"/>
      <c r="B34" s="2" t="s">
        <v>1</v>
      </c>
      <c r="C34" s="22" t="str">
        <f>A1</f>
        <v>שם מטופל</v>
      </c>
      <c r="D34" s="29"/>
      <c r="E34" s="29"/>
      <c r="F34" s="29"/>
      <c r="G34" s="29"/>
      <c r="H34" s="29"/>
      <c r="I34" s="30"/>
      <c r="J34" s="30"/>
      <c r="K34" s="30"/>
      <c r="L34" s="30"/>
      <c r="M34" s="30"/>
      <c r="N34" s="31" t="str">
        <f>O1</f>
        <v>שם מטופל</v>
      </c>
      <c r="O34" s="24"/>
      <c r="P34" s="24"/>
      <c r="Q34" s="24"/>
      <c r="R34" s="24"/>
      <c r="S34" s="24"/>
      <c r="T34" s="24"/>
    </row>
    <row r="35" spans="1:20" ht="15.75" thickBot="1" x14ac:dyDescent="0.3">
      <c r="A35" s="24" t="s">
        <v>12</v>
      </c>
      <c r="B35" s="2" t="s">
        <v>3</v>
      </c>
      <c r="C35" s="32"/>
      <c r="D35" s="218">
        <f>M30+1</f>
        <v>161</v>
      </c>
      <c r="E35" s="34">
        <f>D35+1</f>
        <v>162</v>
      </c>
      <c r="F35" s="34">
        <f t="shared" ref="F35:H35" si="36">E35+1</f>
        <v>163</v>
      </c>
      <c r="G35" s="34">
        <f t="shared" si="36"/>
        <v>164</v>
      </c>
      <c r="H35" s="34">
        <f t="shared" si="36"/>
        <v>165</v>
      </c>
      <c r="I35" s="218">
        <f>H38+1</f>
        <v>181</v>
      </c>
      <c r="J35" s="35">
        <f>I35+1</f>
        <v>182</v>
      </c>
      <c r="K35" s="35">
        <f t="shared" ref="K35:M35" si="37">J35+1</f>
        <v>183</v>
      </c>
      <c r="L35" s="35">
        <f t="shared" si="37"/>
        <v>184</v>
      </c>
      <c r="M35" s="35">
        <f t="shared" si="37"/>
        <v>185</v>
      </c>
      <c r="N35" s="50" t="s">
        <v>14</v>
      </c>
      <c r="O35" s="7"/>
      <c r="P35" s="24"/>
      <c r="Q35" s="24"/>
      <c r="R35" s="24"/>
      <c r="S35" s="24"/>
      <c r="T35" s="24"/>
    </row>
    <row r="36" spans="1:20" ht="15.75" thickBot="1" x14ac:dyDescent="0.3">
      <c r="A36" s="15"/>
      <c r="B36" s="2" t="s">
        <v>4</v>
      </c>
      <c r="C36" s="51" t="s">
        <v>43</v>
      </c>
      <c r="D36" s="39">
        <f>H35+1</f>
        <v>166</v>
      </c>
      <c r="E36" s="34">
        <f>D36+1</f>
        <v>167</v>
      </c>
      <c r="F36" s="34">
        <f t="shared" ref="F36:H36" si="38">E36+1</f>
        <v>168</v>
      </c>
      <c r="G36" s="34">
        <f t="shared" si="38"/>
        <v>169</v>
      </c>
      <c r="H36" s="34">
        <f t="shared" si="38"/>
        <v>170</v>
      </c>
      <c r="I36" s="40">
        <f>M35+1</f>
        <v>186</v>
      </c>
      <c r="J36" s="40">
        <f>I36+1</f>
        <v>187</v>
      </c>
      <c r="K36" s="40">
        <f t="shared" ref="K36:M36" si="39">J36+1</f>
        <v>188</v>
      </c>
      <c r="L36" s="40">
        <f t="shared" si="39"/>
        <v>189</v>
      </c>
      <c r="M36" s="40">
        <f t="shared" si="39"/>
        <v>190</v>
      </c>
      <c r="N36" s="52" t="s">
        <v>19</v>
      </c>
      <c r="O36" s="18" t="s">
        <v>20</v>
      </c>
      <c r="P36" s="24"/>
      <c r="Q36" s="24"/>
      <c r="R36" s="24"/>
      <c r="S36" s="24"/>
      <c r="T36" s="24"/>
    </row>
    <row r="37" spans="1:20" ht="15.75" thickBot="1" x14ac:dyDescent="0.3">
      <c r="A37" s="24"/>
      <c r="B37" s="2" t="s">
        <v>5</v>
      </c>
      <c r="C37" s="51" t="s">
        <v>44</v>
      </c>
      <c r="D37" s="33">
        <f>H36+1</f>
        <v>171</v>
      </c>
      <c r="E37" s="34">
        <f>D37+1</f>
        <v>172</v>
      </c>
      <c r="F37" s="34">
        <f t="shared" ref="F37:H37" si="40">E37+1</f>
        <v>173</v>
      </c>
      <c r="G37" s="34">
        <f t="shared" si="40"/>
        <v>174</v>
      </c>
      <c r="H37" s="34">
        <f t="shared" si="40"/>
        <v>175</v>
      </c>
      <c r="I37" s="40">
        <f>M36+1</f>
        <v>191</v>
      </c>
      <c r="J37" s="40">
        <f t="shared" ref="J37:M37" si="41">I37+1</f>
        <v>192</v>
      </c>
      <c r="K37" s="40">
        <f t="shared" si="41"/>
        <v>193</v>
      </c>
      <c r="L37" s="40">
        <f t="shared" si="41"/>
        <v>194</v>
      </c>
      <c r="M37" s="40">
        <f t="shared" si="41"/>
        <v>195</v>
      </c>
      <c r="N37" s="53" t="s">
        <v>18</v>
      </c>
      <c r="O37" s="19" t="s">
        <v>21</v>
      </c>
      <c r="P37" s="24"/>
      <c r="Q37" s="24"/>
      <c r="R37" s="24"/>
      <c r="S37" s="24"/>
      <c r="T37" s="24"/>
    </row>
    <row r="38" spans="1:20" ht="14.25" customHeight="1" x14ac:dyDescent="0.2">
      <c r="A38" s="24"/>
      <c r="B38" s="2" t="s">
        <v>6</v>
      </c>
      <c r="C38" s="51" t="s">
        <v>45</v>
      </c>
      <c r="D38" s="39">
        <f>H37+1</f>
        <v>176</v>
      </c>
      <c r="E38" s="34">
        <f>D38+1</f>
        <v>177</v>
      </c>
      <c r="F38" s="34">
        <f t="shared" ref="F38:H38" si="42">E38+1</f>
        <v>178</v>
      </c>
      <c r="G38" s="34">
        <f t="shared" si="42"/>
        <v>179</v>
      </c>
      <c r="H38" s="34">
        <f t="shared" si="42"/>
        <v>180</v>
      </c>
      <c r="I38" s="40">
        <f>M37+1</f>
        <v>196</v>
      </c>
      <c r="J38" s="40">
        <f t="shared" ref="J38:M38" si="43">I38+1</f>
        <v>197</v>
      </c>
      <c r="K38" s="40">
        <f t="shared" si="43"/>
        <v>198</v>
      </c>
      <c r="L38" s="40">
        <f t="shared" si="43"/>
        <v>199</v>
      </c>
      <c r="M38" s="40">
        <f t="shared" si="43"/>
        <v>200</v>
      </c>
      <c r="N38" s="46" t="s">
        <v>46</v>
      </c>
      <c r="O38" s="24"/>
      <c r="P38" s="24"/>
      <c r="Q38" s="24"/>
      <c r="R38" s="24"/>
      <c r="S38" s="24"/>
      <c r="T38" s="24"/>
    </row>
    <row r="39" spans="1:20" ht="15" x14ac:dyDescent="0.25">
      <c r="A39" s="24"/>
      <c r="B39" s="2" t="s">
        <v>7</v>
      </c>
      <c r="C39" s="54"/>
      <c r="D39" s="55"/>
      <c r="E39" s="55"/>
      <c r="F39" s="55"/>
      <c r="G39" s="55"/>
      <c r="H39" s="55"/>
      <c r="I39" s="56"/>
      <c r="J39" s="56"/>
      <c r="K39" s="49"/>
      <c r="L39" s="49"/>
      <c r="M39" s="49"/>
      <c r="N39" s="52"/>
      <c r="O39" s="24"/>
      <c r="P39" s="24"/>
      <c r="Q39" s="24"/>
      <c r="R39" s="24"/>
      <c r="S39" s="24"/>
      <c r="T39" s="24"/>
    </row>
    <row r="40" spans="1:20" ht="15" x14ac:dyDescent="0.25">
      <c r="A40" s="24"/>
      <c r="B40" s="2" t="s">
        <v>8</v>
      </c>
      <c r="C40" s="54"/>
      <c r="D40" s="48"/>
      <c r="E40" s="48"/>
      <c r="F40" s="48"/>
      <c r="G40" s="48"/>
      <c r="H40" s="48"/>
      <c r="I40" s="49"/>
      <c r="J40" s="49"/>
      <c r="K40" s="49"/>
      <c r="L40" s="49"/>
      <c r="M40" s="49"/>
      <c r="N40" s="57"/>
      <c r="O40" s="24"/>
      <c r="P40" s="24"/>
      <c r="Q40" s="24"/>
      <c r="R40" s="24"/>
      <c r="S40" s="24"/>
      <c r="T40" s="24"/>
    </row>
    <row r="41" spans="1:20" ht="15" thickBot="1" x14ac:dyDescent="0.25">
      <c r="A41" s="24"/>
      <c r="B41" s="2" t="s">
        <v>9</v>
      </c>
      <c r="C41" s="42"/>
      <c r="D41" s="43"/>
      <c r="E41" s="43"/>
      <c r="F41" s="43"/>
      <c r="G41" s="43"/>
      <c r="H41" s="43"/>
      <c r="I41" s="44"/>
      <c r="J41" s="44"/>
      <c r="K41" s="44"/>
      <c r="L41" s="44"/>
      <c r="M41" s="44"/>
      <c r="N41" s="45"/>
      <c r="O41" s="24"/>
      <c r="P41" s="24"/>
      <c r="Q41" s="24"/>
      <c r="R41" s="24"/>
      <c r="S41" s="24"/>
      <c r="T41" s="24"/>
    </row>
    <row r="42" spans="1:20" x14ac:dyDescent="0.2">
      <c r="A42" s="24"/>
      <c r="B42" s="24"/>
      <c r="C42" s="24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4"/>
      <c r="P42" s="24"/>
      <c r="Q42" s="24"/>
      <c r="R42" s="24"/>
      <c r="S42" s="24"/>
      <c r="T42" s="24"/>
    </row>
    <row r="43" spans="1:20" ht="15" x14ac:dyDescent="0.25">
      <c r="A43" s="18" t="s">
        <v>20</v>
      </c>
      <c r="B43" s="21" t="s">
        <v>47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5"/>
      <c r="Q43" s="24"/>
      <c r="R43" s="24"/>
      <c r="S43" s="24"/>
      <c r="T43" s="24"/>
    </row>
    <row r="44" spans="1:20" ht="15" x14ac:dyDescent="0.25">
      <c r="A44" s="19" t="s">
        <v>21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 t="s">
        <v>48</v>
      </c>
      <c r="M44" s="21"/>
      <c r="N44" s="21"/>
      <c r="O44" s="21"/>
      <c r="P44" s="25"/>
      <c r="Q44" s="24"/>
      <c r="R44" s="24"/>
      <c r="S44" s="24"/>
      <c r="T44" s="24"/>
    </row>
    <row r="45" spans="1:20" ht="15" x14ac:dyDescent="0.25">
      <c r="A45" s="20" t="s">
        <v>22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 t="s">
        <v>49</v>
      </c>
      <c r="M45" s="24"/>
      <c r="N45" s="24"/>
      <c r="O45" s="24"/>
      <c r="P45" s="25"/>
      <c r="Q45" s="24"/>
      <c r="R45" s="24"/>
      <c r="S45" s="24"/>
      <c r="T45" s="24"/>
    </row>
    <row r="46" spans="1:20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</row>
    <row r="47" spans="1:20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</row>
  </sheetData>
  <pageMargins left="0.7" right="0.7" top="0.75" bottom="0.75" header="0.3" footer="0.3"/>
  <pageSetup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8"/>
  <sheetViews>
    <sheetView topLeftCell="A28" zoomScale="80" zoomScaleNormal="80" workbookViewId="0">
      <selection activeCell="K38" sqref="K38"/>
    </sheetView>
  </sheetViews>
  <sheetFormatPr defaultRowHeight="14.25" x14ac:dyDescent="0.2"/>
  <cols>
    <col min="2" max="2" width="13.375" bestFit="1" customWidth="1"/>
    <col min="3" max="3" width="11.625" customWidth="1"/>
    <col min="4" max="4" width="10.25" bestFit="1" customWidth="1"/>
    <col min="5" max="5" width="12" bestFit="1" customWidth="1"/>
    <col min="6" max="6" width="10.125" bestFit="1" customWidth="1"/>
    <col min="7" max="7" width="10.5" bestFit="1" customWidth="1"/>
    <col min="9" max="9" width="15.25" customWidth="1"/>
  </cols>
  <sheetData>
    <row r="2" spans="1:10" ht="15" x14ac:dyDescent="0.25">
      <c r="A2" s="24"/>
      <c r="B2" s="24"/>
      <c r="C2" s="24"/>
      <c r="D2" s="24"/>
      <c r="E2" s="24"/>
      <c r="F2" s="72"/>
      <c r="G2" s="24"/>
      <c r="H2" s="24"/>
      <c r="I2" s="24"/>
      <c r="J2" s="24"/>
    </row>
    <row r="3" spans="1:10" ht="15" x14ac:dyDescent="0.25">
      <c r="A3" s="24"/>
      <c r="B3" s="24"/>
      <c r="C3" s="24"/>
      <c r="D3" s="24"/>
      <c r="E3" s="24"/>
      <c r="F3" s="72"/>
      <c r="G3" s="24"/>
      <c r="H3" s="24"/>
      <c r="I3" s="24"/>
      <c r="J3" s="24"/>
    </row>
    <row r="4" spans="1:10" ht="15" x14ac:dyDescent="0.25">
      <c r="A4" s="24"/>
      <c r="B4" s="24"/>
      <c r="C4" s="24"/>
      <c r="D4" s="24"/>
      <c r="E4" s="24"/>
      <c r="F4" s="72"/>
      <c r="G4" s="24"/>
      <c r="H4" s="24"/>
      <c r="I4" s="24"/>
      <c r="J4" s="24"/>
    </row>
    <row r="5" spans="1:10" ht="15" x14ac:dyDescent="0.25">
      <c r="A5" s="24"/>
      <c r="B5" s="24"/>
      <c r="C5" s="24"/>
      <c r="D5" s="24"/>
      <c r="E5" s="24"/>
      <c r="F5" s="72"/>
      <c r="G5" s="24"/>
      <c r="H5" s="24"/>
      <c r="I5" s="24"/>
      <c r="J5" s="24"/>
    </row>
    <row r="6" spans="1:10" ht="15" x14ac:dyDescent="0.25">
      <c r="A6" s="24"/>
      <c r="B6" s="24"/>
      <c r="C6" s="24"/>
      <c r="D6" s="24"/>
      <c r="E6" s="24"/>
      <c r="F6" s="72"/>
      <c r="G6" s="24"/>
      <c r="H6" s="24"/>
      <c r="I6" s="24"/>
      <c r="J6" s="24"/>
    </row>
    <row r="7" spans="1:10" ht="15" x14ac:dyDescent="0.25">
      <c r="A7" s="24"/>
      <c r="B7" s="24"/>
      <c r="C7" s="24"/>
      <c r="D7" s="24"/>
      <c r="E7" s="24"/>
      <c r="F7" s="72"/>
      <c r="G7" s="24"/>
      <c r="H7" s="24"/>
      <c r="I7" s="24"/>
      <c r="J7" s="24"/>
    </row>
    <row r="8" spans="1:10" ht="15" x14ac:dyDescent="0.25">
      <c r="A8" s="24"/>
      <c r="B8" s="24"/>
      <c r="C8" s="24"/>
      <c r="D8" s="24"/>
      <c r="E8" s="24"/>
      <c r="F8" s="72"/>
      <c r="G8" s="24"/>
      <c r="H8" s="24"/>
      <c r="I8" s="24"/>
      <c r="J8" s="24"/>
    </row>
    <row r="9" spans="1:10" ht="15" x14ac:dyDescent="0.25">
      <c r="A9" s="24"/>
      <c r="B9" s="24"/>
      <c r="C9" s="24"/>
      <c r="D9" s="24"/>
      <c r="E9" s="24"/>
      <c r="F9" s="72"/>
      <c r="G9" s="24"/>
      <c r="H9" s="24"/>
      <c r="I9" s="24"/>
      <c r="J9" s="24"/>
    </row>
    <row r="10" spans="1:10" ht="15" x14ac:dyDescent="0.25">
      <c r="A10" s="24"/>
      <c r="B10" s="24"/>
      <c r="C10" s="24"/>
      <c r="D10" s="24"/>
      <c r="E10" s="24"/>
      <c r="F10" s="72"/>
      <c r="G10" s="24"/>
      <c r="H10" s="24"/>
      <c r="I10" s="24"/>
      <c r="J10" s="24"/>
    </row>
    <row r="11" spans="1:10" ht="15" x14ac:dyDescent="0.25">
      <c r="A11" s="24"/>
      <c r="B11" s="24"/>
      <c r="C11" s="24"/>
      <c r="D11" s="24"/>
      <c r="E11" s="24"/>
      <c r="F11" s="72"/>
      <c r="G11" s="24"/>
      <c r="H11" s="24"/>
      <c r="I11" s="24"/>
      <c r="J11" s="24"/>
    </row>
    <row r="12" spans="1:10" ht="15" x14ac:dyDescent="0.25">
      <c r="A12" s="24"/>
      <c r="B12" s="24"/>
      <c r="C12" s="24"/>
      <c r="D12" s="24"/>
      <c r="E12" s="24"/>
      <c r="F12" s="72"/>
      <c r="G12" s="24"/>
      <c r="H12" s="24"/>
      <c r="I12" s="24"/>
      <c r="J12" s="24"/>
    </row>
    <row r="13" spans="1:10" ht="15" x14ac:dyDescent="0.25">
      <c r="A13" s="24"/>
      <c r="B13" s="24"/>
      <c r="C13" s="24"/>
      <c r="D13" s="24"/>
      <c r="E13" s="24"/>
      <c r="F13" s="72"/>
      <c r="G13" s="24"/>
      <c r="H13" s="24"/>
      <c r="I13" s="24"/>
      <c r="J13" s="24"/>
    </row>
    <row r="14" spans="1:10" ht="15" x14ac:dyDescent="0.25">
      <c r="A14" s="24"/>
      <c r="B14" s="24"/>
      <c r="C14" s="24"/>
      <c r="D14" s="24"/>
      <c r="E14" s="24"/>
      <c r="F14" s="72"/>
      <c r="G14" s="24"/>
      <c r="H14" s="24"/>
      <c r="I14" s="24"/>
      <c r="J14" s="24"/>
    </row>
    <row r="15" spans="1:10" ht="15" x14ac:dyDescent="0.25">
      <c r="A15" s="24"/>
      <c r="B15" s="24"/>
      <c r="C15" s="24"/>
      <c r="D15" s="24"/>
      <c r="E15" s="24"/>
      <c r="F15" s="72"/>
      <c r="G15" s="24"/>
      <c r="H15" s="24"/>
      <c r="I15" s="24"/>
      <c r="J15" s="24"/>
    </row>
    <row r="16" spans="1:10" ht="26.25" x14ac:dyDescent="0.4">
      <c r="A16" s="24"/>
      <c r="B16" s="24"/>
      <c r="C16" s="24"/>
      <c r="D16" s="162"/>
      <c r="F16" s="163"/>
      <c r="G16" s="164"/>
      <c r="H16" s="165"/>
      <c r="I16" s="166" t="s">
        <v>72</v>
      </c>
      <c r="J16" s="24"/>
    </row>
    <row r="17" spans="1:11" ht="26.25" x14ac:dyDescent="0.4">
      <c r="A17" s="24"/>
      <c r="B17" s="24"/>
      <c r="C17" s="24"/>
      <c r="D17" s="162"/>
      <c r="F17" s="163"/>
      <c r="G17" s="167" t="s">
        <v>71</v>
      </c>
      <c r="H17" s="162"/>
      <c r="I17" s="163"/>
      <c r="J17" s="24"/>
    </row>
    <row r="18" spans="1:11" ht="26.25" x14ac:dyDescent="0.4">
      <c r="A18" s="24"/>
      <c r="B18" s="24"/>
      <c r="C18" s="24"/>
      <c r="D18" s="24"/>
      <c r="E18" s="135"/>
      <c r="F18" s="136"/>
      <c r="G18" s="135"/>
      <c r="H18" s="135"/>
      <c r="I18" s="135"/>
      <c r="J18" s="24"/>
    </row>
    <row r="19" spans="1:11" ht="20.25" x14ac:dyDescent="0.3">
      <c r="A19" s="24"/>
      <c r="B19" s="24"/>
      <c r="C19" s="137"/>
      <c r="D19" s="137" t="s">
        <v>74</v>
      </c>
      <c r="E19" s="133"/>
      <c r="F19" s="138"/>
      <c r="G19" s="133"/>
      <c r="H19" s="133"/>
      <c r="I19" s="133"/>
      <c r="J19" s="137"/>
      <c r="K19" s="137" t="s">
        <v>73</v>
      </c>
    </row>
    <row r="20" spans="1:11" ht="20.25" x14ac:dyDescent="0.3">
      <c r="A20" s="24"/>
      <c r="B20" s="24"/>
      <c r="C20" s="133"/>
      <c r="D20" s="133" t="str">
        <f>'סידור ומספור למונה ביטא'!A2</f>
        <v>תאריך בדיקה</v>
      </c>
      <c r="E20" s="133"/>
      <c r="F20" s="138"/>
      <c r="G20" s="133"/>
      <c r="H20" s="133"/>
      <c r="I20" s="133"/>
      <c r="J20" s="133"/>
      <c r="K20" s="133" t="str">
        <f>'סידור ומספור למונה ביטא'!A1</f>
        <v>שם מטופל</v>
      </c>
    </row>
    <row r="21" spans="1:11" ht="20.25" x14ac:dyDescent="0.3">
      <c r="A21" s="24"/>
      <c r="B21" s="24"/>
      <c r="C21" s="133"/>
      <c r="D21" s="133"/>
      <c r="E21" s="133"/>
      <c r="F21" s="133"/>
      <c r="G21" s="133"/>
      <c r="H21" s="133"/>
      <c r="I21" s="133"/>
      <c r="J21" s="133"/>
      <c r="K21" s="133"/>
    </row>
    <row r="22" spans="1:11" ht="20.25" x14ac:dyDescent="0.3">
      <c r="A22" s="24"/>
      <c r="B22" s="24"/>
      <c r="C22" s="133"/>
      <c r="D22" s="133"/>
      <c r="E22" s="133"/>
      <c r="F22" s="138"/>
      <c r="G22" s="133"/>
      <c r="H22" s="133"/>
      <c r="I22" s="133"/>
      <c r="J22" s="133"/>
      <c r="K22" s="133"/>
    </row>
    <row r="23" spans="1:11" ht="20.25" x14ac:dyDescent="0.3">
      <c r="A23" s="24"/>
      <c r="B23" s="24"/>
      <c r="C23" s="137"/>
      <c r="D23" s="137" t="s">
        <v>76</v>
      </c>
      <c r="E23" s="133"/>
      <c r="F23" s="138"/>
      <c r="G23" s="133"/>
      <c r="H23" s="133"/>
      <c r="I23" s="133"/>
      <c r="J23" s="137"/>
      <c r="K23" s="137" t="s">
        <v>75</v>
      </c>
    </row>
    <row r="24" spans="1:11" ht="20.25" x14ac:dyDescent="0.3">
      <c r="A24" s="24"/>
      <c r="B24" s="24"/>
      <c r="C24" s="139"/>
      <c r="D24" s="139"/>
      <c r="E24" s="133"/>
      <c r="F24" s="138"/>
      <c r="G24" s="133"/>
      <c r="H24" s="133"/>
      <c r="I24" s="133"/>
      <c r="J24" s="139"/>
      <c r="K24" s="139"/>
    </row>
    <row r="25" spans="1:11" ht="15" x14ac:dyDescent="0.25">
      <c r="A25" s="24"/>
      <c r="B25" s="24"/>
      <c r="C25" s="24"/>
      <c r="D25" s="24"/>
      <c r="E25" s="24"/>
      <c r="F25" s="72"/>
      <c r="G25" s="24"/>
      <c r="H25" s="24"/>
      <c r="I25" s="24"/>
      <c r="J25" s="24"/>
    </row>
    <row r="26" spans="1:11" ht="20.25" x14ac:dyDescent="0.3">
      <c r="A26" s="24"/>
      <c r="B26" s="24"/>
      <c r="C26" s="133"/>
      <c r="D26" s="133"/>
      <c r="E26" s="133"/>
      <c r="F26" s="134"/>
      <c r="G26" s="140"/>
      <c r="H26" s="140" t="s">
        <v>77</v>
      </c>
      <c r="I26" s="133"/>
      <c r="J26" s="24"/>
    </row>
    <row r="27" spans="1:11" ht="20.25" x14ac:dyDescent="0.3">
      <c r="A27" s="24"/>
      <c r="B27" s="24"/>
      <c r="C27" s="133"/>
      <c r="D27" s="133"/>
      <c r="E27" s="133"/>
      <c r="F27" s="134"/>
      <c r="G27" s="133"/>
      <c r="H27" s="133"/>
      <c r="I27" s="133"/>
      <c r="J27" s="24"/>
    </row>
    <row r="28" spans="1:11" ht="20.25" x14ac:dyDescent="0.3">
      <c r="A28" s="24"/>
      <c r="B28" s="24"/>
      <c r="C28" s="133"/>
      <c r="D28" s="133"/>
      <c r="E28" s="133"/>
      <c r="F28" s="141"/>
      <c r="G28" s="137" t="s">
        <v>78</v>
      </c>
      <c r="H28" s="137"/>
      <c r="I28" s="137"/>
      <c r="J28" s="24"/>
    </row>
    <row r="29" spans="1:11" ht="20.25" x14ac:dyDescent="0.3">
      <c r="A29" s="24"/>
      <c r="B29" s="24"/>
      <c r="C29" s="133"/>
      <c r="D29" s="133"/>
      <c r="E29" s="133"/>
      <c r="F29" s="142" t="s">
        <v>91</v>
      </c>
      <c r="G29" s="143" t="s">
        <v>90</v>
      </c>
      <c r="H29" s="144" t="s">
        <v>88</v>
      </c>
      <c r="I29" s="143" t="s">
        <v>89</v>
      </c>
    </row>
    <row r="30" spans="1:11" ht="20.25" x14ac:dyDescent="0.3">
      <c r="A30" s="24"/>
      <c r="B30" s="24"/>
      <c r="C30" s="145" t="s">
        <v>79</v>
      </c>
      <c r="D30" s="146"/>
      <c r="E30" s="147" t="s">
        <v>38</v>
      </c>
      <c r="F30" s="176" t="e">
        <f>MAXA(J95:J97)</f>
        <v>#DIV/0!</v>
      </c>
      <c r="G30" s="148"/>
      <c r="H30" s="147"/>
      <c r="I30" s="148"/>
      <c r="J30" s="24"/>
    </row>
    <row r="31" spans="1:11" ht="20.25" x14ac:dyDescent="0.3">
      <c r="A31" s="24"/>
      <c r="B31" s="24"/>
      <c r="C31" s="149"/>
      <c r="D31" s="150"/>
      <c r="E31" s="145" t="s">
        <v>80</v>
      </c>
      <c r="F31" s="151"/>
      <c r="G31" s="146"/>
      <c r="H31" s="145"/>
      <c r="I31" s="172" t="e">
        <f>MAXA(J145:J147)</f>
        <v>#DIV/0!</v>
      </c>
      <c r="J31" s="24"/>
    </row>
    <row r="32" spans="1:11" ht="25.5" x14ac:dyDescent="0.4">
      <c r="A32" s="24"/>
      <c r="B32" s="24"/>
      <c r="C32" s="152" t="s">
        <v>92</v>
      </c>
      <c r="D32" s="153"/>
      <c r="E32" s="153"/>
      <c r="F32" s="175" t="e">
        <f>F75</f>
        <v>#DIV/0!</v>
      </c>
      <c r="G32" s="146"/>
      <c r="H32" s="145"/>
      <c r="I32" s="172" t="e">
        <f>F125</f>
        <v>#DIV/0!</v>
      </c>
      <c r="J32" s="24"/>
    </row>
    <row r="33" spans="1:10" ht="25.5" x14ac:dyDescent="0.4">
      <c r="A33" s="24"/>
      <c r="B33" s="24"/>
      <c r="C33" s="154" t="s">
        <v>93</v>
      </c>
      <c r="D33" s="155"/>
      <c r="E33" s="155"/>
      <c r="F33" s="176" t="e">
        <f>F80</f>
        <v>#DIV/0!</v>
      </c>
      <c r="G33" s="148"/>
      <c r="H33" s="147"/>
      <c r="I33" s="173" t="e">
        <f>F130</f>
        <v>#DIV/0!</v>
      </c>
      <c r="J33" s="24"/>
    </row>
    <row r="34" spans="1:10" ht="25.5" x14ac:dyDescent="0.4">
      <c r="A34" s="24"/>
      <c r="B34" s="24"/>
      <c r="C34" s="156" t="s">
        <v>94</v>
      </c>
      <c r="D34" s="137"/>
      <c r="E34" s="137"/>
      <c r="F34" s="177" t="e">
        <f>F85</f>
        <v>#DIV/0!</v>
      </c>
      <c r="G34" s="158"/>
      <c r="H34" s="159"/>
      <c r="I34" s="174" t="e">
        <f>F135</f>
        <v>#DIV/0!</v>
      </c>
      <c r="J34" s="24"/>
    </row>
    <row r="35" spans="1:10" ht="20.25" x14ac:dyDescent="0.3">
      <c r="A35" s="24"/>
      <c r="B35" s="24"/>
      <c r="C35" s="133"/>
      <c r="D35" s="133"/>
      <c r="E35" s="133"/>
      <c r="F35" s="134"/>
      <c r="G35" s="133"/>
      <c r="H35" s="133"/>
      <c r="I35" s="133"/>
      <c r="J35" s="24"/>
    </row>
    <row r="36" spans="1:10" ht="20.25" x14ac:dyDescent="0.3">
      <c r="A36" s="24"/>
      <c r="B36" s="24"/>
      <c r="C36" s="133"/>
      <c r="D36" s="133"/>
      <c r="E36" s="133"/>
      <c r="F36" s="134"/>
      <c r="G36" s="140"/>
      <c r="H36" s="140" t="s">
        <v>81</v>
      </c>
      <c r="I36" s="133"/>
      <c r="J36" s="24"/>
    </row>
    <row r="37" spans="1:10" ht="20.25" x14ac:dyDescent="0.3">
      <c r="A37" s="24"/>
      <c r="B37" s="24"/>
      <c r="C37" s="133"/>
      <c r="D37" s="133"/>
      <c r="E37" s="133"/>
      <c r="F37" s="134"/>
      <c r="G37" s="133"/>
      <c r="H37" s="133"/>
      <c r="I37" s="133"/>
      <c r="J37" s="24"/>
    </row>
    <row r="38" spans="1:10" ht="20.25" x14ac:dyDescent="0.3">
      <c r="A38" s="24"/>
      <c r="B38" s="24"/>
      <c r="C38" s="133"/>
      <c r="D38" s="133"/>
      <c r="E38" s="133"/>
      <c r="F38" s="220" t="s">
        <v>85</v>
      </c>
      <c r="G38" s="153"/>
      <c r="H38" s="145"/>
      <c r="I38" s="146" t="s">
        <v>82</v>
      </c>
      <c r="J38" s="24"/>
    </row>
    <row r="39" spans="1:10" ht="20.25" x14ac:dyDescent="0.3">
      <c r="A39" s="24"/>
      <c r="B39" s="24"/>
      <c r="C39" s="133"/>
      <c r="D39" s="133"/>
      <c r="E39" s="133"/>
      <c r="F39" s="157"/>
      <c r="G39" s="137"/>
      <c r="H39" s="160" t="s">
        <v>83</v>
      </c>
      <c r="I39" s="158"/>
      <c r="J39" s="24"/>
    </row>
    <row r="40" spans="1:10" ht="20.25" x14ac:dyDescent="0.3">
      <c r="A40" s="24"/>
      <c r="B40" s="24"/>
      <c r="C40" s="133"/>
      <c r="D40" s="133"/>
      <c r="E40" s="133"/>
      <c r="F40" s="220" t="s">
        <v>86</v>
      </c>
      <c r="G40" s="153"/>
      <c r="H40" s="145"/>
      <c r="I40" s="146" t="s">
        <v>84</v>
      </c>
      <c r="J40" s="24"/>
    </row>
    <row r="41" spans="1:10" ht="23.25" x14ac:dyDescent="0.4">
      <c r="A41" s="24"/>
      <c r="B41" s="24"/>
      <c r="C41" s="133"/>
      <c r="D41" s="133"/>
      <c r="E41" s="133"/>
      <c r="F41" s="157"/>
      <c r="G41" s="137"/>
      <c r="H41" s="160" t="s">
        <v>95</v>
      </c>
      <c r="I41" s="158"/>
      <c r="J41" s="24"/>
    </row>
    <row r="42" spans="1:10" x14ac:dyDescent="0.2">
      <c r="A42" s="24"/>
      <c r="B42" s="24"/>
      <c r="C42" s="24"/>
      <c r="D42" s="24"/>
      <c r="E42" s="24"/>
      <c r="J42" s="24"/>
    </row>
    <row r="43" spans="1:10" ht="15" x14ac:dyDescent="0.25">
      <c r="A43" s="24"/>
      <c r="B43" s="24"/>
      <c r="C43" s="24"/>
      <c r="D43" s="24"/>
      <c r="E43" s="24"/>
      <c r="F43" s="72"/>
      <c r="G43" s="24"/>
      <c r="H43" s="24"/>
      <c r="I43" s="24"/>
      <c r="J43" s="24"/>
    </row>
    <row r="44" spans="1:10" ht="19.5" x14ac:dyDescent="0.25">
      <c r="A44" s="24"/>
      <c r="B44" s="24"/>
      <c r="C44" s="24"/>
      <c r="D44" s="24"/>
      <c r="E44" s="24"/>
      <c r="F44" s="72"/>
      <c r="H44" s="24"/>
      <c r="I44" s="168" t="s">
        <v>96</v>
      </c>
      <c r="J44" s="24"/>
    </row>
    <row r="45" spans="1:10" ht="15" x14ac:dyDescent="0.25">
      <c r="A45" s="24"/>
      <c r="B45" s="24"/>
      <c r="C45" s="24"/>
      <c r="D45" s="24"/>
      <c r="E45" s="24"/>
      <c r="F45" s="72"/>
      <c r="H45" s="24"/>
      <c r="I45" s="169" t="s">
        <v>87</v>
      </c>
      <c r="J45" s="24"/>
    </row>
    <row r="46" spans="1:10" ht="15" x14ac:dyDescent="0.25">
      <c r="A46" s="24"/>
      <c r="B46" s="24"/>
      <c r="C46" s="24"/>
      <c r="D46" s="24"/>
      <c r="E46" s="24"/>
      <c r="F46" s="72"/>
      <c r="G46" s="24"/>
      <c r="H46" s="24"/>
      <c r="I46" s="24"/>
      <c r="J46" s="24"/>
    </row>
    <row r="47" spans="1:10" ht="18" x14ac:dyDescent="0.25">
      <c r="A47" s="24"/>
      <c r="B47" s="24"/>
      <c r="C47" s="24"/>
      <c r="D47" s="24"/>
      <c r="E47" s="24"/>
      <c r="F47" s="72"/>
      <c r="G47" s="24"/>
      <c r="H47" s="132"/>
      <c r="I47" s="24"/>
      <c r="J47" s="24"/>
    </row>
    <row r="48" spans="1:10" ht="20.25" x14ac:dyDescent="0.3">
      <c r="A48" s="24"/>
      <c r="B48" s="133"/>
      <c r="C48" s="211"/>
      <c r="D48" s="211"/>
      <c r="E48" s="211"/>
      <c r="F48" s="211"/>
      <c r="G48" s="211"/>
      <c r="H48" s="171"/>
      <c r="I48" s="24"/>
      <c r="J48" s="24"/>
    </row>
    <row r="49" spans="1:15" ht="21.75" x14ac:dyDescent="0.3">
      <c r="A49" s="24"/>
      <c r="B49" s="133"/>
      <c r="C49" s="212"/>
      <c r="D49" s="212"/>
      <c r="E49" s="213" t="s">
        <v>101</v>
      </c>
      <c r="F49" s="214"/>
      <c r="G49" s="215"/>
      <c r="H49" s="171"/>
      <c r="I49" s="24"/>
      <c r="J49" s="24"/>
    </row>
    <row r="50" spans="1:15" ht="20.25" x14ac:dyDescent="0.3">
      <c r="A50" s="24"/>
      <c r="B50" s="133"/>
      <c r="C50" s="216"/>
      <c r="D50" s="212"/>
      <c r="E50" s="213" t="s">
        <v>102</v>
      </c>
      <c r="F50" s="214"/>
      <c r="G50" s="214"/>
      <c r="H50" s="171"/>
      <c r="I50" s="24"/>
      <c r="J50" s="24"/>
    </row>
    <row r="51" spans="1:15" ht="20.25" x14ac:dyDescent="0.3">
      <c r="A51" s="24"/>
      <c r="B51" s="133"/>
      <c r="C51" s="216"/>
      <c r="D51" s="212"/>
      <c r="F51" s="217"/>
      <c r="G51" s="212"/>
      <c r="H51" s="161"/>
      <c r="I51" s="24"/>
      <c r="J51" s="24"/>
    </row>
    <row r="52" spans="1:15" s="24" customFormat="1" ht="20.25" x14ac:dyDescent="0.3">
      <c r="B52" s="133"/>
      <c r="C52" s="216"/>
      <c r="D52" s="212"/>
      <c r="F52" s="217"/>
      <c r="G52" s="212"/>
      <c r="H52" s="161"/>
    </row>
    <row r="53" spans="1:15" s="24" customFormat="1" ht="20.25" x14ac:dyDescent="0.3">
      <c r="B53" s="133"/>
      <c r="C53" s="216"/>
      <c r="D53" s="212"/>
      <c r="F53" s="217"/>
      <c r="G53" s="212"/>
      <c r="H53" s="161"/>
    </row>
    <row r="54" spans="1:15" s="24" customFormat="1" ht="20.25" x14ac:dyDescent="0.3">
      <c r="B54" s="133"/>
      <c r="C54" s="216"/>
      <c r="D54" s="212"/>
      <c r="F54" s="217"/>
      <c r="G54" s="212"/>
      <c r="H54" s="161"/>
    </row>
    <row r="55" spans="1:15" s="24" customFormat="1" ht="20.25" x14ac:dyDescent="0.3">
      <c r="B55" s="133"/>
      <c r="C55" s="216"/>
      <c r="D55" s="212"/>
      <c r="F55" s="217"/>
      <c r="G55" s="212"/>
      <c r="H55" s="161"/>
    </row>
    <row r="56" spans="1:15" ht="20.25" x14ac:dyDescent="0.3">
      <c r="A56" s="24"/>
      <c r="B56" s="24"/>
      <c r="C56" s="216"/>
      <c r="D56" s="212"/>
      <c r="E56" s="161"/>
      <c r="F56" s="214"/>
      <c r="G56" s="214"/>
      <c r="H56" s="24"/>
      <c r="I56" s="24"/>
      <c r="J56" s="24"/>
    </row>
    <row r="57" spans="1:15" s="24" customFormat="1" ht="20.25" x14ac:dyDescent="0.3">
      <c r="C57" s="216"/>
      <c r="D57" s="212"/>
      <c r="E57" s="161"/>
      <c r="F57" s="214"/>
      <c r="G57" s="214"/>
    </row>
    <row r="58" spans="1:15" ht="15" x14ac:dyDescent="0.25">
      <c r="A58" s="24"/>
      <c r="B58" s="24"/>
      <c r="C58" s="24"/>
      <c r="D58" s="24"/>
      <c r="E58" s="24"/>
      <c r="F58" s="72"/>
      <c r="G58" s="24"/>
      <c r="H58" s="24"/>
      <c r="I58" s="24"/>
      <c r="J58" s="24"/>
    </row>
    <row r="59" spans="1:15" ht="15.75" x14ac:dyDescent="0.25">
      <c r="A59" s="69" t="s">
        <v>53</v>
      </c>
      <c r="B59" s="69" t="s">
        <v>54</v>
      </c>
      <c r="C59" s="69"/>
      <c r="D59" s="69" t="s">
        <v>13</v>
      </c>
      <c r="E59" s="69" t="s">
        <v>55</v>
      </c>
      <c r="F59" s="70" t="s">
        <v>56</v>
      </c>
      <c r="G59" s="181"/>
      <c r="H59" s="24"/>
      <c r="I59" s="178"/>
      <c r="J59" s="178" t="s">
        <v>73</v>
      </c>
      <c r="L59" s="5"/>
      <c r="M59" s="5"/>
    </row>
    <row r="60" spans="1:15" ht="15.75" x14ac:dyDescent="0.25">
      <c r="A60" s="8"/>
      <c r="B60" s="8"/>
      <c r="C60" s="71" t="s">
        <v>57</v>
      </c>
      <c r="D60" s="71" t="e">
        <f>AVERAGE(B60:B64,B66:B68,B70:B74)</f>
        <v>#DIV/0!</v>
      </c>
      <c r="E60" s="24" t="e">
        <f>STDEV(B60:B64,B66:B68,B70:B74)</f>
        <v>#DIV/0!</v>
      </c>
      <c r="F60" s="72"/>
      <c r="G60" s="24"/>
      <c r="H60" s="24"/>
      <c r="I60" s="179"/>
      <c r="J60" s="179" t="str">
        <f>'סידור ומספור למונה ביטא'!A1</f>
        <v>שם מטופל</v>
      </c>
      <c r="L60" s="9"/>
      <c r="M60" s="9"/>
    </row>
    <row r="61" spans="1:15" ht="20.25" x14ac:dyDescent="0.3">
      <c r="A61" s="8"/>
      <c r="B61" s="8"/>
      <c r="C61" s="71"/>
      <c r="D61" s="24"/>
      <c r="E61" s="24"/>
      <c r="F61" s="72"/>
      <c r="G61" s="24"/>
      <c r="H61" s="24"/>
      <c r="I61" s="179"/>
      <c r="J61" s="179"/>
      <c r="K61" s="133"/>
      <c r="L61" s="138"/>
      <c r="M61" s="133"/>
      <c r="N61" s="133"/>
      <c r="O61" s="133"/>
    </row>
    <row r="62" spans="1:15" ht="20.25" x14ac:dyDescent="0.3">
      <c r="A62" s="8"/>
      <c r="B62" s="8"/>
      <c r="C62" s="71"/>
      <c r="D62" s="24"/>
      <c r="E62" s="24"/>
      <c r="F62" s="72"/>
      <c r="G62" s="24"/>
      <c r="H62" s="24"/>
      <c r="I62" s="178"/>
      <c r="J62" s="178" t="s">
        <v>75</v>
      </c>
      <c r="K62" s="133"/>
      <c r="L62" s="138"/>
      <c r="M62" s="133"/>
      <c r="N62" s="133"/>
      <c r="O62" s="133"/>
    </row>
    <row r="63" spans="1:15" ht="20.25" x14ac:dyDescent="0.3">
      <c r="A63" s="8"/>
      <c r="B63" s="8"/>
      <c r="C63" s="71"/>
      <c r="D63" s="24"/>
      <c r="E63" s="24"/>
      <c r="F63" s="72"/>
      <c r="G63" s="24"/>
      <c r="H63" s="24"/>
      <c r="I63" s="180"/>
      <c r="J63" s="180">
        <f>K24</f>
        <v>0</v>
      </c>
      <c r="K63" s="133"/>
      <c r="L63" s="133"/>
      <c r="M63" s="133"/>
      <c r="N63" s="133"/>
      <c r="O63" s="133"/>
    </row>
    <row r="64" spans="1:15" ht="20.25" x14ac:dyDescent="0.3">
      <c r="A64" s="8"/>
      <c r="B64" s="8"/>
      <c r="C64" s="71"/>
      <c r="D64" s="24"/>
      <c r="E64" s="24"/>
      <c r="F64" s="72"/>
      <c r="G64" s="24"/>
      <c r="H64" s="24"/>
      <c r="I64" s="179"/>
      <c r="J64" s="179"/>
      <c r="K64" s="133"/>
      <c r="L64" s="138"/>
      <c r="M64" s="133"/>
      <c r="N64" s="133"/>
      <c r="O64" s="133"/>
    </row>
    <row r="65" spans="1:15" ht="20.25" x14ac:dyDescent="0.3">
      <c r="A65" s="8"/>
      <c r="B65" s="73"/>
      <c r="C65" s="71"/>
      <c r="D65" s="24"/>
      <c r="E65" s="24"/>
      <c r="F65" s="72"/>
      <c r="G65" s="24"/>
      <c r="H65" s="24"/>
      <c r="I65" s="178"/>
      <c r="J65" s="178" t="s">
        <v>74</v>
      </c>
      <c r="K65" s="133"/>
      <c r="L65" s="138"/>
      <c r="M65" s="133"/>
      <c r="N65" s="133"/>
      <c r="O65" s="133"/>
    </row>
    <row r="66" spans="1:15" ht="20.25" x14ac:dyDescent="0.3">
      <c r="A66" s="8"/>
      <c r="B66" s="8"/>
      <c r="C66" s="71"/>
      <c r="D66" s="24"/>
      <c r="E66" s="24"/>
      <c r="F66" s="72"/>
      <c r="G66" s="24"/>
      <c r="H66" s="24"/>
      <c r="I66" s="179"/>
      <c r="J66" s="179" t="str">
        <f>'סידור ומספור למונה ביטא'!A2</f>
        <v>תאריך בדיקה</v>
      </c>
      <c r="K66" s="133"/>
      <c r="L66" s="138"/>
      <c r="M66" s="133"/>
      <c r="N66" s="133"/>
      <c r="O66" s="133"/>
    </row>
    <row r="67" spans="1:15" ht="15.75" x14ac:dyDescent="0.25">
      <c r="A67" s="8"/>
      <c r="B67" s="8"/>
      <c r="C67" s="71"/>
      <c r="D67" s="24"/>
      <c r="E67" s="24"/>
      <c r="F67" s="72"/>
      <c r="G67" s="24"/>
      <c r="H67" s="24"/>
      <c r="I67" s="179"/>
      <c r="J67" s="179"/>
      <c r="K67" s="11"/>
      <c r="L67" s="6"/>
      <c r="M67" s="6"/>
      <c r="N67" s="6"/>
    </row>
    <row r="68" spans="1:15" ht="15.75" x14ac:dyDescent="0.25">
      <c r="A68" s="8"/>
      <c r="B68" s="8"/>
      <c r="C68" s="71"/>
      <c r="D68" s="24"/>
      <c r="E68" s="24"/>
      <c r="F68" s="72"/>
      <c r="G68" s="24"/>
      <c r="H68" s="24"/>
      <c r="I68" s="178"/>
      <c r="J68" s="178" t="s">
        <v>76</v>
      </c>
      <c r="L68" s="7"/>
      <c r="M68" s="7"/>
      <c r="N68" s="7"/>
    </row>
    <row r="69" spans="1:15" ht="15.75" x14ac:dyDescent="0.25">
      <c r="A69" s="8"/>
      <c r="B69" s="73"/>
      <c r="C69" s="71"/>
      <c r="D69" s="24"/>
      <c r="E69" s="24"/>
      <c r="F69" s="72"/>
      <c r="G69" s="24"/>
      <c r="H69" s="24"/>
      <c r="I69" s="180"/>
      <c r="J69" s="180">
        <f>D24</f>
        <v>0</v>
      </c>
      <c r="M69" s="7"/>
      <c r="N69" s="7"/>
      <c r="O69" s="7"/>
    </row>
    <row r="70" spans="1:15" ht="15" x14ac:dyDescent="0.25">
      <c r="A70" s="8"/>
      <c r="B70" s="8"/>
      <c r="C70" s="71"/>
      <c r="D70" s="24"/>
      <c r="E70" s="24"/>
      <c r="F70" s="72"/>
      <c r="G70" s="24"/>
      <c r="H70" s="24"/>
      <c r="I70" s="24"/>
      <c r="J70" s="24"/>
      <c r="K70" s="7"/>
      <c r="M70" s="7"/>
      <c r="N70" s="7"/>
      <c r="O70" s="7"/>
    </row>
    <row r="71" spans="1:15" ht="17.25" x14ac:dyDescent="0.25">
      <c r="A71" s="8"/>
      <c r="B71" s="8"/>
      <c r="C71" s="71"/>
      <c r="D71" s="24"/>
      <c r="E71" s="24"/>
      <c r="F71" s="72"/>
      <c r="G71" s="24" t="s">
        <v>2</v>
      </c>
      <c r="H71" s="24"/>
      <c r="I71" s="74" t="s">
        <v>58</v>
      </c>
      <c r="J71" s="75" t="e">
        <f>F75</f>
        <v>#DIV/0!</v>
      </c>
      <c r="K71" s="7"/>
      <c r="M71" s="7"/>
      <c r="N71" s="7"/>
      <c r="O71" s="7"/>
    </row>
    <row r="72" spans="1:15" ht="17.25" x14ac:dyDescent="0.25">
      <c r="A72" s="8"/>
      <c r="B72" s="8"/>
      <c r="C72" s="71"/>
      <c r="D72" s="24"/>
      <c r="E72" s="24"/>
      <c r="F72" s="72"/>
      <c r="G72" s="24"/>
      <c r="H72" s="24"/>
      <c r="I72" s="76" t="s">
        <v>59</v>
      </c>
      <c r="J72" s="77" t="e">
        <f>F80</f>
        <v>#DIV/0!</v>
      </c>
      <c r="K72" s="7"/>
      <c r="M72" s="7"/>
      <c r="N72" s="7"/>
      <c r="O72" s="7"/>
    </row>
    <row r="73" spans="1:15" ht="17.25" x14ac:dyDescent="0.25">
      <c r="A73" s="8"/>
      <c r="B73" s="8"/>
      <c r="C73" s="71"/>
      <c r="D73" s="24"/>
      <c r="E73" s="24"/>
      <c r="F73" s="72"/>
      <c r="G73" s="24"/>
      <c r="H73" s="24"/>
      <c r="I73" s="78" t="s">
        <v>60</v>
      </c>
      <c r="J73" s="79" t="e">
        <f>F85</f>
        <v>#DIV/0!</v>
      </c>
      <c r="K73" s="5"/>
      <c r="L73" s="5"/>
      <c r="M73" s="5"/>
      <c r="N73" s="5"/>
      <c r="O73" s="5"/>
    </row>
    <row r="74" spans="1:15" ht="15" x14ac:dyDescent="0.25">
      <c r="A74" s="69"/>
      <c r="B74" s="69"/>
      <c r="C74" s="80"/>
      <c r="D74" s="68"/>
      <c r="E74" s="68"/>
      <c r="F74" s="81"/>
      <c r="G74" s="24"/>
      <c r="H74" s="24"/>
      <c r="I74" s="24"/>
      <c r="J74" s="24"/>
      <c r="K74" s="5"/>
      <c r="L74" s="5"/>
      <c r="M74" s="5"/>
      <c r="N74" s="5"/>
      <c r="O74" s="5"/>
    </row>
    <row r="75" spans="1:15" ht="17.25" x14ac:dyDescent="0.25">
      <c r="A75" s="8"/>
      <c r="B75" s="8"/>
      <c r="C75" s="74" t="s">
        <v>58</v>
      </c>
      <c r="D75" s="82" t="e">
        <f>AVERAGE(B75:B79)</f>
        <v>#DIV/0!</v>
      </c>
      <c r="E75" s="26" t="e">
        <f>STDEV(B75:B79)</f>
        <v>#DIV/0!</v>
      </c>
      <c r="F75" s="83" t="e">
        <f>D75/D60</f>
        <v>#DIV/0!</v>
      </c>
      <c r="G75" s="24"/>
      <c r="H75" s="24"/>
      <c r="I75" s="24"/>
      <c r="J75" s="24"/>
      <c r="K75" s="5"/>
      <c r="L75" s="5"/>
      <c r="M75" s="5"/>
      <c r="N75" s="5"/>
      <c r="O75" s="5"/>
    </row>
    <row r="76" spans="1:15" ht="15" x14ac:dyDescent="0.25">
      <c r="A76" s="8"/>
      <c r="B76" s="8"/>
      <c r="C76" s="82"/>
      <c r="D76" s="24"/>
      <c r="E76" s="26"/>
      <c r="F76" s="84"/>
      <c r="G76" s="24"/>
      <c r="H76" s="24"/>
      <c r="I76" s="24"/>
      <c r="J76" s="24"/>
      <c r="K76" s="5"/>
      <c r="L76" s="5"/>
      <c r="M76" s="5"/>
      <c r="N76" s="5"/>
      <c r="O76" s="5"/>
    </row>
    <row r="77" spans="1:15" ht="15" x14ac:dyDescent="0.25">
      <c r="A77" s="8"/>
      <c r="B77" s="8"/>
      <c r="C77" s="82"/>
      <c r="D77" s="24"/>
      <c r="E77" s="26"/>
      <c r="F77" s="84"/>
      <c r="G77" s="24"/>
      <c r="H77" s="24"/>
      <c r="I77" s="24"/>
      <c r="J77" s="24"/>
      <c r="K77" s="5"/>
      <c r="L77" s="5"/>
      <c r="M77" s="5"/>
      <c r="N77" s="5"/>
      <c r="O77" s="5"/>
    </row>
    <row r="78" spans="1:15" ht="15" x14ac:dyDescent="0.25">
      <c r="A78" s="8"/>
      <c r="B78" s="8"/>
      <c r="C78" s="82"/>
      <c r="D78" s="24"/>
      <c r="E78" s="26"/>
      <c r="F78" s="84"/>
      <c r="G78" s="24"/>
      <c r="H78" s="24"/>
      <c r="I78" s="24"/>
      <c r="J78" s="24"/>
      <c r="K78" s="5"/>
      <c r="L78" s="5"/>
      <c r="M78" s="5"/>
      <c r="N78" s="5"/>
      <c r="O78" s="5"/>
    </row>
    <row r="79" spans="1:15" ht="15" x14ac:dyDescent="0.25">
      <c r="A79" s="69"/>
      <c r="B79" s="69"/>
      <c r="C79" s="85"/>
      <c r="D79" s="68"/>
      <c r="E79" s="86"/>
      <c r="F79" s="87"/>
      <c r="G79" s="24"/>
      <c r="H79" s="24"/>
      <c r="I79" s="24"/>
      <c r="J79" s="24"/>
      <c r="K79" s="12"/>
      <c r="L79" s="12"/>
      <c r="M79" s="12"/>
      <c r="N79" s="12"/>
      <c r="O79" s="12"/>
    </row>
    <row r="80" spans="1:15" ht="17.25" x14ac:dyDescent="0.25">
      <c r="A80" s="8"/>
      <c r="B80" s="8"/>
      <c r="C80" s="76" t="s">
        <v>59</v>
      </c>
      <c r="D80" s="88" t="e">
        <f>AVERAGE(B80:B84)</f>
        <v>#DIV/0!</v>
      </c>
      <c r="E80" s="26" t="e">
        <f>STDEV(B80:B84)</f>
        <v>#DIV/0!</v>
      </c>
      <c r="F80" s="89" t="e">
        <f>D80/D60</f>
        <v>#DIV/0!</v>
      </c>
      <c r="G80" s="24"/>
      <c r="H80" s="24"/>
      <c r="I80" s="24"/>
      <c r="J80" s="24"/>
      <c r="K80" s="12"/>
      <c r="L80" s="12"/>
      <c r="M80" s="12"/>
      <c r="N80" s="12"/>
      <c r="O80" s="12"/>
    </row>
    <row r="81" spans="1:15" ht="15" x14ac:dyDescent="0.25">
      <c r="A81" s="8"/>
      <c r="B81" s="8"/>
      <c r="C81" s="88"/>
      <c r="D81" s="24"/>
      <c r="E81" s="26"/>
      <c r="F81" s="84"/>
      <c r="G81" s="24"/>
      <c r="H81" s="24"/>
      <c r="I81" s="24"/>
      <c r="J81" s="24"/>
      <c r="K81" s="12"/>
      <c r="L81" s="12"/>
      <c r="M81" s="12"/>
      <c r="N81" s="12"/>
      <c r="O81" s="12"/>
    </row>
    <row r="82" spans="1:15" ht="15" x14ac:dyDescent="0.25">
      <c r="A82" s="8"/>
      <c r="B82" s="8"/>
      <c r="C82" s="88"/>
      <c r="D82" s="24"/>
      <c r="E82" s="26"/>
      <c r="F82" s="84"/>
      <c r="G82" s="24"/>
      <c r="H82" s="24"/>
      <c r="I82" s="24"/>
      <c r="J82" s="24"/>
      <c r="K82" s="12"/>
      <c r="L82" s="12"/>
      <c r="M82" s="12"/>
      <c r="N82" s="12"/>
      <c r="O82" s="12"/>
    </row>
    <row r="83" spans="1:15" ht="15" x14ac:dyDescent="0.25">
      <c r="A83" s="8"/>
      <c r="B83" s="8"/>
      <c r="C83" s="88"/>
      <c r="D83" s="24"/>
      <c r="E83" s="26"/>
      <c r="F83" s="84"/>
      <c r="G83" s="24"/>
      <c r="H83" s="24"/>
      <c r="I83" s="24"/>
      <c r="J83" s="24"/>
      <c r="K83" s="5"/>
      <c r="L83" s="5"/>
      <c r="M83" s="5"/>
      <c r="N83" s="5"/>
      <c r="O83" s="5"/>
    </row>
    <row r="84" spans="1:15" ht="15" x14ac:dyDescent="0.25">
      <c r="A84" s="8"/>
      <c r="B84" s="8"/>
      <c r="C84" s="88"/>
      <c r="D84" s="24"/>
      <c r="E84" s="26"/>
      <c r="F84" s="84"/>
      <c r="G84" s="24"/>
      <c r="H84" s="24"/>
      <c r="I84" s="24"/>
      <c r="J84" s="24"/>
      <c r="K84" s="5"/>
      <c r="L84" s="5"/>
      <c r="M84" s="5"/>
      <c r="N84" s="5"/>
      <c r="O84" s="5"/>
    </row>
    <row r="85" spans="1:15" ht="17.25" x14ac:dyDescent="0.25">
      <c r="A85" s="8"/>
      <c r="B85" s="8"/>
      <c r="C85" s="78" t="s">
        <v>60</v>
      </c>
      <c r="D85" s="90" t="e">
        <f>AVERAGE(B85:B89)</f>
        <v>#DIV/0!</v>
      </c>
      <c r="E85" s="26" t="e">
        <f>STDEV(B85:B89)</f>
        <v>#DIV/0!</v>
      </c>
      <c r="F85" s="91" t="e">
        <f>D85/D60</f>
        <v>#DIV/0!</v>
      </c>
      <c r="G85" s="24"/>
      <c r="H85" s="24"/>
      <c r="I85" s="24"/>
      <c r="J85" s="24"/>
      <c r="K85" s="5"/>
      <c r="L85" s="5"/>
      <c r="M85" s="5"/>
      <c r="N85" s="5"/>
      <c r="O85" s="5"/>
    </row>
    <row r="86" spans="1:15" ht="15" x14ac:dyDescent="0.25">
      <c r="A86" s="8"/>
      <c r="B86" s="8"/>
      <c r="C86" s="90"/>
      <c r="D86" s="24"/>
      <c r="E86" s="24"/>
      <c r="F86" s="72"/>
      <c r="G86" s="24"/>
      <c r="H86" s="24"/>
      <c r="I86" s="24"/>
      <c r="J86" s="24"/>
      <c r="K86" s="5"/>
      <c r="L86" s="5"/>
      <c r="M86" s="5"/>
      <c r="N86" s="5"/>
      <c r="O86" s="5"/>
    </row>
    <row r="87" spans="1:15" ht="15" x14ac:dyDescent="0.25">
      <c r="A87" s="8"/>
      <c r="B87" s="8"/>
      <c r="C87" s="90"/>
      <c r="D87" s="24"/>
      <c r="E87" s="24"/>
      <c r="F87" s="72"/>
      <c r="G87" s="24"/>
      <c r="H87" s="24"/>
      <c r="I87" s="24"/>
      <c r="J87" s="24"/>
    </row>
    <row r="88" spans="1:15" ht="15" x14ac:dyDescent="0.25">
      <c r="A88" s="8"/>
      <c r="B88" s="8"/>
      <c r="C88" s="90"/>
      <c r="D88" s="24"/>
      <c r="E88" s="24"/>
      <c r="F88" s="72"/>
      <c r="G88" s="24"/>
      <c r="H88" s="24"/>
      <c r="I88" s="24"/>
      <c r="J88" s="24"/>
    </row>
    <row r="89" spans="1:15" ht="15" x14ac:dyDescent="0.25">
      <c r="A89" s="69"/>
      <c r="B89" s="69"/>
      <c r="C89" s="92"/>
      <c r="D89" s="68"/>
      <c r="E89" s="68"/>
      <c r="F89" s="81"/>
      <c r="G89" s="24"/>
      <c r="H89" s="24"/>
      <c r="I89" s="24"/>
      <c r="J89" s="24"/>
      <c r="K89" s="7"/>
      <c r="L89" s="7"/>
      <c r="M89" s="12"/>
      <c r="N89" s="12"/>
      <c r="O89" s="12"/>
    </row>
    <row r="90" spans="1:15" ht="15" x14ac:dyDescent="0.25">
      <c r="A90" s="8"/>
      <c r="B90" s="8"/>
      <c r="C90" s="93" t="s">
        <v>57</v>
      </c>
      <c r="D90" s="93" t="e">
        <f>AVERAGE(B90:B94)</f>
        <v>#DIV/0!</v>
      </c>
      <c r="E90" s="5" t="e">
        <f>STDEV(B90:B94)</f>
        <v>#DIV/0!</v>
      </c>
      <c r="F90" s="72"/>
      <c r="G90" s="24"/>
      <c r="H90" s="24"/>
      <c r="I90" s="24"/>
      <c r="J90" s="24"/>
      <c r="K90" s="7"/>
      <c r="L90" s="7"/>
    </row>
    <row r="91" spans="1:15" ht="15" x14ac:dyDescent="0.25">
      <c r="A91" s="8"/>
      <c r="B91" s="8"/>
      <c r="C91" s="93"/>
      <c r="D91" s="14"/>
      <c r="E91" s="5"/>
      <c r="F91" s="72"/>
      <c r="G91" s="24"/>
      <c r="H91" s="24"/>
      <c r="I91" s="24"/>
      <c r="J91" s="24"/>
      <c r="K91" s="7"/>
      <c r="L91" s="7"/>
    </row>
    <row r="92" spans="1:15" ht="15" x14ac:dyDescent="0.25">
      <c r="A92" s="8"/>
      <c r="B92" s="8"/>
      <c r="C92" s="93"/>
      <c r="D92" s="14"/>
      <c r="E92" s="5"/>
      <c r="F92" s="72"/>
      <c r="G92" s="24" t="s">
        <v>10</v>
      </c>
      <c r="H92" s="24"/>
      <c r="I92" s="24"/>
      <c r="J92" s="24"/>
      <c r="K92" s="7"/>
      <c r="L92" s="7"/>
      <c r="M92" s="7"/>
      <c r="N92" s="7"/>
    </row>
    <row r="93" spans="1:15" ht="15" x14ac:dyDescent="0.25">
      <c r="A93" s="8"/>
      <c r="B93" s="8"/>
      <c r="C93" s="93"/>
      <c r="D93" s="24"/>
      <c r="E93" s="24"/>
      <c r="F93" s="72"/>
      <c r="G93" s="24"/>
      <c r="H93" s="24"/>
      <c r="I93" s="24"/>
      <c r="J93" s="24"/>
      <c r="K93" s="7"/>
      <c r="L93" s="7"/>
      <c r="M93" s="7"/>
      <c r="N93" s="7"/>
    </row>
    <row r="94" spans="1:15" ht="15" x14ac:dyDescent="0.25">
      <c r="A94" s="69"/>
      <c r="B94" s="69"/>
      <c r="C94" s="94"/>
      <c r="D94" s="68"/>
      <c r="E94" s="68"/>
      <c r="F94" s="81"/>
      <c r="G94" s="24"/>
      <c r="H94" s="24"/>
      <c r="I94" s="24"/>
      <c r="J94" s="24"/>
      <c r="K94" s="7"/>
    </row>
    <row r="95" spans="1:15" ht="18.75" x14ac:dyDescent="0.35">
      <c r="A95" s="8"/>
      <c r="B95" s="8"/>
      <c r="C95" s="95" t="s">
        <v>61</v>
      </c>
      <c r="D95" s="96" t="e">
        <f>AVERAGE(B95:B99)</f>
        <v>#DIV/0!</v>
      </c>
      <c r="E95" s="5" t="e">
        <f>STDEV(B95:B99)</f>
        <v>#DIV/0!</v>
      </c>
      <c r="F95" s="97" t="e">
        <f>D95/D90</f>
        <v>#DIV/0!</v>
      </c>
      <c r="G95" s="24"/>
      <c r="H95" s="24"/>
      <c r="I95" s="95" t="str">
        <f>C95</f>
        <v>4D PHABI 20ul</v>
      </c>
      <c r="J95" s="98" t="e">
        <f>F95</f>
        <v>#DIV/0!</v>
      </c>
      <c r="K95" s="7"/>
    </row>
    <row r="96" spans="1:15" ht="15" x14ac:dyDescent="0.25">
      <c r="A96" s="8"/>
      <c r="B96" s="8"/>
      <c r="C96" s="96"/>
      <c r="D96" s="24"/>
      <c r="E96" s="24"/>
      <c r="F96" s="72"/>
      <c r="G96" s="24"/>
      <c r="H96" s="24"/>
      <c r="I96" s="99" t="str">
        <f>C100</f>
        <v>4D PHABI 30ul</v>
      </c>
      <c r="J96" s="100" t="e">
        <f>F100</f>
        <v>#DIV/0!</v>
      </c>
      <c r="K96" s="7"/>
    </row>
    <row r="97" spans="1:15" ht="15" x14ac:dyDescent="0.25">
      <c r="A97" s="8"/>
      <c r="B97" s="8"/>
      <c r="C97" s="96"/>
      <c r="D97" s="24"/>
      <c r="E97" s="24"/>
      <c r="F97" s="72"/>
      <c r="G97" s="24"/>
      <c r="H97" s="24"/>
      <c r="I97" s="101" t="str">
        <f>C105</f>
        <v>4D PHABI 40ul</v>
      </c>
      <c r="J97" s="102" t="e">
        <f>F105</f>
        <v>#DIV/0!</v>
      </c>
      <c r="K97" s="7"/>
    </row>
    <row r="98" spans="1:15" ht="15" x14ac:dyDescent="0.25">
      <c r="A98" s="8"/>
      <c r="B98" s="8"/>
      <c r="C98" s="96"/>
      <c r="D98" s="24"/>
      <c r="E98" s="24"/>
      <c r="F98" s="72"/>
      <c r="G98" s="24"/>
      <c r="H98" s="24"/>
      <c r="I98" s="24"/>
      <c r="J98" s="24"/>
      <c r="K98" s="7"/>
    </row>
    <row r="99" spans="1:15" ht="15" x14ac:dyDescent="0.25">
      <c r="A99" s="69"/>
      <c r="B99" s="69"/>
      <c r="C99" s="103"/>
      <c r="D99" s="68"/>
      <c r="E99" s="68"/>
      <c r="F99" s="81"/>
      <c r="G99" s="24"/>
      <c r="H99" s="24"/>
      <c r="I99" s="24"/>
      <c r="J99" s="24"/>
      <c r="K99" s="7"/>
    </row>
    <row r="100" spans="1:15" ht="18.75" x14ac:dyDescent="0.35">
      <c r="A100" s="8"/>
      <c r="B100" s="8"/>
      <c r="C100" s="99" t="s">
        <v>62</v>
      </c>
      <c r="D100" s="104" t="e">
        <f>AVERAGE(B100:B104)</f>
        <v>#DIV/0!</v>
      </c>
      <c r="E100" s="5" t="e">
        <f>STDEV(B100:B104)</f>
        <v>#DIV/0!</v>
      </c>
      <c r="F100" s="105" t="e">
        <f>D100/D90</f>
        <v>#DIV/0!</v>
      </c>
      <c r="G100" s="24"/>
      <c r="H100" s="24"/>
      <c r="I100" s="24"/>
      <c r="J100" s="24"/>
    </row>
    <row r="101" spans="1:15" ht="15" x14ac:dyDescent="0.25">
      <c r="A101" s="8"/>
      <c r="B101" s="8"/>
      <c r="C101" s="104"/>
      <c r="D101" s="24"/>
      <c r="E101" s="24"/>
      <c r="F101" s="72"/>
      <c r="G101" s="24"/>
      <c r="H101" s="24"/>
      <c r="I101" s="24"/>
      <c r="J101" s="24"/>
    </row>
    <row r="102" spans="1:15" ht="15" x14ac:dyDescent="0.25">
      <c r="A102" s="8"/>
      <c r="B102" s="8"/>
      <c r="C102" s="104"/>
      <c r="D102" s="24"/>
      <c r="E102" s="24"/>
      <c r="F102" s="72"/>
      <c r="G102" s="24"/>
      <c r="H102" s="24"/>
      <c r="I102" s="24"/>
      <c r="J102" s="24"/>
      <c r="M102" s="12"/>
      <c r="N102" s="12"/>
      <c r="O102" s="12"/>
    </row>
    <row r="103" spans="1:15" ht="15" x14ac:dyDescent="0.25">
      <c r="A103" s="8"/>
      <c r="B103" s="8"/>
      <c r="C103" s="104"/>
      <c r="D103" s="24"/>
      <c r="E103" s="24"/>
      <c r="F103" s="72"/>
      <c r="G103" s="24"/>
      <c r="H103" s="24"/>
      <c r="I103" s="24"/>
      <c r="J103" s="24"/>
      <c r="K103" s="7"/>
      <c r="L103" s="7"/>
      <c r="M103" s="12"/>
      <c r="N103" s="12"/>
      <c r="O103" s="12"/>
    </row>
    <row r="104" spans="1:15" ht="15" x14ac:dyDescent="0.25">
      <c r="A104" s="69"/>
      <c r="B104" s="69"/>
      <c r="C104" s="106"/>
      <c r="D104" s="68"/>
      <c r="E104" s="68"/>
      <c r="F104" s="81"/>
      <c r="G104" s="24"/>
      <c r="H104" s="24"/>
      <c r="I104" s="24"/>
      <c r="J104" s="24"/>
      <c r="K104" s="7"/>
      <c r="L104" s="7"/>
      <c r="M104" s="12"/>
      <c r="N104" s="12"/>
      <c r="O104" s="12"/>
    </row>
    <row r="105" spans="1:15" ht="18.75" x14ac:dyDescent="0.35">
      <c r="A105" s="8"/>
      <c r="B105" s="8"/>
      <c r="C105" s="101" t="s">
        <v>63</v>
      </c>
      <c r="D105" s="107" t="e">
        <f>AVERAGE(B105:B109)</f>
        <v>#DIV/0!</v>
      </c>
      <c r="E105" s="5" t="e">
        <f>STDEV(B105:B109)</f>
        <v>#DIV/0!</v>
      </c>
      <c r="F105" s="108" t="e">
        <f>D105/D90</f>
        <v>#DIV/0!</v>
      </c>
      <c r="G105" s="24"/>
      <c r="H105" s="24"/>
      <c r="I105" s="24"/>
      <c r="J105" s="24"/>
      <c r="K105" s="7"/>
      <c r="L105" s="7"/>
      <c r="M105" s="12"/>
      <c r="N105" s="12"/>
      <c r="O105" s="12"/>
    </row>
    <row r="106" spans="1:15" ht="15" x14ac:dyDescent="0.25">
      <c r="A106" s="8"/>
      <c r="B106" s="8"/>
      <c r="C106" s="107"/>
      <c r="D106" s="24"/>
      <c r="E106" s="24"/>
      <c r="F106" s="72"/>
      <c r="G106" s="24"/>
      <c r="H106" s="24"/>
      <c r="I106" s="24"/>
      <c r="J106" s="24"/>
      <c r="K106" s="7"/>
      <c r="L106" s="7"/>
      <c r="M106" s="12"/>
      <c r="N106" s="12"/>
      <c r="O106" s="12"/>
    </row>
    <row r="107" spans="1:15" ht="15" x14ac:dyDescent="0.25">
      <c r="A107" s="8"/>
      <c r="B107" s="8"/>
      <c r="C107" s="107"/>
      <c r="D107" s="24"/>
      <c r="E107" s="24"/>
      <c r="F107" s="72"/>
      <c r="G107" s="24"/>
      <c r="H107" s="24"/>
      <c r="I107" s="24"/>
      <c r="J107" s="24"/>
      <c r="K107" s="7"/>
      <c r="L107" s="7"/>
      <c r="M107" s="12"/>
      <c r="N107" s="12"/>
      <c r="O107" s="12"/>
    </row>
    <row r="108" spans="1:15" ht="15" x14ac:dyDescent="0.25">
      <c r="A108" s="8"/>
      <c r="B108" s="8"/>
      <c r="C108" s="107"/>
      <c r="D108" s="24"/>
      <c r="E108" s="24"/>
      <c r="F108" s="72"/>
      <c r="G108" s="24"/>
      <c r="H108" s="24"/>
      <c r="I108" s="24"/>
      <c r="J108" s="24"/>
      <c r="K108" s="16"/>
      <c r="L108" s="16"/>
      <c r="M108" s="12"/>
      <c r="N108" s="12"/>
      <c r="O108" s="12"/>
    </row>
    <row r="109" spans="1:15" ht="15.75" thickBot="1" x14ac:dyDescent="0.3">
      <c r="A109" s="109"/>
      <c r="B109" s="109"/>
      <c r="C109" s="110"/>
      <c r="D109" s="111"/>
      <c r="E109" s="111"/>
      <c r="F109" s="112"/>
      <c r="G109" s="24"/>
      <c r="H109" s="24"/>
      <c r="I109" s="24"/>
      <c r="J109" s="24"/>
      <c r="M109" s="12"/>
      <c r="N109" s="12"/>
      <c r="O109" s="12"/>
    </row>
    <row r="110" spans="1:15" ht="15.75" thickTop="1" x14ac:dyDescent="0.25">
      <c r="A110" s="8"/>
      <c r="B110" s="8"/>
      <c r="C110" s="71" t="s">
        <v>64</v>
      </c>
      <c r="D110" s="71" t="e">
        <f>AVERAGE(B110:B115,B116:B118,B119:B124)</f>
        <v>#DIV/0!</v>
      </c>
      <c r="E110" s="24" t="e">
        <f>STDEV(B110:B115,B116:B118,B119:B124)</f>
        <v>#DIV/0!</v>
      </c>
      <c r="F110" s="72"/>
      <c r="G110" s="24"/>
      <c r="H110" s="24"/>
      <c r="I110" s="24"/>
      <c r="J110" s="24"/>
      <c r="M110" s="12"/>
      <c r="N110" s="12"/>
      <c r="O110" s="12"/>
    </row>
    <row r="111" spans="1:15" ht="15" x14ac:dyDescent="0.25">
      <c r="A111" s="8"/>
      <c r="B111" s="8"/>
      <c r="C111" s="71"/>
      <c r="D111" s="24"/>
      <c r="E111" s="24"/>
      <c r="F111" s="72"/>
      <c r="G111" s="24"/>
      <c r="H111" s="24"/>
      <c r="I111" s="24"/>
      <c r="J111" s="24"/>
      <c r="M111" s="12"/>
      <c r="N111" s="12"/>
      <c r="O111" s="12"/>
    </row>
    <row r="112" spans="1:15" ht="15" x14ac:dyDescent="0.25">
      <c r="A112" s="8"/>
      <c r="B112" s="8"/>
      <c r="C112" s="71"/>
      <c r="D112" s="24"/>
      <c r="E112" s="24"/>
      <c r="F112" s="72"/>
      <c r="G112" s="24"/>
      <c r="H112" s="24"/>
      <c r="I112" s="24"/>
      <c r="J112" s="24"/>
      <c r="M112" s="12"/>
      <c r="N112" s="12"/>
      <c r="O112" s="12"/>
    </row>
    <row r="113" spans="1:15" ht="15" x14ac:dyDescent="0.25">
      <c r="A113" s="8"/>
      <c r="B113" s="8"/>
      <c r="C113" s="71"/>
      <c r="D113" s="24"/>
      <c r="E113" s="24"/>
      <c r="F113" s="72"/>
      <c r="G113" s="24"/>
      <c r="H113" s="24"/>
      <c r="I113" s="24"/>
      <c r="J113" s="24"/>
      <c r="M113" s="12"/>
      <c r="N113" s="12"/>
      <c r="O113" s="12"/>
    </row>
    <row r="114" spans="1:15" ht="15" x14ac:dyDescent="0.25">
      <c r="A114" s="8"/>
      <c r="B114" s="8"/>
      <c r="C114" s="71"/>
      <c r="D114" s="24"/>
      <c r="E114" s="24"/>
      <c r="F114" s="72"/>
      <c r="G114" s="24"/>
      <c r="H114" s="24"/>
      <c r="I114" s="24"/>
      <c r="J114" s="24"/>
    </row>
    <row r="115" spans="1:15" ht="15" x14ac:dyDescent="0.25">
      <c r="A115" s="8"/>
      <c r="B115" s="8"/>
      <c r="C115" s="71"/>
      <c r="D115" s="24"/>
      <c r="E115" s="24"/>
      <c r="F115" s="72"/>
      <c r="G115" s="24"/>
      <c r="H115" s="24"/>
      <c r="I115" s="24"/>
      <c r="J115" s="24"/>
    </row>
    <row r="116" spans="1:15" ht="15" x14ac:dyDescent="0.25">
      <c r="A116" s="8"/>
      <c r="B116" s="8"/>
      <c r="C116" s="71"/>
      <c r="D116" s="24"/>
      <c r="E116" s="24"/>
      <c r="F116" s="72"/>
      <c r="G116" s="24" t="s">
        <v>11</v>
      </c>
      <c r="H116" s="24"/>
      <c r="I116" s="24"/>
      <c r="J116" s="24"/>
    </row>
    <row r="117" spans="1:15" ht="15" x14ac:dyDescent="0.25">
      <c r="A117" s="8"/>
      <c r="B117" s="8"/>
      <c r="C117" s="71"/>
      <c r="D117" s="24"/>
      <c r="E117" s="24"/>
      <c r="F117" s="72"/>
      <c r="G117" s="24"/>
      <c r="H117" s="24"/>
      <c r="I117" s="24"/>
      <c r="J117" s="24"/>
    </row>
    <row r="118" spans="1:15" ht="15" x14ac:dyDescent="0.25">
      <c r="A118" s="8"/>
      <c r="B118" s="8"/>
      <c r="C118" s="71"/>
      <c r="D118" s="24"/>
      <c r="E118" s="24"/>
      <c r="F118" s="72"/>
      <c r="G118" s="24"/>
      <c r="H118" s="24"/>
      <c r="I118" s="24"/>
      <c r="J118" s="24"/>
    </row>
    <row r="119" spans="1:15" ht="15" x14ac:dyDescent="0.25">
      <c r="A119" s="8"/>
      <c r="B119" s="8"/>
      <c r="C119" s="71"/>
      <c r="D119" s="24"/>
      <c r="E119" s="24"/>
      <c r="F119" s="72"/>
      <c r="G119" s="24"/>
      <c r="H119" s="24"/>
      <c r="I119" s="24"/>
      <c r="J119" s="24"/>
    </row>
    <row r="120" spans="1:15" ht="15" x14ac:dyDescent="0.25">
      <c r="A120" s="8"/>
      <c r="B120" s="8"/>
      <c r="C120" s="71"/>
      <c r="D120" s="24"/>
      <c r="E120" s="24"/>
      <c r="F120" s="72"/>
      <c r="G120" s="24"/>
      <c r="H120" s="24"/>
      <c r="I120" s="24"/>
      <c r="J120" s="24"/>
    </row>
    <row r="121" spans="1:15" ht="15" x14ac:dyDescent="0.25">
      <c r="A121" s="8"/>
      <c r="B121" s="8"/>
      <c r="C121" s="71"/>
      <c r="D121" s="24"/>
      <c r="E121" s="24"/>
      <c r="F121" s="72"/>
      <c r="G121" s="24"/>
      <c r="H121" s="24"/>
      <c r="I121" s="24"/>
      <c r="J121" s="24"/>
    </row>
    <row r="122" spans="1:15" ht="15" x14ac:dyDescent="0.25">
      <c r="A122" s="8"/>
      <c r="B122" s="8"/>
      <c r="C122" s="71"/>
      <c r="D122" s="24"/>
      <c r="E122" s="24"/>
      <c r="F122" s="72"/>
      <c r="G122" s="24"/>
      <c r="H122" s="24"/>
      <c r="I122" s="24"/>
      <c r="J122" s="24"/>
    </row>
    <row r="123" spans="1:15" ht="15" x14ac:dyDescent="0.25">
      <c r="A123" s="8"/>
      <c r="B123" s="8"/>
      <c r="C123" s="71"/>
      <c r="D123" s="24"/>
      <c r="E123" s="24"/>
      <c r="F123" s="72"/>
      <c r="G123" s="24"/>
      <c r="H123" s="24"/>
      <c r="I123" s="24"/>
      <c r="J123" s="24"/>
    </row>
    <row r="124" spans="1:15" ht="15" x14ac:dyDescent="0.25">
      <c r="A124" s="69"/>
      <c r="B124" s="69"/>
      <c r="C124" s="80"/>
      <c r="D124" s="68"/>
      <c r="E124" s="68"/>
      <c r="F124" s="81"/>
      <c r="G124" s="24"/>
      <c r="H124" s="24"/>
      <c r="I124" s="24"/>
      <c r="J124" s="24"/>
    </row>
    <row r="125" spans="1:15" ht="17.25" x14ac:dyDescent="0.25">
      <c r="A125" s="8"/>
      <c r="B125" s="8"/>
      <c r="C125" s="74" t="s">
        <v>65</v>
      </c>
      <c r="D125" s="82" t="e">
        <f>AVERAGE(B125:B129)</f>
        <v>#DIV/0!</v>
      </c>
      <c r="E125" s="26" t="e">
        <f>STDEV(B125:B129)</f>
        <v>#DIV/0!</v>
      </c>
      <c r="F125" s="83" t="e">
        <f>D125/D110</f>
        <v>#DIV/0!</v>
      </c>
      <c r="G125" s="24"/>
      <c r="H125" s="24"/>
      <c r="I125" s="74" t="str">
        <f>C125</f>
        <v>6D  10-4</v>
      </c>
      <c r="J125" s="75" t="e">
        <f>F125</f>
        <v>#DIV/0!</v>
      </c>
    </row>
    <row r="126" spans="1:15" ht="15" x14ac:dyDescent="0.25">
      <c r="A126" s="8"/>
      <c r="B126" s="8"/>
      <c r="C126" s="82"/>
      <c r="D126" s="24"/>
      <c r="E126" s="26"/>
      <c r="F126" s="72"/>
      <c r="G126" s="24"/>
      <c r="H126" s="24"/>
      <c r="I126" s="76" t="str">
        <f>C130</f>
        <v>6D 10-5</v>
      </c>
      <c r="J126" s="77" t="e">
        <f>F130</f>
        <v>#DIV/0!</v>
      </c>
    </row>
    <row r="127" spans="1:15" ht="15" x14ac:dyDescent="0.25">
      <c r="A127" s="8"/>
      <c r="B127" s="8"/>
      <c r="C127" s="82"/>
      <c r="D127" s="24"/>
      <c r="E127" s="26"/>
      <c r="F127" s="72"/>
      <c r="G127" s="24"/>
      <c r="H127" s="24"/>
      <c r="I127" s="78" t="str">
        <f>C135</f>
        <v>6D 10-6</v>
      </c>
      <c r="J127" s="79" t="e">
        <f>F135</f>
        <v>#DIV/0!</v>
      </c>
    </row>
    <row r="128" spans="1:15" ht="15" x14ac:dyDescent="0.25">
      <c r="A128" s="8"/>
      <c r="B128" s="8"/>
      <c r="C128" s="82"/>
      <c r="D128" s="24"/>
      <c r="E128" s="26"/>
      <c r="F128" s="72"/>
      <c r="G128" s="24"/>
      <c r="H128" s="24"/>
      <c r="I128" s="24"/>
      <c r="J128" s="24"/>
    </row>
    <row r="129" spans="1:10" ht="15" x14ac:dyDescent="0.25">
      <c r="A129" s="69"/>
      <c r="B129" s="69"/>
      <c r="C129" s="85"/>
      <c r="D129" s="68"/>
      <c r="E129" s="86"/>
      <c r="F129" s="81"/>
      <c r="G129" s="24"/>
      <c r="H129" s="24"/>
      <c r="I129" s="24"/>
      <c r="J129" s="24"/>
    </row>
    <row r="130" spans="1:10" ht="17.25" x14ac:dyDescent="0.25">
      <c r="A130" s="8"/>
      <c r="B130" s="8"/>
      <c r="C130" s="76" t="s">
        <v>66</v>
      </c>
      <c r="D130" s="88" t="e">
        <f>AVERAGE(B130:B134)</f>
        <v>#DIV/0!</v>
      </c>
      <c r="E130" s="26" t="e">
        <f>STDEV(B130:B134)</f>
        <v>#DIV/0!</v>
      </c>
      <c r="F130" s="89" t="e">
        <f>D130/D110</f>
        <v>#DIV/0!</v>
      </c>
      <c r="G130" s="24"/>
      <c r="H130" s="24"/>
      <c r="I130" s="24"/>
      <c r="J130" s="24"/>
    </row>
    <row r="131" spans="1:10" ht="15" x14ac:dyDescent="0.25">
      <c r="A131" s="8"/>
      <c r="B131" s="8"/>
      <c r="C131" s="88"/>
      <c r="D131" s="24"/>
      <c r="E131" s="26"/>
      <c r="F131" s="72"/>
      <c r="G131" s="24"/>
      <c r="H131" s="24"/>
      <c r="I131" s="24"/>
      <c r="J131" s="24"/>
    </row>
    <row r="132" spans="1:10" ht="15" x14ac:dyDescent="0.25">
      <c r="A132" s="8"/>
      <c r="B132" s="8"/>
      <c r="C132" s="88"/>
      <c r="D132" s="24"/>
      <c r="E132" s="26"/>
      <c r="F132" s="72"/>
      <c r="G132" s="24"/>
      <c r="H132" s="24"/>
      <c r="I132" s="24"/>
      <c r="J132" s="24"/>
    </row>
    <row r="133" spans="1:10" ht="15" x14ac:dyDescent="0.25">
      <c r="A133" s="8"/>
      <c r="B133" s="8"/>
      <c r="C133" s="88"/>
      <c r="D133" s="24"/>
      <c r="E133" s="26"/>
      <c r="F133" s="72"/>
      <c r="G133" s="24"/>
      <c r="H133" s="24"/>
      <c r="I133" s="24"/>
      <c r="J133" s="24"/>
    </row>
    <row r="134" spans="1:10" ht="15" x14ac:dyDescent="0.25">
      <c r="A134" s="69"/>
      <c r="B134" s="69"/>
      <c r="C134" s="113"/>
      <c r="D134" s="68"/>
      <c r="E134" s="86"/>
      <c r="F134" s="81"/>
      <c r="G134" s="24"/>
      <c r="H134" s="24"/>
      <c r="I134" s="24"/>
      <c r="J134" s="24"/>
    </row>
    <row r="135" spans="1:10" ht="17.25" x14ac:dyDescent="0.25">
      <c r="A135" s="8"/>
      <c r="B135" s="8"/>
      <c r="C135" s="78" t="s">
        <v>67</v>
      </c>
      <c r="D135" s="90" t="e">
        <f>AVERAGE(B135:B139)</f>
        <v>#DIV/0!</v>
      </c>
      <c r="E135" s="26" t="e">
        <f>STDEV(B135:B139)</f>
        <v>#DIV/0!</v>
      </c>
      <c r="F135" s="91" t="e">
        <f>D135/D110</f>
        <v>#DIV/0!</v>
      </c>
      <c r="G135" s="24"/>
      <c r="H135" s="24"/>
      <c r="I135" s="24"/>
      <c r="J135" s="24"/>
    </row>
    <row r="136" spans="1:10" ht="15" x14ac:dyDescent="0.25">
      <c r="A136" s="8"/>
      <c r="B136" s="8"/>
      <c r="C136" s="90"/>
      <c r="D136" s="24"/>
      <c r="E136" s="24"/>
      <c r="F136" s="72"/>
      <c r="G136" s="24"/>
      <c r="H136" s="24"/>
      <c r="I136" s="24"/>
      <c r="J136" s="24"/>
    </row>
    <row r="137" spans="1:10" ht="15" x14ac:dyDescent="0.25">
      <c r="A137" s="8"/>
      <c r="B137" s="8"/>
      <c r="C137" s="90"/>
      <c r="D137" s="24"/>
      <c r="E137" s="24"/>
      <c r="F137" s="72"/>
      <c r="G137" s="24"/>
      <c r="H137" s="24"/>
      <c r="I137" s="24"/>
      <c r="J137" s="24"/>
    </row>
    <row r="138" spans="1:10" ht="15" x14ac:dyDescent="0.25">
      <c r="A138" s="8"/>
      <c r="B138" s="8"/>
      <c r="C138" s="90"/>
      <c r="D138" s="24"/>
      <c r="E138" s="24"/>
      <c r="F138" s="72"/>
      <c r="G138" s="24"/>
      <c r="H138" s="24"/>
      <c r="I138" s="24"/>
      <c r="J138" s="24"/>
    </row>
    <row r="139" spans="1:10" ht="15" x14ac:dyDescent="0.25">
      <c r="A139" s="69"/>
      <c r="B139" s="69"/>
      <c r="C139" s="92"/>
      <c r="D139" s="68"/>
      <c r="E139" s="68"/>
      <c r="F139" s="81"/>
      <c r="G139" s="24"/>
      <c r="H139" s="24"/>
      <c r="I139" s="24"/>
      <c r="J139" s="24"/>
    </row>
    <row r="140" spans="1:10" ht="15" x14ac:dyDescent="0.25">
      <c r="A140" s="8"/>
      <c r="B140" s="8"/>
      <c r="C140" s="114" t="s">
        <v>64</v>
      </c>
      <c r="D140" s="114" t="e">
        <f>AVERAGE(B140:B144)</f>
        <v>#DIV/0!</v>
      </c>
      <c r="E140" s="5" t="e">
        <f>STDEV(B140:B144)</f>
        <v>#DIV/0!</v>
      </c>
      <c r="F140" s="115"/>
      <c r="G140" s="24"/>
      <c r="H140" s="24"/>
      <c r="I140" s="24"/>
      <c r="J140" s="24"/>
    </row>
    <row r="141" spans="1:10" ht="15" x14ac:dyDescent="0.25">
      <c r="A141" s="8"/>
      <c r="B141" s="8"/>
      <c r="C141" s="114"/>
      <c r="D141" s="24"/>
      <c r="E141" s="24"/>
      <c r="F141" s="72"/>
      <c r="G141" s="24"/>
      <c r="H141" s="24"/>
      <c r="I141" s="24"/>
      <c r="J141" s="24"/>
    </row>
    <row r="142" spans="1:10" ht="15" x14ac:dyDescent="0.25">
      <c r="A142" s="8"/>
      <c r="B142" s="8"/>
      <c r="C142" s="114"/>
      <c r="D142" s="24"/>
      <c r="E142" s="13"/>
      <c r="F142" s="17"/>
      <c r="G142" s="24"/>
      <c r="H142" s="24"/>
      <c r="I142" s="24"/>
      <c r="J142" s="24"/>
    </row>
    <row r="143" spans="1:10" ht="15" x14ac:dyDescent="0.25">
      <c r="A143" s="8"/>
      <c r="B143" s="8"/>
      <c r="C143" s="114"/>
      <c r="D143" s="24"/>
      <c r="E143" s="12"/>
      <c r="F143" s="17"/>
      <c r="G143" s="24"/>
      <c r="H143" s="24"/>
      <c r="I143" s="24"/>
      <c r="J143" s="24"/>
    </row>
    <row r="144" spans="1:10" ht="15" x14ac:dyDescent="0.25">
      <c r="A144" s="69"/>
      <c r="B144" s="69"/>
      <c r="C144" s="116"/>
      <c r="D144" s="68"/>
      <c r="E144" s="117"/>
      <c r="F144" s="81"/>
      <c r="G144" s="24"/>
      <c r="H144" s="24"/>
      <c r="I144" s="24"/>
      <c r="J144" s="24"/>
    </row>
    <row r="145" spans="1:10" ht="15" x14ac:dyDescent="0.25">
      <c r="A145" s="8"/>
      <c r="B145" s="8"/>
      <c r="C145" s="118" t="s">
        <v>68</v>
      </c>
      <c r="D145" s="119" t="e">
        <f>AVERAGE(B145:B149)</f>
        <v>#DIV/0!</v>
      </c>
      <c r="E145" s="5" t="e">
        <f>STDEV(B145:B149)</f>
        <v>#DIV/0!</v>
      </c>
      <c r="F145" s="120" t="e">
        <f>D145/D140</f>
        <v>#DIV/0!</v>
      </c>
      <c r="G145" s="24" t="s">
        <v>12</v>
      </c>
      <c r="H145" s="24"/>
      <c r="I145" s="118" t="str">
        <f>C145</f>
        <v>6D PWM 0.002 ug/w</v>
      </c>
      <c r="J145" s="121" t="e">
        <f>F145</f>
        <v>#DIV/0!</v>
      </c>
    </row>
    <row r="146" spans="1:10" ht="15" x14ac:dyDescent="0.25">
      <c r="A146" s="8"/>
      <c r="B146" s="8"/>
      <c r="C146" s="119"/>
      <c r="D146" s="24"/>
      <c r="E146" s="24"/>
      <c r="F146" s="72"/>
      <c r="G146" s="24"/>
      <c r="H146" s="24"/>
      <c r="I146" s="122" t="str">
        <f>C150</f>
        <v>6D PWM 0.01 ug/w</v>
      </c>
      <c r="J146" s="123" t="e">
        <f>F150</f>
        <v>#DIV/0!</v>
      </c>
    </row>
    <row r="147" spans="1:10" ht="15" x14ac:dyDescent="0.25">
      <c r="A147" s="8"/>
      <c r="B147" s="8"/>
      <c r="C147" s="119"/>
      <c r="D147" s="24"/>
      <c r="E147" s="24"/>
      <c r="F147" s="72"/>
      <c r="G147" s="24"/>
      <c r="H147" s="24"/>
      <c r="I147" s="124" t="str">
        <f>C155</f>
        <v>6D PWM 0.02 ug/w</v>
      </c>
      <c r="J147" s="125" t="e">
        <f>F155</f>
        <v>#DIV/0!</v>
      </c>
    </row>
    <row r="148" spans="1:10" ht="15" x14ac:dyDescent="0.25">
      <c r="A148" s="8"/>
      <c r="B148" s="8"/>
      <c r="C148" s="119"/>
      <c r="D148" s="24"/>
      <c r="E148" s="24"/>
      <c r="F148" s="72"/>
      <c r="G148" s="24"/>
      <c r="H148" s="24"/>
      <c r="I148" s="24"/>
      <c r="J148" s="24"/>
    </row>
    <row r="149" spans="1:10" ht="15" x14ac:dyDescent="0.25">
      <c r="A149" s="69"/>
      <c r="B149" s="69"/>
      <c r="C149" s="126"/>
      <c r="D149" s="68"/>
      <c r="E149" s="68"/>
      <c r="F149" s="81"/>
      <c r="G149" s="24"/>
      <c r="H149" s="24"/>
      <c r="I149" s="24"/>
      <c r="J149" s="24"/>
    </row>
    <row r="150" spans="1:10" ht="15" x14ac:dyDescent="0.25">
      <c r="A150" s="8"/>
      <c r="B150" s="8"/>
      <c r="C150" s="122" t="s">
        <v>69</v>
      </c>
      <c r="D150" s="127" t="e">
        <f>AVERAGE(B150:B154)</f>
        <v>#DIV/0!</v>
      </c>
      <c r="E150" s="5" t="e">
        <f>STDEV(B150:B154)</f>
        <v>#DIV/0!</v>
      </c>
      <c r="F150" s="128" t="e">
        <f>D150/D140</f>
        <v>#DIV/0!</v>
      </c>
      <c r="G150" s="24"/>
      <c r="H150" s="24"/>
      <c r="I150" s="24"/>
      <c r="J150" s="24"/>
    </row>
    <row r="151" spans="1:10" ht="15" x14ac:dyDescent="0.25">
      <c r="A151" s="8"/>
      <c r="B151" s="8"/>
      <c r="C151" s="127"/>
      <c r="D151" s="24"/>
      <c r="E151" s="24"/>
      <c r="F151" s="72"/>
      <c r="G151" s="24"/>
      <c r="H151" s="24"/>
      <c r="I151" s="24"/>
      <c r="J151" s="24"/>
    </row>
    <row r="152" spans="1:10" ht="15" x14ac:dyDescent="0.25">
      <c r="A152" s="8"/>
      <c r="B152" s="8"/>
      <c r="C152" s="127"/>
      <c r="D152" s="24"/>
      <c r="E152" s="24"/>
      <c r="F152" s="72"/>
      <c r="G152" s="24"/>
      <c r="H152" s="24"/>
      <c r="I152" s="24"/>
      <c r="J152" s="24"/>
    </row>
    <row r="153" spans="1:10" ht="15" x14ac:dyDescent="0.25">
      <c r="A153" s="8"/>
      <c r="B153" s="8"/>
      <c r="C153" s="127"/>
      <c r="D153" s="24"/>
      <c r="E153" s="24"/>
      <c r="F153" s="72"/>
      <c r="G153" s="24"/>
      <c r="H153" s="24"/>
      <c r="I153" s="24"/>
      <c r="J153" s="24"/>
    </row>
    <row r="154" spans="1:10" ht="15" x14ac:dyDescent="0.25">
      <c r="A154" s="69"/>
      <c r="B154" s="69"/>
      <c r="C154" s="129"/>
      <c r="D154" s="68"/>
      <c r="E154" s="68"/>
      <c r="F154" s="81"/>
      <c r="G154" s="24"/>
      <c r="H154" s="24"/>
      <c r="I154" s="24"/>
      <c r="J154" s="24"/>
    </row>
    <row r="155" spans="1:10" ht="15" x14ac:dyDescent="0.25">
      <c r="A155" s="8"/>
      <c r="B155" s="8"/>
      <c r="C155" s="124" t="s">
        <v>70</v>
      </c>
      <c r="D155" s="130" t="e">
        <f>AVERAGE(B155:B159)</f>
        <v>#DIV/0!</v>
      </c>
      <c r="E155" s="5" t="e">
        <f>STDEV(B155:B159)</f>
        <v>#DIV/0!</v>
      </c>
      <c r="F155" s="131" t="e">
        <f>D155/D140</f>
        <v>#DIV/0!</v>
      </c>
      <c r="G155" s="24"/>
      <c r="H155" s="24"/>
      <c r="I155" s="24"/>
      <c r="J155" s="24"/>
    </row>
    <row r="156" spans="1:10" ht="15" x14ac:dyDescent="0.25">
      <c r="A156" s="8"/>
      <c r="B156" s="8"/>
      <c r="C156" s="130"/>
      <c r="D156" s="24"/>
      <c r="E156" s="24"/>
      <c r="F156" s="72"/>
      <c r="G156" s="24"/>
      <c r="H156" s="24"/>
      <c r="I156" s="24"/>
      <c r="J156" s="24"/>
    </row>
    <row r="157" spans="1:10" ht="15" x14ac:dyDescent="0.25">
      <c r="A157" s="8"/>
      <c r="B157" s="8"/>
      <c r="C157" s="130"/>
      <c r="D157" s="24"/>
      <c r="E157" s="24"/>
      <c r="F157" s="72"/>
      <c r="G157" s="24"/>
      <c r="H157" s="24"/>
      <c r="I157" s="24"/>
      <c r="J157" s="24"/>
    </row>
    <row r="158" spans="1:10" ht="15" x14ac:dyDescent="0.25">
      <c r="A158" s="8"/>
      <c r="B158" s="8"/>
      <c r="C158" s="130"/>
      <c r="D158" s="24"/>
      <c r="E158" s="24"/>
      <c r="F158" s="72"/>
      <c r="G158" s="24"/>
      <c r="H158" s="24"/>
      <c r="I158" s="24"/>
      <c r="J158" s="24"/>
    </row>
    <row r="159" spans="1:10" ht="15" x14ac:dyDescent="0.25">
      <c r="A159" s="8"/>
      <c r="B159" s="8"/>
      <c r="C159" s="130"/>
      <c r="D159" s="24"/>
      <c r="E159" s="24"/>
      <c r="F159" s="72"/>
      <c r="G159" s="24"/>
      <c r="H159" s="24"/>
      <c r="I159" s="24"/>
      <c r="J159" s="24"/>
    </row>
    <row r="160" spans="1:10" ht="15" x14ac:dyDescent="0.25">
      <c r="A160" s="24"/>
      <c r="B160" s="24"/>
      <c r="C160" s="24"/>
      <c r="D160" s="24"/>
      <c r="E160" s="24"/>
      <c r="F160" s="72"/>
      <c r="G160" s="24"/>
      <c r="H160" s="24"/>
      <c r="I160" s="24"/>
      <c r="J160" s="24"/>
    </row>
    <row r="161" spans="1:10" ht="15" x14ac:dyDescent="0.25">
      <c r="A161" s="24"/>
      <c r="B161" s="24"/>
      <c r="C161" s="24"/>
      <c r="D161" s="24"/>
      <c r="E161" s="24"/>
      <c r="F161" s="72"/>
      <c r="G161" s="24"/>
      <c r="H161" s="24"/>
      <c r="I161" s="24"/>
      <c r="J161" s="24"/>
    </row>
    <row r="162" spans="1:10" ht="15" x14ac:dyDescent="0.25">
      <c r="A162" s="24"/>
      <c r="B162" s="24"/>
      <c r="C162" s="24"/>
      <c r="D162" s="24"/>
      <c r="E162" s="24"/>
      <c r="F162" s="72"/>
      <c r="G162" s="24"/>
      <c r="H162" s="24"/>
      <c r="I162" s="24"/>
      <c r="J162" s="24"/>
    </row>
    <row r="163" spans="1:10" ht="15" x14ac:dyDescent="0.25">
      <c r="A163" s="24"/>
      <c r="B163" s="24"/>
      <c r="C163" s="24"/>
      <c r="D163" s="24"/>
      <c r="E163" s="24"/>
      <c r="F163" s="72"/>
      <c r="G163" s="24"/>
      <c r="H163" s="24"/>
      <c r="I163" s="24"/>
      <c r="J163" s="24"/>
    </row>
    <row r="164" spans="1:10" ht="15" x14ac:dyDescent="0.25">
      <c r="A164" s="24"/>
      <c r="B164" s="24"/>
      <c r="C164" s="24"/>
      <c r="D164" s="24"/>
      <c r="E164" s="24"/>
      <c r="F164" s="72"/>
      <c r="G164" s="24"/>
      <c r="H164" s="24"/>
      <c r="I164" s="24"/>
      <c r="J164" s="24"/>
    </row>
    <row r="165" spans="1:10" ht="15" x14ac:dyDescent="0.25">
      <c r="A165" s="24"/>
      <c r="B165" s="24"/>
      <c r="C165" s="24"/>
      <c r="D165" s="24"/>
      <c r="E165" s="24"/>
      <c r="F165" s="72"/>
      <c r="G165" s="24"/>
      <c r="H165" s="24"/>
      <c r="I165" s="24"/>
      <c r="J165" s="24"/>
    </row>
    <row r="166" spans="1:10" ht="15" x14ac:dyDescent="0.25">
      <c r="A166" s="24"/>
      <c r="B166" s="24"/>
      <c r="C166" s="24"/>
      <c r="D166" s="24"/>
      <c r="E166" s="24"/>
      <c r="F166" s="72"/>
      <c r="G166" s="24"/>
      <c r="H166" s="24"/>
      <c r="I166" s="24"/>
      <c r="J166" s="24"/>
    </row>
    <row r="167" spans="1:10" ht="15" x14ac:dyDescent="0.25">
      <c r="A167" s="24"/>
      <c r="B167" s="24"/>
      <c r="C167" s="24"/>
      <c r="D167" s="24"/>
      <c r="E167" s="24"/>
      <c r="F167" s="72"/>
      <c r="G167" s="24"/>
      <c r="H167" s="24"/>
      <c r="I167" s="24"/>
      <c r="J167" s="24"/>
    </row>
    <row r="168" spans="1:10" ht="15" x14ac:dyDescent="0.25">
      <c r="A168" s="24"/>
      <c r="B168" s="24"/>
      <c r="C168" s="24"/>
      <c r="D168" s="24"/>
      <c r="E168" s="24"/>
      <c r="F168" s="72"/>
      <c r="G168" s="24"/>
      <c r="H168" s="24"/>
      <c r="I168" s="24"/>
      <c r="J168" s="24"/>
    </row>
    <row r="169" spans="1:10" ht="15" x14ac:dyDescent="0.25">
      <c r="A169" s="24"/>
      <c r="B169" s="24"/>
      <c r="C169" s="24"/>
      <c r="D169" s="24"/>
      <c r="E169" s="24"/>
      <c r="F169" s="72"/>
      <c r="G169" s="24"/>
      <c r="H169" s="24"/>
      <c r="I169" s="24"/>
      <c r="J169" s="24"/>
    </row>
    <row r="170" spans="1:10" ht="15" x14ac:dyDescent="0.25">
      <c r="A170" s="24"/>
      <c r="B170" s="24"/>
      <c r="C170" s="24"/>
      <c r="D170" s="24"/>
      <c r="E170" s="24"/>
      <c r="F170" s="72"/>
      <c r="G170" s="24"/>
      <c r="H170" s="24"/>
      <c r="I170" s="24"/>
      <c r="J170" s="24"/>
    </row>
    <row r="171" spans="1:10" ht="15" x14ac:dyDescent="0.25">
      <c r="A171" s="24"/>
      <c r="B171" s="24"/>
      <c r="C171" s="24"/>
      <c r="D171" s="24"/>
      <c r="E171" s="24"/>
      <c r="F171" s="72"/>
      <c r="G171" s="24"/>
      <c r="H171" s="24"/>
      <c r="I171" s="24"/>
      <c r="J171" s="24"/>
    </row>
    <row r="172" spans="1:10" ht="15" x14ac:dyDescent="0.25">
      <c r="A172" s="24"/>
      <c r="B172" s="24"/>
      <c r="C172" s="24"/>
      <c r="D172" s="24"/>
      <c r="E172" s="24"/>
      <c r="F172" s="72"/>
      <c r="G172" s="24"/>
      <c r="H172" s="24"/>
      <c r="I172" s="24"/>
      <c r="J172" s="24"/>
    </row>
    <row r="173" spans="1:10" ht="15" x14ac:dyDescent="0.25">
      <c r="A173" s="24"/>
      <c r="B173" s="24"/>
      <c r="C173" s="24"/>
      <c r="D173" s="24"/>
      <c r="E173" s="24"/>
      <c r="F173" s="72"/>
      <c r="G173" s="24"/>
      <c r="H173" s="24"/>
      <c r="I173" s="24"/>
      <c r="J173" s="24"/>
    </row>
    <row r="174" spans="1:10" ht="15" x14ac:dyDescent="0.25">
      <c r="A174" s="24"/>
      <c r="B174" s="24"/>
      <c r="C174" s="24"/>
      <c r="D174" s="24"/>
      <c r="E174" s="24"/>
      <c r="F174" s="72"/>
      <c r="G174" s="24"/>
      <c r="H174" s="24"/>
      <c r="I174" s="24"/>
      <c r="J174" s="24"/>
    </row>
    <row r="175" spans="1:10" ht="15" x14ac:dyDescent="0.25">
      <c r="A175" s="24"/>
      <c r="B175" s="24"/>
      <c r="C175" s="24"/>
      <c r="D175" s="24"/>
      <c r="E175" s="24"/>
      <c r="F175" s="72"/>
      <c r="G175" s="24"/>
      <c r="H175" s="24"/>
      <c r="I175" s="24"/>
      <c r="J175" s="24"/>
    </row>
    <row r="176" spans="1:10" ht="15" x14ac:dyDescent="0.25">
      <c r="A176" s="24"/>
      <c r="B176" s="24"/>
      <c r="C176" s="24"/>
      <c r="D176" s="24"/>
      <c r="E176" s="24"/>
      <c r="F176" s="72"/>
      <c r="G176" s="24"/>
      <c r="H176" s="24"/>
      <c r="I176" s="24"/>
      <c r="J176" s="24"/>
    </row>
    <row r="177" spans="1:10" ht="15" x14ac:dyDescent="0.25">
      <c r="A177" s="24"/>
      <c r="B177" s="24"/>
      <c r="C177" s="24"/>
      <c r="D177" s="24"/>
      <c r="E177" s="24"/>
      <c r="F177" s="72"/>
      <c r="G177" s="24"/>
      <c r="H177" s="24"/>
      <c r="I177" s="24"/>
      <c r="J177" s="24"/>
    </row>
    <row r="178" spans="1:10" ht="15" x14ac:dyDescent="0.25">
      <c r="A178" s="24"/>
      <c r="B178" s="24"/>
      <c r="C178" s="24"/>
      <c r="D178" s="24"/>
      <c r="E178" s="24"/>
      <c r="F178" s="72"/>
      <c r="G178" s="24"/>
      <c r="H178" s="24"/>
      <c r="I178" s="24"/>
      <c r="J178" s="24"/>
    </row>
    <row r="179" spans="1:10" ht="15" x14ac:dyDescent="0.25">
      <c r="A179" s="24"/>
      <c r="B179" s="24"/>
      <c r="C179" s="24"/>
      <c r="D179" s="24"/>
      <c r="E179" s="24"/>
      <c r="F179" s="72"/>
      <c r="G179" s="24"/>
      <c r="H179" s="24"/>
      <c r="I179" s="24"/>
      <c r="J179" s="24"/>
    </row>
    <row r="180" spans="1:10" ht="15" x14ac:dyDescent="0.25">
      <c r="A180" s="24"/>
      <c r="B180" s="24"/>
      <c r="C180" s="24"/>
      <c r="D180" s="24"/>
      <c r="E180" s="24"/>
      <c r="F180" s="72"/>
      <c r="G180" s="24"/>
      <c r="H180" s="24"/>
      <c r="I180" s="24"/>
      <c r="J180" s="24"/>
    </row>
    <row r="181" spans="1:10" ht="15" x14ac:dyDescent="0.25">
      <c r="A181" s="24"/>
      <c r="B181" s="24"/>
      <c r="C181" s="24"/>
      <c r="D181" s="24"/>
      <c r="E181" s="24"/>
      <c r="F181" s="72"/>
      <c r="G181" s="24"/>
      <c r="H181" s="24"/>
      <c r="I181" s="24"/>
      <c r="J181" s="24"/>
    </row>
    <row r="182" spans="1:10" ht="15" x14ac:dyDescent="0.25">
      <c r="A182" s="24"/>
      <c r="B182" s="24"/>
      <c r="C182" s="24"/>
      <c r="D182" s="24"/>
      <c r="E182" s="24"/>
      <c r="F182" s="72"/>
      <c r="G182" s="24"/>
      <c r="H182" s="24"/>
      <c r="I182" s="24"/>
      <c r="J182" s="24"/>
    </row>
    <row r="183" spans="1:10" ht="15" x14ac:dyDescent="0.25">
      <c r="A183" s="24"/>
      <c r="B183" s="24"/>
      <c r="C183" s="24"/>
      <c r="D183" s="24"/>
      <c r="E183" s="24"/>
      <c r="F183" s="72"/>
      <c r="G183" s="24"/>
      <c r="H183" s="24"/>
      <c r="I183" s="24"/>
      <c r="J183" s="24"/>
    </row>
    <row r="184" spans="1:10" ht="15" x14ac:dyDescent="0.25">
      <c r="A184" s="24"/>
      <c r="B184" s="24"/>
      <c r="C184" s="24"/>
      <c r="D184" s="24"/>
      <c r="E184" s="24"/>
      <c r="F184" s="72"/>
      <c r="G184" s="24"/>
      <c r="H184" s="24"/>
      <c r="I184" s="24"/>
      <c r="J184" s="24"/>
    </row>
    <row r="185" spans="1:10" ht="15" x14ac:dyDescent="0.25">
      <c r="A185" s="24"/>
      <c r="B185" s="24"/>
      <c r="C185" s="24"/>
      <c r="D185" s="24"/>
      <c r="E185" s="24"/>
      <c r="F185" s="72"/>
      <c r="G185" s="24"/>
      <c r="H185" s="24"/>
      <c r="I185" s="24"/>
      <c r="J185" s="24"/>
    </row>
    <row r="186" spans="1:10" ht="15" x14ac:dyDescent="0.25">
      <c r="A186" s="24"/>
      <c r="B186" s="24"/>
      <c r="C186" s="24"/>
      <c r="D186" s="24"/>
      <c r="E186" s="24"/>
      <c r="F186" s="72"/>
      <c r="G186" s="24"/>
      <c r="H186" s="24"/>
      <c r="I186" s="24"/>
      <c r="J186" s="24"/>
    </row>
    <row r="187" spans="1:10" ht="15" x14ac:dyDescent="0.25">
      <c r="A187" s="24"/>
      <c r="B187" s="24"/>
      <c r="C187" s="24"/>
      <c r="D187" s="24"/>
      <c r="E187" s="24"/>
      <c r="F187" s="72"/>
      <c r="G187" s="24"/>
      <c r="H187" s="24"/>
      <c r="I187" s="24"/>
      <c r="J187" s="24"/>
    </row>
    <row r="188" spans="1:10" ht="15" x14ac:dyDescent="0.25">
      <c r="A188" s="24"/>
      <c r="B188" s="24"/>
      <c r="C188" s="24"/>
      <c r="D188" s="24"/>
      <c r="E188" s="24"/>
      <c r="F188" s="72"/>
      <c r="G188" s="24"/>
      <c r="H188" s="24"/>
      <c r="I188" s="24"/>
      <c r="J188" s="24"/>
    </row>
    <row r="189" spans="1:10" ht="15" x14ac:dyDescent="0.25">
      <c r="A189" s="24"/>
      <c r="B189" s="24"/>
      <c r="C189" s="24"/>
      <c r="D189" s="24"/>
      <c r="E189" s="24"/>
      <c r="F189" s="72"/>
      <c r="G189" s="24"/>
      <c r="H189" s="24"/>
      <c r="I189" s="24"/>
      <c r="J189" s="24"/>
    </row>
    <row r="190" spans="1:10" ht="15" x14ac:dyDescent="0.25">
      <c r="A190" s="24"/>
      <c r="B190" s="24"/>
      <c r="C190" s="24"/>
      <c r="D190" s="24"/>
      <c r="E190" s="24"/>
      <c r="F190" s="72"/>
      <c r="G190" s="24"/>
      <c r="H190" s="24"/>
      <c r="I190" s="24"/>
      <c r="J190" s="24"/>
    </row>
    <row r="191" spans="1:10" ht="15" x14ac:dyDescent="0.25">
      <c r="A191" s="24"/>
      <c r="B191" s="24"/>
      <c r="C191" s="24"/>
      <c r="D191" s="24"/>
      <c r="E191" s="24"/>
      <c r="F191" s="72"/>
      <c r="G191" s="24"/>
      <c r="H191" s="24"/>
      <c r="I191" s="24"/>
      <c r="J191" s="24"/>
    </row>
    <row r="192" spans="1:10" ht="15" x14ac:dyDescent="0.25">
      <c r="A192" s="24"/>
      <c r="B192" s="24"/>
      <c r="C192" s="24"/>
      <c r="D192" s="24"/>
      <c r="E192" s="24"/>
      <c r="F192" s="72"/>
      <c r="G192" s="24"/>
      <c r="H192" s="24"/>
      <c r="I192" s="24"/>
      <c r="J192" s="24"/>
    </row>
    <row r="193" spans="1:10" ht="15" x14ac:dyDescent="0.25">
      <c r="A193" s="24"/>
      <c r="B193" s="24"/>
      <c r="C193" s="24"/>
      <c r="D193" s="24"/>
      <c r="E193" s="24"/>
      <c r="F193" s="72"/>
      <c r="G193" s="24"/>
      <c r="H193" s="24"/>
      <c r="I193" s="24"/>
      <c r="J193" s="24"/>
    </row>
    <row r="194" spans="1:10" ht="15" x14ac:dyDescent="0.25">
      <c r="A194" s="24"/>
      <c r="B194" s="24"/>
      <c r="C194" s="24"/>
      <c r="D194" s="24"/>
      <c r="E194" s="24"/>
      <c r="F194" s="72"/>
      <c r="G194" s="24"/>
      <c r="H194" s="24"/>
      <c r="I194" s="24"/>
      <c r="J194" s="24"/>
    </row>
    <row r="195" spans="1:10" ht="15" x14ac:dyDescent="0.25">
      <c r="A195" s="24"/>
      <c r="B195" s="24"/>
      <c r="C195" s="24"/>
      <c r="D195" s="24"/>
      <c r="E195" s="24"/>
      <c r="F195" s="72"/>
      <c r="G195" s="24"/>
      <c r="H195" s="24"/>
      <c r="I195" s="24"/>
      <c r="J195" s="24"/>
    </row>
    <row r="196" spans="1:10" ht="15" x14ac:dyDescent="0.25">
      <c r="A196" s="24"/>
      <c r="B196" s="24"/>
      <c r="C196" s="24"/>
      <c r="D196" s="24"/>
      <c r="E196" s="24"/>
      <c r="F196" s="72"/>
      <c r="G196" s="24"/>
      <c r="H196" s="24"/>
      <c r="I196" s="24"/>
      <c r="J196" s="24"/>
    </row>
    <row r="197" spans="1:10" ht="15" x14ac:dyDescent="0.25">
      <c r="A197" s="24"/>
      <c r="B197" s="24"/>
      <c r="C197" s="24"/>
      <c r="D197" s="24"/>
      <c r="E197" s="24"/>
      <c r="F197" s="72"/>
      <c r="G197" s="24"/>
      <c r="H197" s="24"/>
      <c r="I197" s="24"/>
      <c r="J197" s="24"/>
    </row>
    <row r="198" spans="1:10" ht="15" x14ac:dyDescent="0.25">
      <c r="A198" s="24"/>
      <c r="B198" s="24"/>
      <c r="C198" s="24"/>
      <c r="D198" s="24"/>
      <c r="E198" s="24"/>
      <c r="F198" s="72"/>
      <c r="G198" s="24"/>
      <c r="H198" s="24"/>
      <c r="I198" s="24"/>
      <c r="J198" s="24"/>
    </row>
    <row r="199" spans="1:10" ht="15" x14ac:dyDescent="0.25">
      <c r="A199" s="24"/>
      <c r="B199" s="24"/>
      <c r="C199" s="24"/>
      <c r="D199" s="24"/>
      <c r="E199" s="24"/>
      <c r="F199" s="72"/>
      <c r="G199" s="24"/>
      <c r="H199" s="24"/>
      <c r="I199" s="24"/>
      <c r="J199" s="24"/>
    </row>
    <row r="200" spans="1:10" ht="15" x14ac:dyDescent="0.25">
      <c r="A200" s="24"/>
      <c r="B200" s="24"/>
      <c r="C200" s="24"/>
      <c r="D200" s="24"/>
      <c r="E200" s="24"/>
      <c r="F200" s="72"/>
      <c r="G200" s="24"/>
      <c r="H200" s="24"/>
      <c r="I200" s="24"/>
      <c r="J200" s="24"/>
    </row>
    <row r="201" spans="1:10" ht="15" x14ac:dyDescent="0.25">
      <c r="A201" s="24"/>
      <c r="B201" s="24"/>
      <c r="C201" s="24"/>
      <c r="D201" s="24"/>
      <c r="E201" s="24"/>
      <c r="F201" s="72"/>
      <c r="G201" s="24"/>
      <c r="H201" s="24"/>
      <c r="I201" s="24"/>
      <c r="J201" s="24"/>
    </row>
    <row r="202" spans="1:10" ht="15" x14ac:dyDescent="0.25">
      <c r="A202" s="24"/>
      <c r="B202" s="24"/>
      <c r="C202" s="24"/>
      <c r="D202" s="24"/>
      <c r="E202" s="24"/>
      <c r="F202" s="72"/>
      <c r="G202" s="24"/>
      <c r="H202" s="24"/>
      <c r="I202" s="24"/>
      <c r="J202" s="24"/>
    </row>
    <row r="203" spans="1:10" ht="15" x14ac:dyDescent="0.25">
      <c r="A203" s="24"/>
      <c r="B203" s="24"/>
      <c r="C203" s="24"/>
      <c r="D203" s="24"/>
      <c r="E203" s="24"/>
      <c r="F203" s="72"/>
      <c r="G203" s="24"/>
      <c r="H203" s="24"/>
      <c r="I203" s="24"/>
      <c r="J203" s="24"/>
    </row>
    <row r="204" spans="1:10" ht="15" x14ac:dyDescent="0.25">
      <c r="A204" s="24"/>
      <c r="B204" s="24"/>
      <c r="C204" s="24"/>
      <c r="D204" s="24"/>
      <c r="E204" s="24"/>
      <c r="F204" s="72"/>
      <c r="G204" s="24"/>
      <c r="H204" s="24"/>
      <c r="I204" s="24"/>
      <c r="J204" s="24"/>
    </row>
    <row r="205" spans="1:10" ht="15" x14ac:dyDescent="0.25">
      <c r="A205" s="24"/>
      <c r="B205" s="24"/>
      <c r="C205" s="24"/>
      <c r="D205" s="24"/>
      <c r="E205" s="24"/>
      <c r="F205" s="72"/>
      <c r="G205" s="24"/>
      <c r="H205" s="24"/>
      <c r="I205" s="24"/>
      <c r="J205" s="24"/>
    </row>
    <row r="206" spans="1:10" ht="15" x14ac:dyDescent="0.25">
      <c r="A206" s="24"/>
      <c r="B206" s="24"/>
      <c r="C206" s="24"/>
      <c r="D206" s="24"/>
      <c r="E206" s="24"/>
      <c r="F206" s="72"/>
      <c r="G206" s="24"/>
      <c r="H206" s="24"/>
      <c r="I206" s="24"/>
      <c r="J206" s="24"/>
    </row>
    <row r="207" spans="1:10" ht="15" x14ac:dyDescent="0.25">
      <c r="A207" s="24"/>
      <c r="B207" s="24"/>
      <c r="C207" s="24"/>
      <c r="D207" s="24"/>
      <c r="E207" s="24"/>
      <c r="F207" s="72"/>
      <c r="G207" s="24"/>
      <c r="H207" s="24"/>
      <c r="I207" s="24"/>
      <c r="J207" s="24"/>
    </row>
    <row r="208" spans="1:10" ht="15" x14ac:dyDescent="0.25">
      <c r="A208" s="24"/>
      <c r="B208" s="24"/>
      <c r="C208" s="24"/>
      <c r="D208" s="24"/>
      <c r="E208" s="24"/>
      <c r="F208" s="72"/>
      <c r="G208" s="24"/>
      <c r="H208" s="24"/>
      <c r="I208" s="24"/>
      <c r="J208" s="24"/>
    </row>
    <row r="209" spans="1:10" ht="15" x14ac:dyDescent="0.25">
      <c r="A209" s="24"/>
      <c r="B209" s="24"/>
      <c r="C209" s="24"/>
      <c r="D209" s="24"/>
      <c r="E209" s="24"/>
      <c r="F209" s="72"/>
      <c r="G209" s="24"/>
      <c r="H209" s="24"/>
      <c r="I209" s="24"/>
      <c r="J209" s="24"/>
    </row>
    <row r="210" spans="1:10" ht="15" x14ac:dyDescent="0.25">
      <c r="A210" s="24"/>
      <c r="B210" s="24"/>
      <c r="C210" s="24"/>
      <c r="D210" s="24"/>
      <c r="E210" s="24"/>
      <c r="F210" s="72"/>
      <c r="G210" s="24"/>
      <c r="H210" s="24"/>
      <c r="I210" s="24"/>
      <c r="J210" s="24"/>
    </row>
    <row r="211" spans="1:10" ht="15" x14ac:dyDescent="0.25">
      <c r="A211" s="24"/>
      <c r="B211" s="24"/>
      <c r="C211" s="24"/>
      <c r="D211" s="24"/>
      <c r="E211" s="24"/>
      <c r="F211" s="72"/>
      <c r="G211" s="24"/>
      <c r="H211" s="24"/>
      <c r="I211" s="24"/>
      <c r="J211" s="24"/>
    </row>
    <row r="212" spans="1:10" ht="15" x14ac:dyDescent="0.25">
      <c r="A212" s="24"/>
      <c r="B212" s="24"/>
      <c r="C212" s="24"/>
      <c r="D212" s="24"/>
      <c r="E212" s="24"/>
      <c r="F212" s="72"/>
      <c r="G212" s="24"/>
      <c r="H212" s="24"/>
      <c r="I212" s="24"/>
      <c r="J212" s="24"/>
    </row>
    <row r="213" spans="1:10" ht="15" x14ac:dyDescent="0.25">
      <c r="A213" s="24"/>
      <c r="B213" s="24"/>
      <c r="C213" s="24"/>
      <c r="D213" s="24"/>
      <c r="E213" s="24"/>
      <c r="F213" s="72"/>
      <c r="G213" s="24"/>
      <c r="H213" s="24"/>
      <c r="I213" s="24"/>
      <c r="J213" s="24"/>
    </row>
    <row r="214" spans="1:10" ht="15" x14ac:dyDescent="0.25">
      <c r="A214" s="24"/>
      <c r="B214" s="24"/>
      <c r="C214" s="24"/>
      <c r="D214" s="24"/>
      <c r="E214" s="24"/>
      <c r="F214" s="72"/>
      <c r="G214" s="24"/>
      <c r="H214" s="24"/>
      <c r="I214" s="24"/>
      <c r="J214" s="24"/>
    </row>
    <row r="215" spans="1:10" ht="15" x14ac:dyDescent="0.25">
      <c r="A215" s="24"/>
      <c r="B215" s="24"/>
      <c r="C215" s="24"/>
      <c r="D215" s="24"/>
      <c r="E215" s="24"/>
      <c r="F215" s="72"/>
      <c r="G215" s="24"/>
      <c r="H215" s="24"/>
      <c r="I215" s="24"/>
      <c r="J215" s="24"/>
    </row>
    <row r="216" spans="1:10" ht="15" x14ac:dyDescent="0.25">
      <c r="A216" s="24"/>
      <c r="B216" s="24"/>
      <c r="C216" s="24"/>
      <c r="D216" s="24"/>
      <c r="E216" s="24"/>
      <c r="F216" s="72"/>
      <c r="G216" s="24"/>
      <c r="H216" s="24"/>
      <c r="I216" s="24"/>
      <c r="J216" s="24"/>
    </row>
    <row r="217" spans="1:10" ht="15" x14ac:dyDescent="0.25">
      <c r="A217" s="24"/>
      <c r="B217" s="24"/>
      <c r="C217" s="24"/>
      <c r="D217" s="24"/>
      <c r="E217" s="24"/>
      <c r="F217" s="72"/>
      <c r="G217" s="24"/>
      <c r="H217" s="24"/>
      <c r="I217" s="24"/>
      <c r="J217" s="24"/>
    </row>
    <row r="218" spans="1:10" ht="15" x14ac:dyDescent="0.25">
      <c r="A218" s="24"/>
      <c r="B218" s="24"/>
      <c r="C218" s="24"/>
      <c r="D218" s="24"/>
      <c r="E218" s="24"/>
      <c r="F218" s="72"/>
      <c r="G218" s="24"/>
      <c r="H218" s="24"/>
      <c r="I218" s="24"/>
      <c r="J218" s="2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"/>
  <sheetViews>
    <sheetView topLeftCell="A32" zoomScale="80" zoomScaleNormal="80" workbookViewId="0">
      <selection activeCell="F40" activeCellId="1" sqref="F38 F40"/>
    </sheetView>
  </sheetViews>
  <sheetFormatPr defaultRowHeight="14.25" x14ac:dyDescent="0.2"/>
  <cols>
    <col min="6" max="6" width="10.125" bestFit="1" customWidth="1"/>
    <col min="9" max="9" width="15.625" customWidth="1"/>
  </cols>
  <sheetData>
    <row r="1" spans="1:17" x14ac:dyDescent="0.2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P1" s="5"/>
      <c r="Q1" s="24"/>
    </row>
    <row r="2" spans="1:17" ht="15" x14ac:dyDescent="0.25">
      <c r="A2" s="24"/>
      <c r="B2" s="24"/>
      <c r="C2" s="24"/>
      <c r="D2" s="24"/>
      <c r="E2" s="24"/>
      <c r="F2" s="72"/>
      <c r="G2" s="24"/>
      <c r="H2" s="24"/>
      <c r="I2" s="24"/>
      <c r="J2" s="24"/>
      <c r="K2" s="24"/>
      <c r="L2" s="24"/>
      <c r="M2" s="24"/>
      <c r="P2" s="5"/>
      <c r="Q2" s="24"/>
    </row>
    <row r="3" spans="1:17" ht="15" x14ac:dyDescent="0.25">
      <c r="A3" s="24"/>
      <c r="B3" s="24"/>
      <c r="C3" s="24"/>
      <c r="D3" s="24"/>
      <c r="E3" s="24"/>
      <c r="F3" s="72"/>
      <c r="G3" s="24"/>
      <c r="H3" s="24"/>
      <c r="I3" s="24"/>
      <c r="J3" s="24"/>
      <c r="K3" s="24"/>
      <c r="L3" s="24"/>
      <c r="M3" s="24"/>
      <c r="P3" s="5"/>
      <c r="Q3" s="24"/>
    </row>
    <row r="4" spans="1:17" ht="15" x14ac:dyDescent="0.25">
      <c r="A4" s="24"/>
      <c r="B4" s="24"/>
      <c r="C4" s="24"/>
      <c r="D4" s="24"/>
      <c r="E4" s="24"/>
      <c r="F4" s="72"/>
      <c r="G4" s="24"/>
      <c r="H4" s="24"/>
      <c r="I4" s="24"/>
      <c r="J4" s="24"/>
      <c r="K4" s="24"/>
      <c r="L4" s="24"/>
      <c r="M4" s="24"/>
      <c r="P4" s="5"/>
      <c r="Q4" s="24"/>
    </row>
    <row r="5" spans="1:17" ht="15" x14ac:dyDescent="0.25">
      <c r="A5" s="24"/>
      <c r="B5" s="24"/>
      <c r="C5" s="24"/>
      <c r="D5" s="24"/>
      <c r="E5" s="24"/>
      <c r="F5" s="72"/>
      <c r="G5" s="24"/>
      <c r="H5" s="24"/>
      <c r="I5" s="24"/>
      <c r="J5" s="24"/>
      <c r="K5" s="24"/>
      <c r="L5" s="24"/>
      <c r="M5" s="24"/>
      <c r="P5" s="5"/>
      <c r="Q5" s="24"/>
    </row>
    <row r="6" spans="1:17" ht="15" x14ac:dyDescent="0.25">
      <c r="A6" s="24"/>
      <c r="B6" s="24"/>
      <c r="C6" s="24"/>
      <c r="D6" s="24"/>
      <c r="E6" s="24"/>
      <c r="F6" s="72"/>
      <c r="G6" s="24"/>
      <c r="H6" s="24"/>
      <c r="I6" s="24"/>
      <c r="J6" s="24"/>
      <c r="K6" s="24"/>
      <c r="L6" s="24"/>
      <c r="M6" s="24"/>
      <c r="P6" s="5"/>
      <c r="Q6" s="7"/>
    </row>
    <row r="7" spans="1:17" ht="15" x14ac:dyDescent="0.25">
      <c r="A7" s="24"/>
      <c r="B7" s="24"/>
      <c r="C7" s="24"/>
      <c r="D7" s="24"/>
      <c r="E7" s="24"/>
      <c r="F7" s="72"/>
      <c r="G7" s="24"/>
      <c r="H7" s="24"/>
      <c r="I7" s="24"/>
      <c r="J7" s="24"/>
      <c r="K7" s="24"/>
      <c r="L7" s="24"/>
      <c r="M7" s="24"/>
      <c r="P7" s="5"/>
      <c r="Q7" s="7"/>
    </row>
    <row r="8" spans="1:17" ht="15" x14ac:dyDescent="0.25">
      <c r="A8" s="24"/>
      <c r="B8" s="24"/>
      <c r="C8" s="24"/>
      <c r="D8" s="24"/>
      <c r="E8" s="24"/>
      <c r="F8" s="72"/>
      <c r="G8" s="24"/>
      <c r="H8" s="24"/>
      <c r="I8" s="24"/>
      <c r="J8" s="24"/>
      <c r="K8" s="24"/>
      <c r="L8" s="24"/>
      <c r="M8" s="24"/>
      <c r="P8" s="5"/>
      <c r="Q8" s="12"/>
    </row>
    <row r="9" spans="1:17" ht="15" x14ac:dyDescent="0.25">
      <c r="A9" s="24"/>
      <c r="B9" s="24"/>
      <c r="C9" s="24"/>
      <c r="D9" s="24"/>
      <c r="E9" s="24"/>
      <c r="F9" s="72"/>
      <c r="G9" s="24"/>
      <c r="H9" s="24"/>
      <c r="I9" s="24"/>
      <c r="J9" s="24"/>
      <c r="K9" s="24"/>
      <c r="L9" s="24"/>
      <c r="M9" s="24"/>
      <c r="P9" s="5"/>
      <c r="Q9" s="12"/>
    </row>
    <row r="10" spans="1:17" ht="15" x14ac:dyDescent="0.25">
      <c r="A10" s="24"/>
      <c r="B10" s="24"/>
      <c r="C10" s="24"/>
      <c r="D10" s="24"/>
      <c r="E10" s="24"/>
      <c r="F10" s="72"/>
      <c r="G10" s="24"/>
      <c r="H10" s="24"/>
      <c r="I10" s="24"/>
      <c r="J10" s="24"/>
      <c r="K10" s="24"/>
      <c r="L10" s="24"/>
      <c r="M10" s="24"/>
      <c r="P10" s="5"/>
      <c r="Q10" s="12"/>
    </row>
    <row r="11" spans="1:17" ht="15" x14ac:dyDescent="0.25">
      <c r="A11" s="24"/>
      <c r="B11" s="24"/>
      <c r="C11" s="24"/>
      <c r="D11" s="24"/>
      <c r="E11" s="24"/>
      <c r="F11" s="72"/>
      <c r="G11" s="24"/>
      <c r="H11" s="24"/>
      <c r="I11" s="24"/>
      <c r="J11" s="24"/>
      <c r="K11" s="24"/>
      <c r="L11" s="24"/>
      <c r="M11" s="24"/>
      <c r="P11" s="5"/>
      <c r="Q11" s="24"/>
    </row>
    <row r="12" spans="1:17" ht="15" x14ac:dyDescent="0.25">
      <c r="A12" s="24"/>
      <c r="B12" s="24"/>
      <c r="C12" s="24"/>
      <c r="D12" s="24"/>
      <c r="E12" s="24"/>
      <c r="F12" s="72"/>
      <c r="G12" s="24"/>
      <c r="H12" s="24"/>
      <c r="I12" s="24"/>
      <c r="J12" s="24"/>
      <c r="K12" s="24"/>
      <c r="L12" s="24"/>
      <c r="M12" s="24"/>
      <c r="P12" s="5"/>
      <c r="Q12" s="24"/>
    </row>
    <row r="13" spans="1:17" ht="15" x14ac:dyDescent="0.25">
      <c r="A13" s="24"/>
      <c r="B13" s="24"/>
      <c r="C13" s="24"/>
      <c r="D13" s="24"/>
      <c r="E13" s="24"/>
      <c r="F13" s="72"/>
      <c r="G13" s="24"/>
      <c r="H13" s="24"/>
      <c r="I13" s="24"/>
      <c r="J13" s="24"/>
      <c r="K13" s="24"/>
      <c r="L13" s="24"/>
      <c r="M13" s="24"/>
      <c r="P13" s="5"/>
      <c r="Q13" s="7"/>
    </row>
    <row r="14" spans="1:17" ht="15" x14ac:dyDescent="0.25">
      <c r="A14" s="24"/>
      <c r="B14" s="24"/>
      <c r="C14" s="24"/>
      <c r="D14" s="24"/>
      <c r="E14" s="24"/>
      <c r="F14" s="72"/>
      <c r="G14" s="24"/>
      <c r="H14" s="24"/>
      <c r="I14" s="24"/>
      <c r="J14" s="24"/>
      <c r="K14" s="24"/>
      <c r="L14" s="24"/>
      <c r="M14" s="24"/>
      <c r="P14" s="5"/>
      <c r="Q14" s="7"/>
    </row>
    <row r="15" spans="1:17" ht="15" x14ac:dyDescent="0.25">
      <c r="A15" s="24"/>
      <c r="B15" s="24"/>
      <c r="C15" s="24"/>
      <c r="D15" s="24"/>
      <c r="E15" s="24"/>
      <c r="F15" s="72"/>
      <c r="G15" s="24"/>
      <c r="H15" s="24"/>
      <c r="I15" s="24"/>
      <c r="J15" s="24"/>
      <c r="K15" s="24"/>
      <c r="L15" s="24"/>
      <c r="M15" s="24"/>
      <c r="P15" s="5"/>
      <c r="Q15" s="7"/>
    </row>
    <row r="16" spans="1:17" ht="26.25" x14ac:dyDescent="0.4">
      <c r="A16" s="24"/>
      <c r="B16" s="24"/>
      <c r="C16" s="24"/>
      <c r="D16" s="162"/>
      <c r="E16" s="24"/>
      <c r="F16" s="163"/>
      <c r="G16" s="164"/>
      <c r="H16" s="165"/>
      <c r="I16" s="166" t="s">
        <v>72</v>
      </c>
      <c r="J16" s="24"/>
      <c r="K16" s="24"/>
      <c r="L16" s="24"/>
      <c r="M16" s="24"/>
      <c r="P16" s="7"/>
      <c r="Q16" s="7"/>
    </row>
    <row r="17" spans="1:17" ht="26.25" x14ac:dyDescent="0.4">
      <c r="A17" s="24"/>
      <c r="B17" s="24"/>
      <c r="C17" s="24"/>
      <c r="D17" s="162"/>
      <c r="E17" s="24"/>
      <c r="F17" s="163"/>
      <c r="G17" s="167" t="s">
        <v>71</v>
      </c>
      <c r="H17" s="162"/>
      <c r="I17" s="163"/>
      <c r="J17" s="24"/>
      <c r="K17" s="24"/>
      <c r="L17" s="24"/>
      <c r="M17" s="24"/>
      <c r="P17" s="7"/>
      <c r="Q17" s="7"/>
    </row>
    <row r="18" spans="1:17" ht="26.25" x14ac:dyDescent="0.4">
      <c r="A18" s="24"/>
      <c r="B18" s="24"/>
      <c r="C18" s="24"/>
      <c r="D18" s="24"/>
      <c r="E18" s="135"/>
      <c r="F18" s="136"/>
      <c r="G18" s="135"/>
      <c r="H18" s="135"/>
      <c r="I18" s="135"/>
      <c r="J18" s="24"/>
      <c r="K18" s="24"/>
      <c r="L18" s="24"/>
      <c r="M18" s="24"/>
      <c r="P18" s="12"/>
      <c r="Q18" s="12"/>
    </row>
    <row r="19" spans="1:17" ht="20.25" x14ac:dyDescent="0.3">
      <c r="A19" s="24"/>
      <c r="B19" s="24"/>
      <c r="C19" s="183"/>
      <c r="D19" s="183" t="s">
        <v>74</v>
      </c>
      <c r="E19" s="170"/>
      <c r="F19" s="209"/>
      <c r="G19" s="170"/>
      <c r="H19" s="170"/>
      <c r="I19" s="170"/>
      <c r="J19" s="183"/>
      <c r="K19" s="183" t="s">
        <v>73</v>
      </c>
      <c r="L19" s="24"/>
      <c r="M19" s="24"/>
      <c r="P19" s="12"/>
      <c r="Q19" s="12"/>
    </row>
    <row r="20" spans="1:17" ht="20.25" x14ac:dyDescent="0.3">
      <c r="A20" s="24"/>
      <c r="B20" s="24"/>
      <c r="C20" s="170"/>
      <c r="D20" s="170" t="str">
        <f>'סידור ומספור למונה ביטא'!O2</f>
        <v>תאריך בדיקה</v>
      </c>
      <c r="E20" s="170"/>
      <c r="F20" s="209"/>
      <c r="G20" s="170"/>
      <c r="H20" s="170"/>
      <c r="I20" s="170"/>
      <c r="J20" s="170"/>
      <c r="K20" s="170" t="str">
        <f>'סידור ומספור למונה ביטא'!O1</f>
        <v>שם מטופל</v>
      </c>
      <c r="L20" s="24"/>
      <c r="M20" s="24"/>
      <c r="P20" s="12"/>
      <c r="Q20" s="12"/>
    </row>
    <row r="21" spans="1:17" ht="20.25" x14ac:dyDescent="0.3">
      <c r="A21" s="24"/>
      <c r="B21" s="24"/>
      <c r="C21" s="170"/>
      <c r="D21" s="170"/>
      <c r="E21" s="170"/>
      <c r="F21" s="170"/>
      <c r="G21" s="170"/>
      <c r="H21" s="170"/>
      <c r="I21" s="170"/>
      <c r="J21" s="170"/>
      <c r="K21" s="170"/>
      <c r="L21" s="24"/>
      <c r="M21" s="24"/>
      <c r="P21" s="12"/>
      <c r="Q21" s="12"/>
    </row>
    <row r="22" spans="1:17" ht="20.25" x14ac:dyDescent="0.3">
      <c r="A22" s="24"/>
      <c r="B22" s="24"/>
      <c r="C22" s="170"/>
      <c r="D22" s="170"/>
      <c r="E22" s="170"/>
      <c r="F22" s="209"/>
      <c r="G22" s="170"/>
      <c r="H22" s="170"/>
      <c r="I22" s="170"/>
      <c r="J22" s="170"/>
      <c r="K22" s="170"/>
      <c r="L22" s="24"/>
      <c r="M22" s="24"/>
      <c r="P22" s="7"/>
      <c r="Q22" s="7"/>
    </row>
    <row r="23" spans="1:17" ht="20.25" x14ac:dyDescent="0.3">
      <c r="A23" s="24"/>
      <c r="B23" s="24"/>
      <c r="C23" s="183"/>
      <c r="D23" s="183" t="s">
        <v>76</v>
      </c>
      <c r="E23" s="170"/>
      <c r="F23" s="209"/>
      <c r="G23" s="170"/>
      <c r="H23" s="170"/>
      <c r="I23" s="170"/>
      <c r="J23" s="183"/>
      <c r="K23" s="183" t="s">
        <v>75</v>
      </c>
      <c r="L23" s="24"/>
      <c r="M23" s="24"/>
      <c r="P23" s="7"/>
      <c r="Q23" s="7"/>
    </row>
    <row r="24" spans="1:17" ht="20.25" x14ac:dyDescent="0.3">
      <c r="A24" s="24"/>
      <c r="B24" s="24"/>
      <c r="C24" s="210"/>
      <c r="D24" s="210"/>
      <c r="E24" s="170"/>
      <c r="F24" s="209"/>
      <c r="G24" s="170"/>
      <c r="H24" s="170"/>
      <c r="I24" s="170"/>
      <c r="J24" s="210"/>
      <c r="K24" s="210"/>
      <c r="L24" s="24"/>
      <c r="M24" s="24"/>
      <c r="P24" s="7"/>
      <c r="Q24" s="7"/>
    </row>
    <row r="25" spans="1:17" ht="15" x14ac:dyDescent="0.25">
      <c r="A25" s="24"/>
      <c r="B25" s="24"/>
      <c r="C25" s="24"/>
      <c r="D25" s="24"/>
      <c r="E25" s="24"/>
      <c r="F25" s="72"/>
      <c r="G25" s="24"/>
      <c r="H25" s="24"/>
      <c r="I25" s="24"/>
      <c r="J25" s="24"/>
      <c r="K25" s="24"/>
      <c r="L25" s="24"/>
      <c r="M25" s="24"/>
      <c r="P25" s="7"/>
      <c r="Q25" s="7"/>
    </row>
    <row r="26" spans="1:17" ht="20.25" x14ac:dyDescent="0.3">
      <c r="A26" s="24"/>
      <c r="B26" s="24"/>
      <c r="C26" s="133"/>
      <c r="D26" s="133"/>
      <c r="E26" s="133"/>
      <c r="F26" s="134"/>
      <c r="G26" s="140"/>
      <c r="H26" s="140" t="s">
        <v>77</v>
      </c>
      <c r="I26" s="133"/>
      <c r="J26" s="24"/>
      <c r="K26" s="24"/>
      <c r="L26" s="24"/>
      <c r="M26" s="24"/>
      <c r="P26" s="7"/>
      <c r="Q26" s="7"/>
    </row>
    <row r="27" spans="1:17" ht="20.25" x14ac:dyDescent="0.3">
      <c r="A27" s="24"/>
      <c r="B27" s="24"/>
      <c r="C27" s="133"/>
      <c r="D27" s="133"/>
      <c r="E27" s="133"/>
      <c r="F27" s="134"/>
      <c r="G27" s="133"/>
      <c r="H27" s="133"/>
      <c r="I27" s="133"/>
      <c r="J27" s="24"/>
      <c r="K27" s="24"/>
      <c r="L27" s="24"/>
      <c r="M27" s="24"/>
      <c r="P27" s="7"/>
      <c r="Q27" s="7"/>
    </row>
    <row r="28" spans="1:17" ht="20.25" x14ac:dyDescent="0.3">
      <c r="A28" s="24"/>
      <c r="B28" s="24"/>
      <c r="C28" s="170"/>
      <c r="D28" s="170"/>
      <c r="E28" s="170"/>
      <c r="F28" s="182"/>
      <c r="G28" s="183" t="s">
        <v>78</v>
      </c>
      <c r="H28" s="183"/>
      <c r="I28" s="183"/>
      <c r="J28" s="24"/>
      <c r="K28" s="24"/>
      <c r="L28" s="24"/>
      <c r="M28" s="24"/>
      <c r="P28" s="12"/>
      <c r="Q28" s="12"/>
    </row>
    <row r="29" spans="1:17" ht="20.25" x14ac:dyDescent="0.3">
      <c r="A29" s="24"/>
      <c r="B29" s="24"/>
      <c r="C29" s="170"/>
      <c r="D29" s="170"/>
      <c r="E29" s="170"/>
      <c r="F29" s="184" t="s">
        <v>91</v>
      </c>
      <c r="G29" s="185" t="s">
        <v>90</v>
      </c>
      <c r="H29" s="186" t="s">
        <v>88</v>
      </c>
      <c r="I29" s="185" t="s">
        <v>89</v>
      </c>
      <c r="J29" s="24"/>
      <c r="K29" s="24"/>
      <c r="L29" s="24"/>
      <c r="M29" s="24"/>
      <c r="P29" s="12"/>
      <c r="Q29" s="12"/>
    </row>
    <row r="30" spans="1:17" ht="20.25" x14ac:dyDescent="0.3">
      <c r="A30" s="24"/>
      <c r="B30" s="24"/>
      <c r="C30" s="187" t="s">
        <v>79</v>
      </c>
      <c r="D30" s="188"/>
      <c r="E30" s="189" t="s">
        <v>38</v>
      </c>
      <c r="F30" s="190" t="e">
        <f>MAXA(J94:J96)</f>
        <v>#DIV/0!</v>
      </c>
      <c r="G30" s="191"/>
      <c r="H30" s="189"/>
      <c r="I30" s="191"/>
      <c r="J30" s="24"/>
      <c r="K30" s="24"/>
      <c r="L30" s="24"/>
      <c r="M30" s="24"/>
      <c r="P30" s="12"/>
      <c r="Q30" s="12"/>
    </row>
    <row r="31" spans="1:17" ht="20.25" x14ac:dyDescent="0.3">
      <c r="A31" s="24"/>
      <c r="B31" s="24"/>
      <c r="C31" s="192"/>
      <c r="D31" s="193"/>
      <c r="E31" s="187" t="s">
        <v>80</v>
      </c>
      <c r="F31" s="194"/>
      <c r="G31" s="188"/>
      <c r="H31" s="187"/>
      <c r="I31" s="195" t="e">
        <f>MAXA(J144:J146)</f>
        <v>#DIV/0!</v>
      </c>
      <c r="J31" s="24"/>
      <c r="K31" s="24"/>
      <c r="L31" s="24"/>
      <c r="M31" s="24"/>
      <c r="P31" s="12"/>
      <c r="Q31" s="12"/>
    </row>
    <row r="32" spans="1:17" ht="25.5" x14ac:dyDescent="0.4">
      <c r="A32" s="24"/>
      <c r="B32" s="24"/>
      <c r="C32" s="196" t="s">
        <v>97</v>
      </c>
      <c r="D32" s="197"/>
      <c r="E32" s="197"/>
      <c r="F32" s="198" t="e">
        <f>F74</f>
        <v>#DIV/0!</v>
      </c>
      <c r="G32" s="188"/>
      <c r="H32" s="187"/>
      <c r="I32" s="195" t="e">
        <f>F124</f>
        <v>#DIV/0!</v>
      </c>
      <c r="J32" s="24"/>
      <c r="K32" s="24"/>
      <c r="L32" s="24"/>
      <c r="M32" s="24"/>
      <c r="P32" s="24"/>
      <c r="Q32" s="24"/>
    </row>
    <row r="33" spans="1:17" ht="25.5" x14ac:dyDescent="0.4">
      <c r="A33" s="24"/>
      <c r="B33" s="24"/>
      <c r="C33" s="199" t="s">
        <v>98</v>
      </c>
      <c r="D33" s="200"/>
      <c r="E33" s="200"/>
      <c r="F33" s="190" t="e">
        <f>F79</f>
        <v>#DIV/0!</v>
      </c>
      <c r="G33" s="191"/>
      <c r="H33" s="189"/>
      <c r="I33" s="201" t="e">
        <f>F129</f>
        <v>#DIV/0!</v>
      </c>
      <c r="J33" s="24"/>
      <c r="K33" s="24"/>
      <c r="L33" s="24"/>
      <c r="M33" s="24"/>
      <c r="P33" s="24"/>
      <c r="Q33" s="24"/>
    </row>
    <row r="34" spans="1:17" ht="25.5" x14ac:dyDescent="0.4">
      <c r="A34" s="24"/>
      <c r="B34" s="24"/>
      <c r="C34" s="202" t="s">
        <v>99</v>
      </c>
      <c r="D34" s="183"/>
      <c r="E34" s="183"/>
      <c r="F34" s="203" t="e">
        <f>F84</f>
        <v>#DIV/0!</v>
      </c>
      <c r="G34" s="204"/>
      <c r="H34" s="205"/>
      <c r="I34" s="206" t="e">
        <f>F134</f>
        <v>#DIV/0!</v>
      </c>
      <c r="J34" s="24"/>
      <c r="K34" s="24"/>
      <c r="L34" s="24"/>
      <c r="M34" s="24"/>
      <c r="P34" s="7"/>
      <c r="Q34" s="7"/>
    </row>
    <row r="35" spans="1:17" ht="20.25" x14ac:dyDescent="0.3">
      <c r="A35" s="24"/>
      <c r="B35" s="24"/>
      <c r="C35" s="133"/>
      <c r="D35" s="133"/>
      <c r="E35" s="133"/>
      <c r="F35" s="134"/>
      <c r="G35" s="133"/>
      <c r="H35" s="133"/>
      <c r="I35" s="133"/>
      <c r="J35" s="24"/>
      <c r="K35" s="24"/>
      <c r="L35" s="24"/>
      <c r="M35" s="24"/>
      <c r="P35" s="7"/>
      <c r="Q35" s="7"/>
    </row>
    <row r="36" spans="1:17" ht="20.25" x14ac:dyDescent="0.3">
      <c r="A36" s="24"/>
      <c r="B36" s="24"/>
      <c r="C36" s="133"/>
      <c r="D36" s="133"/>
      <c r="E36" s="133"/>
      <c r="F36" s="134"/>
      <c r="G36" s="140"/>
      <c r="H36" s="140" t="s">
        <v>81</v>
      </c>
      <c r="I36" s="133"/>
      <c r="J36" s="24"/>
      <c r="K36" s="24"/>
      <c r="L36" s="24"/>
      <c r="M36" s="24"/>
      <c r="P36" s="7"/>
      <c r="Q36" s="7"/>
    </row>
    <row r="37" spans="1:17" ht="20.25" x14ac:dyDescent="0.3">
      <c r="A37" s="24"/>
      <c r="B37" s="24"/>
      <c r="C37" s="133"/>
      <c r="D37" s="133"/>
      <c r="E37" s="133"/>
      <c r="F37" s="134"/>
      <c r="G37" s="133"/>
      <c r="H37" s="133"/>
      <c r="I37" s="133"/>
      <c r="J37" s="24"/>
      <c r="K37" s="24"/>
      <c r="L37" s="24"/>
      <c r="M37" s="24"/>
      <c r="P37" s="7"/>
      <c r="Q37" s="7"/>
    </row>
    <row r="38" spans="1:17" ht="20.25" x14ac:dyDescent="0.3">
      <c r="A38" s="24"/>
      <c r="B38" s="24"/>
      <c r="C38" s="133"/>
      <c r="D38" s="133"/>
      <c r="E38" s="133"/>
      <c r="F38" s="219" t="s">
        <v>85</v>
      </c>
      <c r="G38" s="197"/>
      <c r="H38" s="187"/>
      <c r="I38" s="188" t="s">
        <v>82</v>
      </c>
      <c r="J38" s="24"/>
      <c r="K38" s="24"/>
      <c r="L38" s="24"/>
      <c r="M38" s="24"/>
      <c r="P38" s="12"/>
      <c r="Q38" s="12"/>
    </row>
    <row r="39" spans="1:17" ht="20.25" x14ac:dyDescent="0.3">
      <c r="A39" s="24"/>
      <c r="B39" s="24"/>
      <c r="C39" s="133"/>
      <c r="D39" s="133"/>
      <c r="E39" s="133"/>
      <c r="F39" s="207"/>
      <c r="G39" s="183"/>
      <c r="H39" s="208" t="s">
        <v>83</v>
      </c>
      <c r="I39" s="204"/>
      <c r="J39" s="24"/>
      <c r="K39" s="24"/>
      <c r="L39" s="24"/>
      <c r="M39" s="24"/>
      <c r="P39" s="12"/>
      <c r="Q39" s="12"/>
    </row>
    <row r="40" spans="1:17" ht="20.25" x14ac:dyDescent="0.3">
      <c r="A40" s="24"/>
      <c r="B40" s="24"/>
      <c r="C40" s="133"/>
      <c r="D40" s="133"/>
      <c r="E40" s="133"/>
      <c r="F40" s="219" t="s">
        <v>86</v>
      </c>
      <c r="G40" s="197"/>
      <c r="H40" s="187"/>
      <c r="I40" s="188" t="s">
        <v>84</v>
      </c>
      <c r="J40" s="24"/>
      <c r="K40" s="24"/>
      <c r="L40" s="24"/>
      <c r="M40" s="24"/>
      <c r="P40" s="12"/>
      <c r="Q40" s="12"/>
    </row>
    <row r="41" spans="1:17" ht="23.25" x14ac:dyDescent="0.4">
      <c r="A41" s="24"/>
      <c r="B41" s="24"/>
      <c r="C41" s="133"/>
      <c r="D41" s="133"/>
      <c r="E41" s="133"/>
      <c r="F41" s="207"/>
      <c r="G41" s="183"/>
      <c r="H41" s="208" t="s">
        <v>100</v>
      </c>
      <c r="I41" s="204"/>
      <c r="J41" s="24"/>
      <c r="K41" s="24"/>
      <c r="L41" s="24"/>
      <c r="M41" s="24"/>
      <c r="P41" s="24"/>
      <c r="Q41" s="24"/>
    </row>
    <row r="42" spans="1:17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P42" s="24"/>
      <c r="Q42" s="24"/>
    </row>
    <row r="43" spans="1:17" ht="15" x14ac:dyDescent="0.25">
      <c r="A43" s="24"/>
      <c r="B43" s="24"/>
      <c r="C43" s="24"/>
      <c r="D43" s="24"/>
      <c r="E43" s="24"/>
      <c r="F43" s="72"/>
      <c r="G43" s="24"/>
      <c r="H43" s="24"/>
      <c r="I43" s="24"/>
      <c r="J43" s="24"/>
      <c r="K43" s="24"/>
      <c r="L43" s="24"/>
      <c r="M43" s="24"/>
      <c r="P43" s="24"/>
      <c r="Q43" s="24"/>
    </row>
    <row r="44" spans="1:17" ht="19.5" x14ac:dyDescent="0.25">
      <c r="A44" s="24"/>
      <c r="B44" s="24"/>
      <c r="C44" s="24"/>
      <c r="D44" s="24"/>
      <c r="E44" s="24"/>
      <c r="F44" s="72"/>
      <c r="G44" s="24"/>
      <c r="H44" s="24"/>
      <c r="I44" s="168" t="s">
        <v>96</v>
      </c>
      <c r="J44" s="24"/>
      <c r="K44" s="24"/>
      <c r="L44" s="24"/>
      <c r="M44" s="24"/>
      <c r="P44" s="12"/>
      <c r="Q44" s="12"/>
    </row>
    <row r="45" spans="1:17" ht="15" x14ac:dyDescent="0.25">
      <c r="A45" s="24"/>
      <c r="B45" s="24"/>
      <c r="C45" s="24"/>
      <c r="D45" s="24"/>
      <c r="E45" s="24"/>
      <c r="F45" s="72"/>
      <c r="G45" s="24"/>
      <c r="H45" s="24"/>
      <c r="I45" s="169" t="s">
        <v>87</v>
      </c>
      <c r="J45" s="24"/>
      <c r="K45" s="24"/>
      <c r="L45" s="24"/>
      <c r="M45" s="24"/>
      <c r="P45" s="12"/>
      <c r="Q45" s="12"/>
    </row>
    <row r="46" spans="1:17" ht="15" x14ac:dyDescent="0.25">
      <c r="A46" s="24"/>
      <c r="B46" s="24"/>
      <c r="C46" s="24"/>
      <c r="D46" s="24"/>
      <c r="E46" s="24"/>
      <c r="F46" s="72"/>
      <c r="G46" s="24"/>
      <c r="H46" s="24"/>
      <c r="I46" s="24"/>
      <c r="J46" s="24"/>
      <c r="K46" s="24"/>
      <c r="L46" s="24"/>
      <c r="M46" s="24"/>
      <c r="P46" s="12"/>
      <c r="Q46" s="12"/>
    </row>
    <row r="47" spans="1:17" ht="15" x14ac:dyDescent="0.25">
      <c r="A47" s="24"/>
      <c r="B47" s="24"/>
      <c r="C47" s="24"/>
      <c r="D47" s="24"/>
      <c r="E47" s="24"/>
      <c r="F47" s="24"/>
      <c r="G47" s="24"/>
      <c r="H47" s="24"/>
      <c r="I47" s="72"/>
      <c r="J47" s="24"/>
      <c r="K47" s="24"/>
      <c r="L47" s="24"/>
      <c r="M47" s="24"/>
      <c r="P47" s="12"/>
      <c r="Q47" s="12"/>
    </row>
    <row r="48" spans="1:17" ht="20.25" x14ac:dyDescent="0.3">
      <c r="A48" s="24"/>
      <c r="B48" s="133"/>
      <c r="C48" s="133"/>
      <c r="D48" s="133"/>
      <c r="E48" s="133"/>
      <c r="F48" s="211"/>
      <c r="G48" s="211"/>
      <c r="H48" s="211"/>
      <c r="I48" s="211"/>
      <c r="J48" s="24"/>
      <c r="K48" s="24"/>
      <c r="L48" s="24"/>
      <c r="M48" s="24"/>
      <c r="P48" s="12"/>
      <c r="Q48" s="12"/>
    </row>
    <row r="49" spans="1:17" ht="20.25" x14ac:dyDescent="0.3">
      <c r="A49" s="24"/>
      <c r="B49" s="133"/>
      <c r="C49" s="133"/>
      <c r="D49" s="133"/>
      <c r="E49" s="133"/>
      <c r="F49" s="212"/>
      <c r="G49" s="212"/>
      <c r="H49" s="213" t="s">
        <v>101</v>
      </c>
      <c r="I49" s="214"/>
      <c r="J49" s="24"/>
      <c r="K49" s="24"/>
      <c r="L49" s="24"/>
      <c r="M49" s="24"/>
      <c r="P49" s="12"/>
      <c r="Q49" s="12"/>
    </row>
    <row r="50" spans="1:17" ht="20.25" x14ac:dyDescent="0.3">
      <c r="A50" s="24"/>
      <c r="B50" s="133"/>
      <c r="C50" s="133"/>
      <c r="D50" s="133"/>
      <c r="E50" s="133"/>
      <c r="F50" s="216"/>
      <c r="G50" s="212"/>
      <c r="H50" s="213" t="s">
        <v>102</v>
      </c>
      <c r="I50" s="214"/>
      <c r="J50" s="24"/>
      <c r="K50" s="24"/>
      <c r="L50" s="24"/>
      <c r="M50" s="24"/>
      <c r="P50" s="12"/>
      <c r="Q50" s="12"/>
    </row>
    <row r="51" spans="1:17" ht="20.25" x14ac:dyDescent="0.3">
      <c r="A51" s="24"/>
      <c r="B51" s="133"/>
      <c r="C51" s="133"/>
      <c r="D51" s="133"/>
      <c r="E51" s="133"/>
      <c r="F51" s="216"/>
      <c r="G51" s="212"/>
      <c r="H51" s="24"/>
      <c r="I51" s="217"/>
      <c r="J51" s="24"/>
      <c r="K51" s="24"/>
      <c r="L51" s="24"/>
      <c r="M51" s="24"/>
      <c r="P51" s="12"/>
      <c r="Q51" s="12"/>
    </row>
    <row r="52" spans="1:17" s="24" customFormat="1" ht="20.25" x14ac:dyDescent="0.3">
      <c r="B52" s="133"/>
      <c r="C52" s="133"/>
      <c r="D52" s="133"/>
      <c r="E52" s="133"/>
      <c r="F52" s="134"/>
      <c r="G52" s="133"/>
      <c r="H52" s="161"/>
      <c r="P52" s="12"/>
      <c r="Q52" s="12"/>
    </row>
    <row r="53" spans="1:17" s="24" customFormat="1" ht="20.25" x14ac:dyDescent="0.3">
      <c r="B53" s="133"/>
      <c r="C53" s="133"/>
      <c r="D53" s="133"/>
      <c r="E53" s="133"/>
      <c r="F53" s="134"/>
      <c r="G53" s="133"/>
      <c r="H53" s="161"/>
      <c r="P53" s="12"/>
      <c r="Q53" s="12"/>
    </row>
    <row r="54" spans="1:17" s="24" customFormat="1" ht="20.25" x14ac:dyDescent="0.3">
      <c r="B54" s="133"/>
      <c r="C54" s="133"/>
      <c r="D54" s="133"/>
      <c r="E54" s="133"/>
      <c r="F54" s="134"/>
      <c r="G54" s="133"/>
      <c r="H54" s="161"/>
      <c r="P54" s="12"/>
      <c r="Q54" s="12"/>
    </row>
    <row r="55" spans="1:17" s="24" customFormat="1" ht="20.25" x14ac:dyDescent="0.3">
      <c r="B55" s="133"/>
      <c r="C55" s="133"/>
      <c r="D55" s="133"/>
      <c r="E55" s="133"/>
      <c r="F55" s="134"/>
      <c r="G55" s="133"/>
      <c r="H55" s="161"/>
      <c r="P55" s="12"/>
      <c r="Q55" s="12"/>
    </row>
    <row r="56" spans="1:17" ht="15" x14ac:dyDescent="0.25">
      <c r="A56" s="24"/>
      <c r="B56" s="24"/>
      <c r="C56" s="24"/>
      <c r="D56" s="24"/>
      <c r="E56" s="24"/>
      <c r="F56" s="72"/>
      <c r="G56" s="24"/>
      <c r="H56" s="24"/>
      <c r="I56" s="24"/>
      <c r="J56" s="24"/>
      <c r="K56" s="24"/>
      <c r="L56" s="24"/>
      <c r="M56" s="24"/>
      <c r="N56" s="24"/>
      <c r="O56" s="24"/>
      <c r="P56" s="12"/>
      <c r="Q56" s="12"/>
    </row>
    <row r="57" spans="1:17" s="24" customFormat="1" ht="15" x14ac:dyDescent="0.25">
      <c r="F57" s="72"/>
      <c r="P57" s="12"/>
      <c r="Q57" s="12"/>
    </row>
    <row r="58" spans="1:17" s="24" customFormat="1" ht="15" x14ac:dyDescent="0.25">
      <c r="F58" s="72"/>
      <c r="P58" s="12"/>
      <c r="Q58" s="12"/>
    </row>
    <row r="59" spans="1:17" ht="15.75" x14ac:dyDescent="0.25">
      <c r="A59" s="8"/>
      <c r="B59" s="8"/>
      <c r="C59" s="71" t="s">
        <v>57</v>
      </c>
      <c r="D59" s="71">
        <f>(B59:B73)</f>
        <v>0</v>
      </c>
      <c r="E59" s="24" t="e">
        <f>STDEV(B59:B63,B65:B67,B69:B73)</f>
        <v>#DIV/0!</v>
      </c>
      <c r="F59" s="72"/>
      <c r="G59" s="24"/>
      <c r="H59" s="178"/>
      <c r="I59" s="178" t="s">
        <v>73</v>
      </c>
      <c r="L59" s="9"/>
      <c r="M59" s="9"/>
      <c r="N59" s="24"/>
      <c r="O59" s="24"/>
      <c r="P59" s="12"/>
      <c r="Q59" s="12"/>
    </row>
    <row r="60" spans="1:17" ht="15.75" x14ac:dyDescent="0.25">
      <c r="A60" s="8"/>
      <c r="B60" s="8"/>
      <c r="C60" s="71"/>
      <c r="D60" s="24"/>
      <c r="E60" s="24"/>
      <c r="F60" s="72"/>
      <c r="G60" s="24"/>
      <c r="H60" s="179"/>
      <c r="I60" s="179" t="str">
        <f>'סידור ומספור למונה ביטא'!O1</f>
        <v>שם מטופל</v>
      </c>
      <c r="L60" s="9"/>
      <c r="M60" s="9"/>
      <c r="N60" s="24"/>
      <c r="O60" s="24"/>
      <c r="P60" s="12"/>
      <c r="Q60" s="12"/>
    </row>
    <row r="61" spans="1:17" ht="15.75" x14ac:dyDescent="0.25">
      <c r="A61" s="8"/>
      <c r="B61" s="8"/>
      <c r="C61" s="71"/>
      <c r="D61" s="24"/>
      <c r="E61" s="24"/>
      <c r="F61" s="72"/>
      <c r="G61" s="24"/>
      <c r="H61" s="179"/>
      <c r="I61" s="179"/>
      <c r="L61" s="9"/>
      <c r="M61" s="9"/>
      <c r="N61" s="24"/>
      <c r="O61" s="24"/>
      <c r="P61" s="12"/>
      <c r="Q61" s="12"/>
    </row>
    <row r="62" spans="1:17" ht="15.75" x14ac:dyDescent="0.25">
      <c r="A62" s="8"/>
      <c r="B62" s="8"/>
      <c r="C62" s="71"/>
      <c r="D62" s="24"/>
      <c r="E62" s="24"/>
      <c r="F62" s="72"/>
      <c r="G62" s="24"/>
      <c r="H62" s="178"/>
      <c r="I62" s="178" t="s">
        <v>75</v>
      </c>
      <c r="L62" s="9"/>
      <c r="M62" s="9"/>
      <c r="N62" s="24"/>
      <c r="O62" s="24"/>
      <c r="P62" s="24"/>
      <c r="Q62" s="24"/>
    </row>
    <row r="63" spans="1:17" ht="15.75" x14ac:dyDescent="0.25">
      <c r="A63" s="8"/>
      <c r="B63" s="8"/>
      <c r="C63" s="71"/>
      <c r="D63" s="24"/>
      <c r="E63" s="24"/>
      <c r="F63" s="72"/>
      <c r="G63" s="24"/>
      <c r="H63" s="180"/>
      <c r="I63" s="180">
        <f>K24</f>
        <v>0</v>
      </c>
      <c r="L63" s="9"/>
      <c r="M63" s="9"/>
      <c r="N63" s="24"/>
      <c r="O63" s="24"/>
      <c r="P63" s="24"/>
      <c r="Q63" s="24"/>
    </row>
    <row r="64" spans="1:17" ht="15.75" x14ac:dyDescent="0.25">
      <c r="A64" s="8"/>
      <c r="B64" s="73"/>
      <c r="C64" s="71"/>
      <c r="D64" s="24"/>
      <c r="E64" s="24"/>
      <c r="F64" s="72"/>
      <c r="G64" s="24"/>
      <c r="H64" s="179"/>
      <c r="I64" s="179"/>
      <c r="L64" s="9"/>
      <c r="M64" s="9"/>
      <c r="N64" s="24"/>
      <c r="O64" s="24"/>
      <c r="P64" s="24"/>
      <c r="Q64" s="24"/>
    </row>
    <row r="65" spans="1:17" ht="15.75" x14ac:dyDescent="0.25">
      <c r="A65" s="8"/>
      <c r="B65" s="8"/>
      <c r="C65" s="71"/>
      <c r="D65" s="24"/>
      <c r="E65" s="24"/>
      <c r="F65" s="72"/>
      <c r="G65" s="24"/>
      <c r="H65" s="178"/>
      <c r="I65" s="178" t="s">
        <v>74</v>
      </c>
      <c r="L65" s="10"/>
      <c r="M65" s="10"/>
      <c r="N65" s="24"/>
      <c r="O65" s="24"/>
      <c r="P65" s="24"/>
      <c r="Q65" s="24"/>
    </row>
    <row r="66" spans="1:17" ht="15.75" x14ac:dyDescent="0.25">
      <c r="A66" s="8"/>
      <c r="B66" s="8"/>
      <c r="C66" s="71"/>
      <c r="D66" s="24"/>
      <c r="E66" s="24"/>
      <c r="F66" s="72"/>
      <c r="G66" s="24"/>
      <c r="H66" s="179"/>
      <c r="I66" s="179" t="str">
        <f>'סידור ומספור למונה ביטא'!O2</f>
        <v>תאריך בדיקה</v>
      </c>
      <c r="L66" s="6"/>
      <c r="M66" s="6"/>
      <c r="N66" s="6"/>
      <c r="O66" s="24"/>
      <c r="P66" s="24"/>
      <c r="Q66" s="24"/>
    </row>
    <row r="67" spans="1:17" ht="15.75" x14ac:dyDescent="0.25">
      <c r="A67" s="8"/>
      <c r="B67" s="8"/>
      <c r="C67" s="71"/>
      <c r="D67" s="24"/>
      <c r="E67" s="24"/>
      <c r="F67" s="72"/>
      <c r="G67" s="24"/>
      <c r="H67" s="179"/>
      <c r="I67" s="179"/>
      <c r="L67" s="7"/>
      <c r="M67" s="7"/>
      <c r="N67" s="7"/>
      <c r="O67" s="24"/>
      <c r="P67" s="24"/>
      <c r="Q67" s="24"/>
    </row>
    <row r="68" spans="1:17" ht="15.75" x14ac:dyDescent="0.25">
      <c r="A68" s="8"/>
      <c r="B68" s="73"/>
      <c r="C68" s="71"/>
      <c r="D68" s="24"/>
      <c r="E68" s="24"/>
      <c r="F68" s="72"/>
      <c r="G68" s="24"/>
      <c r="H68" s="178"/>
      <c r="I68" s="178" t="s">
        <v>76</v>
      </c>
      <c r="L68" s="24"/>
      <c r="M68" s="7"/>
      <c r="N68" s="7"/>
      <c r="O68" s="7"/>
      <c r="P68" s="24"/>
      <c r="Q68" s="24"/>
    </row>
    <row r="69" spans="1:17" ht="15.75" x14ac:dyDescent="0.25">
      <c r="A69" s="8"/>
      <c r="B69" s="8"/>
      <c r="C69" s="71"/>
      <c r="D69" s="24"/>
      <c r="E69" s="24"/>
      <c r="F69" s="72"/>
      <c r="G69" s="24"/>
      <c r="H69" s="180"/>
      <c r="I69" s="180">
        <f>E23</f>
        <v>0</v>
      </c>
      <c r="L69" s="24"/>
      <c r="M69" s="7"/>
      <c r="N69" s="7"/>
      <c r="O69" s="7"/>
      <c r="P69" s="24"/>
      <c r="Q69" s="24"/>
    </row>
    <row r="70" spans="1:17" ht="17.25" x14ac:dyDescent="0.25">
      <c r="A70" s="8"/>
      <c r="B70" s="8"/>
      <c r="C70" s="71"/>
      <c r="D70" s="24"/>
      <c r="E70" s="24"/>
      <c r="F70" s="72"/>
      <c r="G70" s="24" t="s">
        <v>2</v>
      </c>
      <c r="H70" s="24"/>
      <c r="I70" s="74" t="s">
        <v>58</v>
      </c>
      <c r="J70" s="75" t="e">
        <f>F74</f>
        <v>#DIV/0!</v>
      </c>
      <c r="K70" s="7"/>
      <c r="L70" s="24"/>
      <c r="M70" s="7"/>
      <c r="N70" s="7"/>
      <c r="O70" s="7"/>
      <c r="P70" s="24"/>
      <c r="Q70" s="24"/>
    </row>
    <row r="71" spans="1:17" ht="17.25" x14ac:dyDescent="0.25">
      <c r="A71" s="8"/>
      <c r="B71" s="8"/>
      <c r="C71" s="71"/>
      <c r="D71" s="24"/>
      <c r="E71" s="24"/>
      <c r="F71" s="72"/>
      <c r="G71" s="24"/>
      <c r="H71" s="24"/>
      <c r="I71" s="76" t="s">
        <v>59</v>
      </c>
      <c r="J71" s="77" t="e">
        <f>F79</f>
        <v>#DIV/0!</v>
      </c>
      <c r="K71" s="7"/>
      <c r="L71" s="24"/>
      <c r="M71" s="7"/>
      <c r="N71" s="7"/>
      <c r="O71" s="7"/>
      <c r="P71" s="24"/>
      <c r="Q71" s="24"/>
    </row>
    <row r="72" spans="1:17" ht="17.25" x14ac:dyDescent="0.25">
      <c r="A72" s="8"/>
      <c r="B72" s="8"/>
      <c r="C72" s="71"/>
      <c r="D72" s="24"/>
      <c r="E72" s="24"/>
      <c r="F72" s="72"/>
      <c r="G72" s="24"/>
      <c r="H72" s="24"/>
      <c r="I72" s="78" t="s">
        <v>60</v>
      </c>
      <c r="J72" s="79" t="e">
        <f>F84</f>
        <v>#DIV/0!</v>
      </c>
      <c r="K72" s="5"/>
      <c r="L72" s="5"/>
      <c r="M72" s="5"/>
      <c r="N72" s="5"/>
      <c r="O72" s="5"/>
      <c r="P72" s="24"/>
      <c r="Q72" s="24"/>
    </row>
    <row r="73" spans="1:17" ht="15" x14ac:dyDescent="0.25">
      <c r="A73" s="69"/>
      <c r="B73" s="69"/>
      <c r="C73" s="80"/>
      <c r="D73" s="68"/>
      <c r="E73" s="68"/>
      <c r="F73" s="81"/>
      <c r="G73" s="24"/>
      <c r="H73" s="24"/>
      <c r="I73" s="24"/>
      <c r="J73" s="24"/>
      <c r="K73" s="5"/>
      <c r="L73" s="5"/>
      <c r="M73" s="5"/>
      <c r="N73" s="5"/>
      <c r="O73" s="5"/>
      <c r="P73" s="24"/>
      <c r="Q73" s="24"/>
    </row>
    <row r="74" spans="1:17" ht="17.25" x14ac:dyDescent="0.25">
      <c r="A74" s="8"/>
      <c r="B74" s="8"/>
      <c r="C74" s="74" t="s">
        <v>58</v>
      </c>
      <c r="D74" s="82" t="e">
        <f>AVERAGE(B74:B78)</f>
        <v>#DIV/0!</v>
      </c>
      <c r="E74" s="26" t="e">
        <f>STDEV(B74:B78)</f>
        <v>#DIV/0!</v>
      </c>
      <c r="F74" s="83" t="e">
        <f>D74/D59</f>
        <v>#DIV/0!</v>
      </c>
      <c r="G74" s="24"/>
      <c r="H74" s="24"/>
      <c r="I74" s="24"/>
      <c r="J74" s="24"/>
      <c r="K74" s="5"/>
      <c r="L74" s="5"/>
      <c r="M74" s="5"/>
      <c r="N74" s="5"/>
      <c r="O74" s="5"/>
      <c r="P74" s="24"/>
      <c r="Q74" s="24"/>
    </row>
    <row r="75" spans="1:17" ht="15" x14ac:dyDescent="0.25">
      <c r="A75" s="8"/>
      <c r="B75" s="8"/>
      <c r="C75" s="82"/>
      <c r="D75" s="24"/>
      <c r="E75" s="26"/>
      <c r="F75" s="84"/>
      <c r="G75" s="24"/>
      <c r="H75" s="24"/>
      <c r="I75" s="24"/>
      <c r="J75" s="24"/>
      <c r="K75" s="5"/>
      <c r="L75" s="5"/>
      <c r="M75" s="5"/>
      <c r="N75" s="5"/>
      <c r="O75" s="5"/>
      <c r="P75" s="24"/>
      <c r="Q75" s="24"/>
    </row>
    <row r="76" spans="1:17" ht="15" x14ac:dyDescent="0.25">
      <c r="A76" s="8"/>
      <c r="B76" s="8"/>
      <c r="C76" s="82"/>
      <c r="D76" s="24"/>
      <c r="E76" s="26"/>
      <c r="F76" s="84"/>
      <c r="G76" s="24"/>
      <c r="H76" s="24"/>
      <c r="I76" s="24"/>
      <c r="J76" s="24"/>
      <c r="K76" s="5"/>
      <c r="L76" s="5"/>
      <c r="M76" s="5"/>
      <c r="N76" s="5"/>
      <c r="O76" s="5"/>
      <c r="P76" s="24"/>
      <c r="Q76" s="24"/>
    </row>
    <row r="77" spans="1:17" ht="15" x14ac:dyDescent="0.25">
      <c r="A77" s="8"/>
      <c r="B77" s="8"/>
      <c r="C77" s="82"/>
      <c r="D77" s="24"/>
      <c r="E77" s="26"/>
      <c r="F77" s="84"/>
      <c r="G77" s="24"/>
      <c r="H77" s="24"/>
      <c r="I77" s="24"/>
      <c r="J77" s="24"/>
      <c r="K77" s="5"/>
      <c r="L77" s="5"/>
      <c r="M77" s="5"/>
      <c r="N77" s="5"/>
      <c r="O77" s="5"/>
      <c r="P77" s="24"/>
      <c r="Q77" s="24"/>
    </row>
    <row r="78" spans="1:17" ht="15" x14ac:dyDescent="0.25">
      <c r="A78" s="69"/>
      <c r="B78" s="69"/>
      <c r="C78" s="85"/>
      <c r="D78" s="68"/>
      <c r="E78" s="86"/>
      <c r="F78" s="87"/>
      <c r="G78" s="24"/>
      <c r="H78" s="24"/>
      <c r="I78" s="24"/>
      <c r="J78" s="24"/>
      <c r="K78" s="12"/>
      <c r="L78" s="12"/>
      <c r="M78" s="12"/>
      <c r="N78" s="12"/>
      <c r="O78" s="12"/>
      <c r="P78" s="24"/>
      <c r="Q78" s="24"/>
    </row>
    <row r="79" spans="1:17" ht="17.25" x14ac:dyDescent="0.25">
      <c r="A79" s="8"/>
      <c r="B79" s="8"/>
      <c r="C79" s="76" t="s">
        <v>59</v>
      </c>
      <c r="D79" s="88" t="e">
        <f>AVERAGE(B79:B83)</f>
        <v>#DIV/0!</v>
      </c>
      <c r="E79" s="26" t="e">
        <f>STDEV(B79:B83)</f>
        <v>#DIV/0!</v>
      </c>
      <c r="F79" s="89" t="e">
        <f>D79/D59</f>
        <v>#DIV/0!</v>
      </c>
      <c r="G79" s="24"/>
      <c r="H79" s="24"/>
      <c r="I79" s="24"/>
      <c r="J79" s="24"/>
      <c r="K79" s="12"/>
      <c r="L79" s="12"/>
      <c r="M79" s="12"/>
      <c r="N79" s="12"/>
      <c r="O79" s="12"/>
      <c r="P79" s="24"/>
      <c r="Q79" s="24"/>
    </row>
    <row r="80" spans="1:17" ht="15" x14ac:dyDescent="0.25">
      <c r="A80" s="8"/>
      <c r="B80" s="8"/>
      <c r="C80" s="88"/>
      <c r="D80" s="24"/>
      <c r="E80" s="26"/>
      <c r="F80" s="84"/>
      <c r="G80" s="24"/>
      <c r="H80" s="24"/>
      <c r="I80" s="24"/>
      <c r="J80" s="24"/>
      <c r="K80" s="12"/>
      <c r="L80" s="12"/>
      <c r="M80" s="12"/>
      <c r="N80" s="12"/>
      <c r="O80" s="12"/>
      <c r="P80" s="24"/>
      <c r="Q80" s="24"/>
    </row>
    <row r="81" spans="1:17" ht="15" x14ac:dyDescent="0.25">
      <c r="A81" s="8"/>
      <c r="B81" s="8"/>
      <c r="C81" s="88"/>
      <c r="D81" s="24"/>
      <c r="E81" s="26"/>
      <c r="F81" s="84"/>
      <c r="G81" s="24"/>
      <c r="H81" s="24"/>
      <c r="I81" s="24"/>
      <c r="J81" s="24"/>
      <c r="K81" s="12"/>
      <c r="L81" s="12"/>
      <c r="M81" s="12"/>
      <c r="N81" s="12"/>
      <c r="O81" s="12"/>
      <c r="P81" s="24"/>
      <c r="Q81" s="24"/>
    </row>
    <row r="82" spans="1:17" ht="15" x14ac:dyDescent="0.25">
      <c r="A82" s="8"/>
      <c r="B82" s="8"/>
      <c r="C82" s="88"/>
      <c r="D82" s="24"/>
      <c r="E82" s="26"/>
      <c r="F82" s="84"/>
      <c r="G82" s="24"/>
      <c r="H82" s="24"/>
      <c r="I82" s="24"/>
      <c r="J82" s="24"/>
      <c r="K82" s="5"/>
      <c r="L82" s="5"/>
      <c r="M82" s="5"/>
      <c r="N82" s="5"/>
      <c r="O82" s="5"/>
      <c r="P82" s="24"/>
      <c r="Q82" s="24"/>
    </row>
    <row r="83" spans="1:17" ht="15" x14ac:dyDescent="0.25">
      <c r="A83" s="8"/>
      <c r="B83" s="8"/>
      <c r="C83" s="88"/>
      <c r="D83" s="24"/>
      <c r="E83" s="26"/>
      <c r="F83" s="84"/>
      <c r="G83" s="24"/>
      <c r="H83" s="24"/>
      <c r="I83" s="24"/>
      <c r="J83" s="24"/>
      <c r="K83" s="5"/>
      <c r="L83" s="5"/>
      <c r="M83" s="5"/>
      <c r="N83" s="5"/>
      <c r="O83" s="5"/>
      <c r="P83" s="24"/>
      <c r="Q83" s="24"/>
    </row>
    <row r="84" spans="1:17" ht="17.25" x14ac:dyDescent="0.25">
      <c r="A84" s="8"/>
      <c r="B84" s="8"/>
      <c r="C84" s="78" t="s">
        <v>60</v>
      </c>
      <c r="D84" s="90" t="e">
        <f>AVERAGE(B84:B88)</f>
        <v>#DIV/0!</v>
      </c>
      <c r="E84" s="26" t="e">
        <f>STDEV(B84:B88)</f>
        <v>#DIV/0!</v>
      </c>
      <c r="F84" s="91" t="e">
        <f>D84/D59</f>
        <v>#DIV/0!</v>
      </c>
      <c r="G84" s="24"/>
      <c r="H84" s="24"/>
      <c r="I84" s="24"/>
      <c r="J84" s="24"/>
      <c r="K84" s="5"/>
      <c r="L84" s="5"/>
      <c r="M84" s="5"/>
      <c r="N84" s="5"/>
      <c r="O84" s="5"/>
      <c r="P84" s="24"/>
      <c r="Q84" s="24"/>
    </row>
    <row r="85" spans="1:17" ht="15" x14ac:dyDescent="0.25">
      <c r="A85" s="8"/>
      <c r="B85" s="8"/>
      <c r="C85" s="90"/>
      <c r="D85" s="24"/>
      <c r="E85" s="24"/>
      <c r="F85" s="72"/>
      <c r="G85" s="24"/>
      <c r="H85" s="24"/>
      <c r="I85" s="24"/>
      <c r="J85" s="24"/>
      <c r="K85" s="5"/>
      <c r="L85" s="5"/>
      <c r="M85" s="5"/>
      <c r="N85" s="5"/>
      <c r="O85" s="5"/>
      <c r="P85" s="24"/>
      <c r="Q85" s="24"/>
    </row>
    <row r="86" spans="1:17" ht="15" x14ac:dyDescent="0.25">
      <c r="A86" s="8"/>
      <c r="B86" s="8"/>
      <c r="C86" s="90"/>
      <c r="D86" s="24"/>
      <c r="E86" s="24"/>
      <c r="F86" s="72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</row>
    <row r="87" spans="1:17" ht="15" x14ac:dyDescent="0.25">
      <c r="A87" s="8"/>
      <c r="B87" s="8"/>
      <c r="C87" s="90"/>
      <c r="D87" s="24"/>
      <c r="E87" s="24"/>
      <c r="F87" s="72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</row>
    <row r="88" spans="1:17" ht="15" x14ac:dyDescent="0.25">
      <c r="A88" s="69"/>
      <c r="B88" s="69"/>
      <c r="C88" s="92"/>
      <c r="D88" s="68"/>
      <c r="E88" s="68"/>
      <c r="F88" s="81"/>
      <c r="G88" s="24"/>
      <c r="H88" s="24"/>
      <c r="I88" s="24"/>
      <c r="J88" s="24"/>
      <c r="K88" s="7"/>
      <c r="L88" s="7"/>
      <c r="M88" s="12"/>
      <c r="N88" s="12"/>
      <c r="O88" s="12"/>
      <c r="P88" s="24"/>
      <c r="Q88" s="24"/>
    </row>
    <row r="89" spans="1:17" ht="15" x14ac:dyDescent="0.25">
      <c r="A89" s="8"/>
      <c r="B89" s="8"/>
      <c r="C89" s="93" t="s">
        <v>57</v>
      </c>
      <c r="D89" s="93" t="e">
        <f>AVERAGE(B89:B93)</f>
        <v>#DIV/0!</v>
      </c>
      <c r="E89" s="5" t="e">
        <f>STDEV(B89:B93)</f>
        <v>#DIV/0!</v>
      </c>
      <c r="F89" s="72"/>
      <c r="G89" s="24"/>
      <c r="H89" s="24"/>
      <c r="I89" s="24"/>
      <c r="J89" s="24"/>
      <c r="K89" s="7"/>
      <c r="L89" s="7"/>
      <c r="M89" s="24"/>
      <c r="N89" s="24"/>
      <c r="O89" s="24"/>
      <c r="P89" s="24"/>
      <c r="Q89" s="24"/>
    </row>
    <row r="90" spans="1:17" ht="15" x14ac:dyDescent="0.25">
      <c r="A90" s="8"/>
      <c r="B90" s="8"/>
      <c r="C90" s="93"/>
      <c r="D90" s="14"/>
      <c r="E90" s="5"/>
      <c r="F90" s="72"/>
      <c r="G90" s="24"/>
      <c r="H90" s="24"/>
      <c r="I90" s="24"/>
      <c r="J90" s="24"/>
      <c r="K90" s="7"/>
      <c r="L90" s="7"/>
      <c r="M90" s="24"/>
      <c r="N90" s="24"/>
      <c r="O90" s="24"/>
      <c r="P90" s="24"/>
      <c r="Q90" s="24"/>
    </row>
    <row r="91" spans="1:17" ht="15" x14ac:dyDescent="0.25">
      <c r="A91" s="8"/>
      <c r="B91" s="8"/>
      <c r="C91" s="93"/>
      <c r="D91" s="14"/>
      <c r="E91" s="5"/>
      <c r="F91" s="72"/>
      <c r="G91" s="24" t="s">
        <v>10</v>
      </c>
      <c r="H91" s="24"/>
      <c r="I91" s="24"/>
      <c r="J91" s="24"/>
      <c r="K91" s="7"/>
      <c r="L91" s="7"/>
      <c r="M91" s="7"/>
      <c r="N91" s="7"/>
      <c r="O91" s="24"/>
      <c r="P91" s="24"/>
      <c r="Q91" s="24"/>
    </row>
    <row r="92" spans="1:17" ht="15" x14ac:dyDescent="0.25">
      <c r="A92" s="8"/>
      <c r="B92" s="8"/>
      <c r="C92" s="93"/>
      <c r="D92" s="24"/>
      <c r="E92" s="24"/>
      <c r="F92" s="72"/>
      <c r="G92" s="24"/>
      <c r="H92" s="24"/>
      <c r="I92" s="24"/>
      <c r="J92" s="24"/>
      <c r="K92" s="7"/>
      <c r="L92" s="7"/>
      <c r="M92" s="7"/>
      <c r="N92" s="7"/>
      <c r="O92" s="24"/>
      <c r="P92" s="24"/>
      <c r="Q92" s="24"/>
    </row>
    <row r="93" spans="1:17" ht="15" x14ac:dyDescent="0.25">
      <c r="A93" s="69"/>
      <c r="B93" s="69"/>
      <c r="C93" s="94"/>
      <c r="D93" s="68"/>
      <c r="E93" s="68"/>
      <c r="F93" s="81"/>
      <c r="G93" s="24"/>
      <c r="H93" s="24"/>
      <c r="I93" s="24"/>
      <c r="J93" s="24"/>
      <c r="K93" s="7"/>
      <c r="L93" s="24"/>
      <c r="M93" s="24"/>
      <c r="N93" s="24"/>
      <c r="O93" s="24"/>
      <c r="P93" s="24"/>
      <c r="Q93" s="24"/>
    </row>
    <row r="94" spans="1:17" ht="18.75" x14ac:dyDescent="0.35">
      <c r="A94" s="8"/>
      <c r="B94" s="8"/>
      <c r="C94" s="95" t="s">
        <v>61</v>
      </c>
      <c r="D94" s="96" t="e">
        <f>AVERAGE(B94:B98)</f>
        <v>#DIV/0!</v>
      </c>
      <c r="E94" s="5" t="e">
        <f>STDEV(B94:B98)</f>
        <v>#DIV/0!</v>
      </c>
      <c r="F94" s="97" t="e">
        <f>D94/D89</f>
        <v>#DIV/0!</v>
      </c>
      <c r="G94" s="24"/>
      <c r="H94" s="24"/>
      <c r="I94" s="95" t="str">
        <f>C94</f>
        <v>4D PHABI 20ul</v>
      </c>
      <c r="J94" s="98" t="e">
        <f>F94</f>
        <v>#DIV/0!</v>
      </c>
      <c r="K94" s="7"/>
      <c r="L94" s="24"/>
      <c r="M94" s="24"/>
      <c r="N94" s="24"/>
      <c r="O94" s="24"/>
      <c r="P94" s="24"/>
      <c r="Q94" s="24"/>
    </row>
    <row r="95" spans="1:17" ht="15" x14ac:dyDescent="0.25">
      <c r="A95" s="8"/>
      <c r="B95" s="8"/>
      <c r="C95" s="96"/>
      <c r="D95" s="24"/>
      <c r="E95" s="24"/>
      <c r="F95" s="72"/>
      <c r="G95" s="24"/>
      <c r="H95" s="24"/>
      <c r="I95" s="99" t="str">
        <f>C99</f>
        <v>4D PHABI 30ul</v>
      </c>
      <c r="J95" s="100" t="e">
        <f>F99</f>
        <v>#DIV/0!</v>
      </c>
      <c r="K95" s="7"/>
      <c r="L95" s="24"/>
      <c r="M95" s="24"/>
      <c r="N95" s="24"/>
      <c r="O95" s="24"/>
      <c r="P95" s="24"/>
      <c r="Q95" s="24"/>
    </row>
    <row r="96" spans="1:17" ht="15" x14ac:dyDescent="0.25">
      <c r="A96" s="8"/>
      <c r="B96" s="8"/>
      <c r="C96" s="96"/>
      <c r="D96" s="24"/>
      <c r="E96" s="24"/>
      <c r="F96" s="72"/>
      <c r="G96" s="24"/>
      <c r="H96" s="24"/>
      <c r="I96" s="101" t="str">
        <f>C104</f>
        <v>4D PHABI 40ul</v>
      </c>
      <c r="J96" s="102" t="e">
        <f>F104</f>
        <v>#DIV/0!</v>
      </c>
      <c r="K96" s="7"/>
      <c r="L96" s="24"/>
      <c r="M96" s="24"/>
      <c r="N96" s="24"/>
      <c r="O96" s="24"/>
      <c r="P96" s="24"/>
      <c r="Q96" s="24"/>
    </row>
    <row r="97" spans="1:17" ht="15" x14ac:dyDescent="0.25">
      <c r="A97" s="8"/>
      <c r="B97" s="8"/>
      <c r="C97" s="96"/>
      <c r="D97" s="24"/>
      <c r="E97" s="24"/>
      <c r="F97" s="72"/>
      <c r="G97" s="24"/>
      <c r="H97" s="24"/>
      <c r="I97" s="24"/>
      <c r="J97" s="24"/>
      <c r="K97" s="7"/>
      <c r="L97" s="24"/>
      <c r="M97" s="24"/>
      <c r="N97" s="24"/>
      <c r="O97" s="24"/>
      <c r="P97" s="24"/>
      <c r="Q97" s="24"/>
    </row>
    <row r="98" spans="1:17" ht="15" x14ac:dyDescent="0.25">
      <c r="A98" s="69"/>
      <c r="B98" s="69"/>
      <c r="C98" s="103"/>
      <c r="D98" s="68"/>
      <c r="E98" s="68"/>
      <c r="F98" s="81"/>
      <c r="G98" s="24"/>
      <c r="H98" s="24"/>
      <c r="I98" s="24"/>
      <c r="J98" s="24"/>
      <c r="K98" s="7"/>
      <c r="L98" s="24"/>
      <c r="M98" s="24"/>
      <c r="N98" s="24"/>
      <c r="O98" s="24"/>
      <c r="P98" s="24"/>
      <c r="Q98" s="24"/>
    </row>
    <row r="99" spans="1:17" ht="18.75" x14ac:dyDescent="0.35">
      <c r="A99" s="8"/>
      <c r="B99" s="8"/>
      <c r="C99" s="99" t="s">
        <v>62</v>
      </c>
      <c r="D99" s="104" t="e">
        <f>AVERAGE(B99:B103)</f>
        <v>#DIV/0!</v>
      </c>
      <c r="E99" s="5" t="e">
        <f>STDEV(B99:B103)</f>
        <v>#DIV/0!</v>
      </c>
      <c r="F99" s="105" t="e">
        <f>D99/D89</f>
        <v>#DIV/0!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</row>
    <row r="100" spans="1:17" ht="15" x14ac:dyDescent="0.25">
      <c r="A100" s="8"/>
      <c r="B100" s="8"/>
      <c r="C100" s="104"/>
      <c r="D100" s="24"/>
      <c r="E100" s="24"/>
      <c r="F100" s="72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</row>
    <row r="101" spans="1:17" ht="15" x14ac:dyDescent="0.25">
      <c r="A101" s="8"/>
      <c r="B101" s="8"/>
      <c r="C101" s="104"/>
      <c r="D101" s="24"/>
      <c r="E101" s="24"/>
      <c r="F101" s="72"/>
      <c r="G101" s="24"/>
      <c r="H101" s="24"/>
      <c r="I101" s="24"/>
      <c r="J101" s="24"/>
      <c r="K101" s="24"/>
      <c r="L101" s="24"/>
      <c r="M101" s="12"/>
      <c r="N101" s="12"/>
      <c r="O101" s="12"/>
      <c r="P101" s="24"/>
      <c r="Q101" s="24"/>
    </row>
    <row r="102" spans="1:17" ht="15" x14ac:dyDescent="0.25">
      <c r="A102" s="8"/>
      <c r="B102" s="8"/>
      <c r="C102" s="104"/>
      <c r="D102" s="24"/>
      <c r="E102" s="24"/>
      <c r="F102" s="72"/>
      <c r="G102" s="24"/>
      <c r="H102" s="24"/>
      <c r="I102" s="24"/>
      <c r="J102" s="24"/>
      <c r="K102" s="7"/>
      <c r="L102" s="7"/>
      <c r="M102" s="12"/>
      <c r="N102" s="12"/>
      <c r="O102" s="12"/>
      <c r="P102" s="24"/>
      <c r="Q102" s="24"/>
    </row>
    <row r="103" spans="1:17" ht="15" x14ac:dyDescent="0.25">
      <c r="A103" s="69"/>
      <c r="B103" s="69"/>
      <c r="C103" s="106"/>
      <c r="D103" s="68"/>
      <c r="E103" s="68"/>
      <c r="F103" s="81"/>
      <c r="G103" s="24"/>
      <c r="H103" s="24"/>
      <c r="I103" s="24"/>
      <c r="J103" s="24"/>
      <c r="K103" s="7"/>
      <c r="L103" s="7"/>
      <c r="M103" s="12"/>
      <c r="N103" s="12"/>
      <c r="O103" s="12"/>
      <c r="P103" s="24"/>
      <c r="Q103" s="24"/>
    </row>
    <row r="104" spans="1:17" ht="18.75" x14ac:dyDescent="0.35">
      <c r="A104" s="8"/>
      <c r="B104" s="8"/>
      <c r="C104" s="101" t="s">
        <v>63</v>
      </c>
      <c r="D104" s="107" t="e">
        <f>AVERAGE(B104:B108)</f>
        <v>#DIV/0!</v>
      </c>
      <c r="E104" s="5" t="e">
        <f>STDEV(B104:B108)</f>
        <v>#DIV/0!</v>
      </c>
      <c r="F104" s="108" t="e">
        <f>D104/D89</f>
        <v>#DIV/0!</v>
      </c>
      <c r="G104" s="24"/>
      <c r="H104" s="24"/>
      <c r="I104" s="24"/>
      <c r="J104" s="24"/>
      <c r="K104" s="7"/>
      <c r="L104" s="7"/>
      <c r="M104" s="12"/>
      <c r="N104" s="12"/>
      <c r="O104" s="12"/>
      <c r="P104" s="24"/>
      <c r="Q104" s="24"/>
    </row>
    <row r="105" spans="1:17" ht="15" x14ac:dyDescent="0.25">
      <c r="A105" s="8"/>
      <c r="B105" s="8"/>
      <c r="C105" s="107"/>
      <c r="D105" s="24"/>
      <c r="E105" s="24"/>
      <c r="F105" s="72"/>
      <c r="G105" s="24"/>
      <c r="H105" s="24"/>
      <c r="I105" s="24"/>
      <c r="J105" s="24"/>
      <c r="K105" s="7"/>
      <c r="L105" s="7"/>
      <c r="M105" s="12"/>
      <c r="N105" s="12"/>
      <c r="O105" s="12"/>
      <c r="P105" s="24"/>
      <c r="Q105" s="24"/>
    </row>
    <row r="106" spans="1:17" ht="15" x14ac:dyDescent="0.25">
      <c r="A106" s="8"/>
      <c r="B106" s="8"/>
      <c r="C106" s="107"/>
      <c r="D106" s="24"/>
      <c r="E106" s="24"/>
      <c r="F106" s="72"/>
      <c r="G106" s="24"/>
      <c r="H106" s="24"/>
      <c r="I106" s="24"/>
      <c r="J106" s="24"/>
      <c r="K106" s="7"/>
      <c r="L106" s="7"/>
      <c r="M106" s="12"/>
      <c r="N106" s="12"/>
      <c r="O106" s="12"/>
      <c r="P106" s="24"/>
      <c r="Q106" s="24"/>
    </row>
    <row r="107" spans="1:17" ht="15" x14ac:dyDescent="0.25">
      <c r="A107" s="8"/>
      <c r="B107" s="8"/>
      <c r="C107" s="107"/>
      <c r="D107" s="24"/>
      <c r="E107" s="24"/>
      <c r="F107" s="72"/>
      <c r="G107" s="24"/>
      <c r="H107" s="24"/>
      <c r="I107" s="24"/>
      <c r="J107" s="24"/>
      <c r="K107" s="16"/>
      <c r="L107" s="16"/>
      <c r="M107" s="12"/>
      <c r="N107" s="12"/>
      <c r="O107" s="12"/>
      <c r="P107" s="24"/>
      <c r="Q107" s="24"/>
    </row>
    <row r="108" spans="1:17" ht="15.75" thickBot="1" x14ac:dyDescent="0.3">
      <c r="A108" s="109"/>
      <c r="B108" s="109"/>
      <c r="C108" s="110"/>
      <c r="D108" s="111"/>
      <c r="E108" s="111"/>
      <c r="F108" s="112"/>
      <c r="G108" s="24"/>
      <c r="H108" s="24"/>
      <c r="I108" s="24"/>
      <c r="J108" s="24"/>
      <c r="K108" s="24"/>
      <c r="L108" s="24"/>
      <c r="M108" s="12"/>
      <c r="N108" s="12"/>
      <c r="O108" s="12"/>
    </row>
    <row r="109" spans="1:17" ht="15.75" thickTop="1" x14ac:dyDescent="0.25">
      <c r="A109" s="8"/>
      <c r="B109" s="8"/>
      <c r="C109" s="71" t="s">
        <v>64</v>
      </c>
      <c r="D109" s="71" t="e">
        <f>AVERAGE(B109:B114,B115:B117,B118:B123)</f>
        <v>#DIV/0!</v>
      </c>
      <c r="E109" s="24" t="e">
        <f>STDEV(B109:B114,B115:B117,B118:B123)</f>
        <v>#DIV/0!</v>
      </c>
      <c r="F109" s="72"/>
      <c r="G109" s="24"/>
      <c r="H109" s="24"/>
      <c r="I109" s="24"/>
      <c r="J109" s="24"/>
      <c r="K109" s="24"/>
      <c r="L109" s="24"/>
      <c r="M109" s="12"/>
      <c r="N109" s="12"/>
      <c r="O109" s="12"/>
    </row>
    <row r="110" spans="1:17" ht="15" x14ac:dyDescent="0.25">
      <c r="A110" s="8"/>
      <c r="B110" s="8"/>
      <c r="C110" s="71"/>
      <c r="D110" s="24"/>
      <c r="E110" s="24"/>
      <c r="F110" s="72"/>
      <c r="G110" s="24"/>
      <c r="H110" s="24"/>
      <c r="I110" s="24"/>
      <c r="J110" s="24"/>
      <c r="K110" s="24"/>
      <c r="L110" s="24"/>
      <c r="M110" s="12"/>
      <c r="N110" s="12"/>
      <c r="O110" s="12"/>
    </row>
    <row r="111" spans="1:17" ht="15" x14ac:dyDescent="0.25">
      <c r="A111" s="8"/>
      <c r="B111" s="8"/>
      <c r="C111" s="71"/>
      <c r="D111" s="24"/>
      <c r="E111" s="24"/>
      <c r="F111" s="72"/>
      <c r="G111" s="24"/>
      <c r="H111" s="24"/>
      <c r="I111" s="24"/>
      <c r="J111" s="24"/>
      <c r="K111" s="24"/>
      <c r="L111" s="24"/>
      <c r="M111" s="12"/>
      <c r="N111" s="12"/>
      <c r="O111" s="12"/>
    </row>
    <row r="112" spans="1:17" ht="15" x14ac:dyDescent="0.25">
      <c r="A112" s="8"/>
      <c r="B112" s="8"/>
      <c r="C112" s="71"/>
      <c r="D112" s="24"/>
      <c r="E112" s="24"/>
      <c r="F112" s="72"/>
      <c r="G112" s="24"/>
      <c r="H112" s="24"/>
      <c r="I112" s="24"/>
      <c r="J112" s="24"/>
      <c r="K112" s="24"/>
      <c r="L112" s="24"/>
      <c r="M112" s="12"/>
      <c r="N112" s="12"/>
      <c r="O112" s="12"/>
    </row>
    <row r="113" spans="1:15" ht="15" x14ac:dyDescent="0.25">
      <c r="A113" s="8"/>
      <c r="B113" s="8"/>
      <c r="C113" s="71"/>
      <c r="D113" s="24"/>
      <c r="E113" s="24"/>
      <c r="F113" s="72"/>
      <c r="G113" s="24"/>
      <c r="H113" s="24"/>
      <c r="I113" s="24"/>
      <c r="J113" s="24"/>
      <c r="K113" s="24"/>
      <c r="L113" s="24"/>
      <c r="M113" s="24"/>
      <c r="N113" s="24"/>
      <c r="O113" s="24"/>
    </row>
    <row r="114" spans="1:15" ht="15" x14ac:dyDescent="0.25">
      <c r="A114" s="8"/>
      <c r="B114" s="8"/>
      <c r="C114" s="71"/>
      <c r="D114" s="24"/>
      <c r="E114" s="24"/>
      <c r="F114" s="72"/>
      <c r="G114" s="24"/>
      <c r="H114" s="24"/>
      <c r="I114" s="24"/>
      <c r="J114" s="24"/>
      <c r="K114" s="24"/>
      <c r="L114" s="24"/>
      <c r="M114" s="24"/>
      <c r="N114" s="24"/>
      <c r="O114" s="24"/>
    </row>
    <row r="115" spans="1:15" ht="15" x14ac:dyDescent="0.25">
      <c r="A115" s="8"/>
      <c r="B115" s="8"/>
      <c r="C115" s="71"/>
      <c r="D115" s="24"/>
      <c r="E115" s="24"/>
      <c r="F115" s="72"/>
      <c r="G115" s="24" t="s">
        <v>11</v>
      </c>
      <c r="H115" s="24"/>
      <c r="I115" s="24"/>
      <c r="J115" s="24"/>
      <c r="K115" s="24"/>
      <c r="L115" s="24"/>
      <c r="M115" s="24"/>
      <c r="N115" s="24"/>
      <c r="O115" s="24"/>
    </row>
    <row r="116" spans="1:15" ht="15" x14ac:dyDescent="0.25">
      <c r="A116" s="8"/>
      <c r="B116" s="8"/>
      <c r="C116" s="71"/>
      <c r="D116" s="24"/>
      <c r="E116" s="24"/>
      <c r="F116" s="72"/>
      <c r="G116" s="24"/>
      <c r="H116" s="24"/>
      <c r="I116" s="24"/>
      <c r="J116" s="24"/>
      <c r="K116" s="24"/>
      <c r="L116" s="24"/>
      <c r="M116" s="24"/>
      <c r="N116" s="24"/>
      <c r="O116" s="24"/>
    </row>
    <row r="117" spans="1:15" ht="15" x14ac:dyDescent="0.25">
      <c r="A117" s="8"/>
      <c r="B117" s="8"/>
      <c r="C117" s="71"/>
      <c r="D117" s="24"/>
      <c r="E117" s="24"/>
      <c r="F117" s="72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 ht="15" x14ac:dyDescent="0.25">
      <c r="A118" s="8"/>
      <c r="B118" s="8"/>
      <c r="C118" s="71"/>
      <c r="D118" s="24"/>
      <c r="E118" s="24"/>
      <c r="F118" s="72"/>
      <c r="G118" s="24"/>
      <c r="H118" s="24"/>
      <c r="I118" s="24"/>
      <c r="J118" s="24"/>
      <c r="K118" s="24"/>
      <c r="L118" s="24"/>
      <c r="M118" s="24"/>
      <c r="N118" s="24"/>
      <c r="O118" s="24"/>
    </row>
    <row r="119" spans="1:15" ht="15" x14ac:dyDescent="0.25">
      <c r="A119" s="8"/>
      <c r="B119" s="8"/>
      <c r="C119" s="71"/>
      <c r="D119" s="24"/>
      <c r="E119" s="24"/>
      <c r="F119" s="72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 ht="15" x14ac:dyDescent="0.25">
      <c r="A120" s="8"/>
      <c r="B120" s="8"/>
      <c r="C120" s="71"/>
      <c r="D120" s="24"/>
      <c r="E120" s="24"/>
      <c r="F120" s="72"/>
      <c r="G120" s="24"/>
      <c r="H120" s="24"/>
      <c r="I120" s="24"/>
      <c r="J120" s="24"/>
      <c r="K120" s="24"/>
      <c r="L120" s="24"/>
      <c r="M120" s="24"/>
      <c r="N120" s="24"/>
      <c r="O120" s="24"/>
    </row>
    <row r="121" spans="1:15" ht="15" x14ac:dyDescent="0.25">
      <c r="A121" s="8"/>
      <c r="B121" s="8"/>
      <c r="C121" s="71"/>
      <c r="D121" s="24"/>
      <c r="E121" s="24"/>
      <c r="F121" s="72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 ht="15" x14ac:dyDescent="0.25">
      <c r="A122" s="8"/>
      <c r="B122" s="8"/>
      <c r="C122" s="71"/>
      <c r="D122" s="24"/>
      <c r="E122" s="24"/>
      <c r="F122" s="72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 ht="15" x14ac:dyDescent="0.25">
      <c r="A123" s="69"/>
      <c r="B123" s="69"/>
      <c r="C123" s="80"/>
      <c r="D123" s="68"/>
      <c r="E123" s="68"/>
      <c r="F123" s="81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 ht="17.25" x14ac:dyDescent="0.25">
      <c r="A124" s="8"/>
      <c r="B124" s="8"/>
      <c r="C124" s="74" t="s">
        <v>65</v>
      </c>
      <c r="D124" s="82" t="e">
        <f>AVERAGE(B124:B128)</f>
        <v>#DIV/0!</v>
      </c>
      <c r="E124" s="26" t="e">
        <f>STDEV(B124:B128)</f>
        <v>#DIV/0!</v>
      </c>
      <c r="F124" s="83" t="e">
        <f>D124/D109</f>
        <v>#DIV/0!</v>
      </c>
      <c r="G124" s="24"/>
      <c r="H124" s="24"/>
      <c r="I124" s="74" t="str">
        <f>C124</f>
        <v>6D  10-4</v>
      </c>
      <c r="J124" s="75" t="e">
        <f>F124</f>
        <v>#DIV/0!</v>
      </c>
      <c r="K124" s="24"/>
      <c r="L124" s="24"/>
      <c r="M124" s="24"/>
      <c r="N124" s="24"/>
      <c r="O124" s="24"/>
    </row>
    <row r="125" spans="1:15" ht="15" x14ac:dyDescent="0.25">
      <c r="A125" s="8"/>
      <c r="B125" s="8"/>
      <c r="C125" s="82"/>
      <c r="D125" s="24"/>
      <c r="E125" s="26"/>
      <c r="F125" s="72"/>
      <c r="G125" s="24"/>
      <c r="H125" s="24"/>
      <c r="I125" s="76" t="str">
        <f>C129</f>
        <v>6D 10-5</v>
      </c>
      <c r="J125" s="77" t="e">
        <f>F129</f>
        <v>#DIV/0!</v>
      </c>
      <c r="K125" s="24"/>
      <c r="L125" s="24"/>
      <c r="M125" s="24"/>
      <c r="N125" s="24"/>
      <c r="O125" s="24"/>
    </row>
    <row r="126" spans="1:15" ht="15" x14ac:dyDescent="0.25">
      <c r="A126" s="8"/>
      <c r="B126" s="8"/>
      <c r="C126" s="82"/>
      <c r="D126" s="24"/>
      <c r="E126" s="26"/>
      <c r="F126" s="72"/>
      <c r="G126" s="24"/>
      <c r="H126" s="24"/>
      <c r="I126" s="78" t="str">
        <f>C134</f>
        <v>6D 10-6</v>
      </c>
      <c r="J126" s="79" t="e">
        <f>F134</f>
        <v>#DIV/0!</v>
      </c>
      <c r="K126" s="24"/>
      <c r="L126" s="24"/>
      <c r="M126" s="24"/>
      <c r="N126" s="24"/>
      <c r="O126" s="24"/>
    </row>
    <row r="127" spans="1:15" ht="15" x14ac:dyDescent="0.25">
      <c r="A127" s="8"/>
      <c r="B127" s="8"/>
      <c r="C127" s="82"/>
      <c r="D127" s="24"/>
      <c r="E127" s="26"/>
      <c r="F127" s="72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 ht="15" x14ac:dyDescent="0.25">
      <c r="A128" s="69"/>
      <c r="B128" s="69"/>
      <c r="C128" s="85"/>
      <c r="D128" s="68"/>
      <c r="E128" s="86"/>
      <c r="F128" s="81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 ht="17.25" x14ac:dyDescent="0.25">
      <c r="A129" s="8"/>
      <c r="B129" s="8"/>
      <c r="C129" s="76" t="s">
        <v>66</v>
      </c>
      <c r="D129" s="88" t="e">
        <f>AVERAGE(B129:B133)</f>
        <v>#DIV/0!</v>
      </c>
      <c r="E129" s="26" t="e">
        <f>STDEV(B129:B133)</f>
        <v>#DIV/0!</v>
      </c>
      <c r="F129" s="89" t="e">
        <f>D129/D109</f>
        <v>#DIV/0!</v>
      </c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 ht="15" x14ac:dyDescent="0.25">
      <c r="A130" s="8"/>
      <c r="B130" s="8"/>
      <c r="C130" s="88"/>
      <c r="D130" s="24"/>
      <c r="E130" s="26"/>
      <c r="F130" s="72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 ht="15" x14ac:dyDescent="0.25">
      <c r="A131" s="8"/>
      <c r="B131" s="8"/>
      <c r="C131" s="88"/>
      <c r="D131" s="24"/>
      <c r="E131" s="26"/>
      <c r="F131" s="72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 ht="15" x14ac:dyDescent="0.25">
      <c r="A132" s="8"/>
      <c r="B132" s="8"/>
      <c r="C132" s="88"/>
      <c r="D132" s="24"/>
      <c r="E132" s="26"/>
      <c r="F132" s="72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 ht="15" x14ac:dyDescent="0.25">
      <c r="A133" s="69"/>
      <c r="B133" s="69"/>
      <c r="C133" s="113"/>
      <c r="D133" s="68"/>
      <c r="E133" s="86"/>
      <c r="F133" s="81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 ht="17.25" x14ac:dyDescent="0.25">
      <c r="A134" s="8"/>
      <c r="B134" s="8"/>
      <c r="C134" s="78" t="s">
        <v>67</v>
      </c>
      <c r="D134" s="90" t="e">
        <f>AVERAGE(B134:B138)</f>
        <v>#DIV/0!</v>
      </c>
      <c r="E134" s="26" t="e">
        <f>STDEV(B134:B138)</f>
        <v>#DIV/0!</v>
      </c>
      <c r="F134" s="91" t="e">
        <f>D134/D109</f>
        <v>#DIV/0!</v>
      </c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 ht="15" x14ac:dyDescent="0.25">
      <c r="A135" s="8"/>
      <c r="B135" s="8"/>
      <c r="C135" s="90"/>
      <c r="D135" s="24"/>
      <c r="E135" s="24"/>
      <c r="F135" s="72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 ht="15" x14ac:dyDescent="0.25">
      <c r="A136" s="8"/>
      <c r="B136" s="8"/>
      <c r="C136" s="90"/>
      <c r="D136" s="24"/>
      <c r="E136" s="24"/>
      <c r="F136" s="72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5" ht="15" x14ac:dyDescent="0.25">
      <c r="A137" s="8"/>
      <c r="B137" s="8"/>
      <c r="C137" s="90"/>
      <c r="D137" s="24"/>
      <c r="E137" s="24"/>
      <c r="F137" s="72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 ht="15" x14ac:dyDescent="0.25">
      <c r="A138" s="69"/>
      <c r="B138" s="69"/>
      <c r="C138" s="92"/>
      <c r="D138" s="68"/>
      <c r="E138" s="68"/>
      <c r="F138" s="81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5" ht="15" x14ac:dyDescent="0.25">
      <c r="A139" s="8"/>
      <c r="B139" s="8"/>
      <c r="C139" s="114" t="s">
        <v>64</v>
      </c>
      <c r="D139" s="114" t="e">
        <f>AVERAGE(B139:B143)</f>
        <v>#DIV/0!</v>
      </c>
      <c r="E139" s="5" t="e">
        <f>STDEV(B139:B143)</f>
        <v>#DIV/0!</v>
      </c>
      <c r="F139" s="115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 ht="15" x14ac:dyDescent="0.25">
      <c r="A140" s="8"/>
      <c r="B140" s="8"/>
      <c r="C140" s="114"/>
      <c r="D140" s="24"/>
      <c r="E140" s="24"/>
      <c r="F140" s="72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5" ht="15" x14ac:dyDescent="0.25">
      <c r="A141" s="8"/>
      <c r="B141" s="8"/>
      <c r="C141" s="114"/>
      <c r="D141" s="24"/>
      <c r="E141" s="13"/>
      <c r="F141" s="17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 ht="15" x14ac:dyDescent="0.25">
      <c r="A142" s="8"/>
      <c r="B142" s="8"/>
      <c r="C142" s="114"/>
      <c r="D142" s="24"/>
      <c r="E142" s="12"/>
      <c r="F142" s="17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5" ht="15" x14ac:dyDescent="0.25">
      <c r="A143" s="69"/>
      <c r="B143" s="69"/>
      <c r="C143" s="116"/>
      <c r="D143" s="68"/>
      <c r="E143" s="117"/>
      <c r="F143" s="81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 ht="15" x14ac:dyDescent="0.25">
      <c r="A144" s="8"/>
      <c r="B144" s="8"/>
      <c r="C144" s="118" t="s">
        <v>68</v>
      </c>
      <c r="D144" s="119" t="e">
        <f>AVERAGE(B144:B148)</f>
        <v>#DIV/0!</v>
      </c>
      <c r="E144" s="5" t="e">
        <f>STDEV(B144:B148)</f>
        <v>#DIV/0!</v>
      </c>
      <c r="F144" s="120" t="e">
        <f>D144/D139</f>
        <v>#DIV/0!</v>
      </c>
      <c r="G144" s="24" t="s">
        <v>12</v>
      </c>
      <c r="H144" s="24"/>
      <c r="I144" s="118" t="str">
        <f>C144</f>
        <v>6D PWM 0.002 ug/w</v>
      </c>
      <c r="J144" s="121" t="e">
        <f>F144</f>
        <v>#DIV/0!</v>
      </c>
      <c r="K144" s="24"/>
      <c r="L144" s="24"/>
      <c r="M144" s="24"/>
      <c r="N144" s="24"/>
      <c r="O144" s="24"/>
    </row>
    <row r="145" spans="1:15" ht="15" x14ac:dyDescent="0.25">
      <c r="A145" s="8"/>
      <c r="B145" s="8"/>
      <c r="C145" s="119"/>
      <c r="D145" s="24"/>
      <c r="E145" s="24"/>
      <c r="F145" s="72"/>
      <c r="G145" s="24"/>
      <c r="H145" s="24"/>
      <c r="I145" s="122" t="str">
        <f>C149</f>
        <v>6D PWM 0.01 ug/w</v>
      </c>
      <c r="J145" s="123" t="e">
        <f>F149</f>
        <v>#DIV/0!</v>
      </c>
      <c r="K145" s="24"/>
      <c r="L145" s="24"/>
      <c r="M145" s="24"/>
      <c r="N145" s="24"/>
      <c r="O145" s="24"/>
    </row>
    <row r="146" spans="1:15" ht="15" x14ac:dyDescent="0.25">
      <c r="A146" s="8"/>
      <c r="B146" s="8"/>
      <c r="C146" s="119"/>
      <c r="D146" s="24"/>
      <c r="E146" s="24"/>
      <c r="F146" s="72"/>
      <c r="G146" s="24"/>
      <c r="H146" s="24"/>
      <c r="I146" s="124" t="str">
        <f>C154</f>
        <v>6D PWM 0.02 ug/w</v>
      </c>
      <c r="J146" s="125" t="e">
        <f>F154</f>
        <v>#DIV/0!</v>
      </c>
      <c r="K146" s="24"/>
      <c r="L146" s="24"/>
      <c r="M146" s="24"/>
      <c r="N146" s="24"/>
      <c r="O146" s="24"/>
    </row>
    <row r="147" spans="1:15" ht="15" x14ac:dyDescent="0.25">
      <c r="A147" s="8"/>
      <c r="B147" s="8"/>
      <c r="C147" s="119"/>
      <c r="D147" s="24"/>
      <c r="E147" s="24"/>
      <c r="F147" s="72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 ht="15" x14ac:dyDescent="0.25">
      <c r="A148" s="69"/>
      <c r="B148" s="69"/>
      <c r="C148" s="126"/>
      <c r="D148" s="68"/>
      <c r="E148" s="68"/>
      <c r="F148" s="81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 ht="15" x14ac:dyDescent="0.25">
      <c r="A149" s="8"/>
      <c r="B149" s="8"/>
      <c r="C149" s="122" t="s">
        <v>69</v>
      </c>
      <c r="D149" s="127" t="e">
        <f>AVERAGE(B149:B153)</f>
        <v>#DIV/0!</v>
      </c>
      <c r="E149" s="5" t="e">
        <f>STDEV(B149:B153)</f>
        <v>#DIV/0!</v>
      </c>
      <c r="F149" s="128" t="e">
        <f>D149/D139</f>
        <v>#DIV/0!</v>
      </c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 ht="15" x14ac:dyDescent="0.25">
      <c r="A150" s="8"/>
      <c r="B150" s="8"/>
      <c r="C150" s="127"/>
      <c r="D150" s="24"/>
      <c r="E150" s="24"/>
      <c r="F150" s="72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 ht="15" x14ac:dyDescent="0.25">
      <c r="A151" s="8"/>
      <c r="B151" s="8"/>
      <c r="C151" s="127"/>
      <c r="D151" s="24"/>
      <c r="E151" s="24"/>
      <c r="F151" s="72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 ht="15" x14ac:dyDescent="0.25">
      <c r="A152" s="8"/>
      <c r="B152" s="8"/>
      <c r="C152" s="127"/>
      <c r="D152" s="24"/>
      <c r="E152" s="24"/>
      <c r="F152" s="72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 ht="15" x14ac:dyDescent="0.25">
      <c r="A153" s="69"/>
      <c r="B153" s="69"/>
      <c r="C153" s="129"/>
      <c r="D153" s="68"/>
      <c r="E153" s="68"/>
      <c r="F153" s="81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 ht="15" x14ac:dyDescent="0.25">
      <c r="A154" s="8"/>
      <c r="B154" s="8"/>
      <c r="C154" s="124" t="s">
        <v>70</v>
      </c>
      <c r="D154" s="130" t="e">
        <f>AVERAGE(B154:B158)</f>
        <v>#DIV/0!</v>
      </c>
      <c r="E154" s="5" t="e">
        <f>STDEV(B154:B158)</f>
        <v>#DIV/0!</v>
      </c>
      <c r="F154" s="131" t="e">
        <f>D154/D139</f>
        <v>#DIV/0!</v>
      </c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 ht="15" x14ac:dyDescent="0.25">
      <c r="A155" s="8"/>
      <c r="B155" s="8"/>
      <c r="C155" s="130"/>
      <c r="D155" s="24"/>
      <c r="E155" s="24"/>
      <c r="F155" s="72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 ht="15" x14ac:dyDescent="0.25">
      <c r="A156" s="8"/>
      <c r="B156" s="8"/>
      <c r="C156" s="130"/>
      <c r="D156" s="24"/>
      <c r="E156" s="24"/>
      <c r="F156" s="72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 ht="15" x14ac:dyDescent="0.25">
      <c r="A157" s="8"/>
      <c r="B157" s="8"/>
      <c r="C157" s="130"/>
      <c r="D157" s="24"/>
      <c r="E157" s="24"/>
      <c r="F157" s="72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 ht="15" x14ac:dyDescent="0.25">
      <c r="A158" s="8"/>
      <c r="B158" s="8"/>
      <c r="C158" s="130"/>
      <c r="D158" s="24"/>
      <c r="E158" s="24"/>
      <c r="F158" s="72"/>
      <c r="G158" s="24"/>
      <c r="H158" s="24"/>
      <c r="I158" s="24"/>
      <c r="J158" s="24"/>
      <c r="K158" s="24"/>
      <c r="L158" s="24"/>
      <c r="M158" s="24"/>
      <c r="N158" s="24"/>
      <c r="O158" s="24"/>
    </row>
  </sheetData>
  <pageMargins left="0.70866141732283472" right="0.70866141732283472" top="0.74803149606299213" bottom="0.74803149606299213" header="0.31496062992125984" footer="0.31496062992125984"/>
  <pageSetup paperSize="9" scale="64" orientation="portrait" r:id="rId1"/>
  <headerFooter>
    <oddFooter>Page &amp;P of &amp;N</oddFooter>
  </headerFooter>
  <rowBreaks count="2" manualBreakCount="2">
    <brk id="58" max="16383" man="1"/>
    <brk id="10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סידור ומספור למונה ביטא</vt:lpstr>
      <vt:lpstr>נבדק 1</vt:lpstr>
      <vt:lpstr>נבדק 2</vt:lpstr>
      <vt:lpstr>'סידור ומספור למונה ביטא'!Print_Area</vt:lpstr>
    </vt:vector>
  </TitlesOfParts>
  <Company>TASMC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Jazmin Bloch</cp:lastModifiedBy>
  <cp:lastPrinted>2018-07-19T04:40:32Z</cp:lastPrinted>
  <dcterms:created xsi:type="dcterms:W3CDTF">2016-11-14T09:25:09Z</dcterms:created>
  <dcterms:modified xsi:type="dcterms:W3CDTF">2020-09-10T08:05:37Z</dcterms:modified>
</cp:coreProperties>
</file>