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hiwa\Documents\"/>
    </mc:Choice>
  </mc:AlternateContent>
  <xr:revisionPtr revIDLastSave="0" documentId="13_ncr:1_{7F747451-3B00-4CB8-8119-288BFC1796D6}" xr6:coauthVersionLast="47" xr6:coauthVersionMax="47" xr10:uidLastSave="{00000000-0000-0000-0000-000000000000}"/>
  <bookViews>
    <workbookView xWindow="-120" yWindow="-120" windowWidth="29040" windowHeight="15720" xr2:uid="{644F5428-9459-4926-B1B3-DA88412716E1}"/>
  </bookViews>
  <sheets>
    <sheet name="Data" sheetId="1" r:id="rId1"/>
    <sheet name="Analysis" sheetId="3" r:id="rId2"/>
    <sheet name="Gra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7" i="3"/>
  <c r="B8" i="3"/>
  <c r="B9" i="3"/>
  <c r="B10" i="3"/>
  <c r="B11" i="3"/>
  <c r="B12" i="3"/>
  <c r="B13" i="3"/>
  <c r="B14" i="3"/>
  <c r="B5" i="3"/>
  <c r="G64" i="1"/>
  <c r="F64" i="1"/>
  <c r="G14" i="3" s="1" a="1"/>
  <c r="G14" i="3" s="1"/>
  <c r="G58" i="1"/>
  <c r="F58" i="1"/>
  <c r="G13" i="3" s="1" a="1"/>
  <c r="G13" i="3" s="1"/>
  <c r="G52" i="1"/>
  <c r="F52" i="1"/>
  <c r="G12" i="3" s="1" a="1"/>
  <c r="G12" i="3" s="1"/>
  <c r="G46" i="1"/>
  <c r="F46" i="1"/>
  <c r="G11" i="3" s="1" a="1"/>
  <c r="G11" i="3" s="1"/>
  <c r="G40" i="1"/>
  <c r="F40" i="1"/>
  <c r="G10" i="3" s="1" a="1"/>
  <c r="G10" i="3" s="1"/>
  <c r="G34" i="1"/>
  <c r="F34" i="1"/>
  <c r="G9" i="3" s="1" a="1"/>
  <c r="G9" i="3" s="1"/>
  <c r="G28" i="1"/>
  <c r="F28" i="1"/>
  <c r="G22" i="1"/>
  <c r="F22" i="1"/>
  <c r="G16" i="1"/>
  <c r="F16" i="1"/>
  <c r="G6" i="3" s="1" a="1"/>
  <c r="G6" i="3" s="1"/>
  <c r="G10" i="1"/>
  <c r="F10" i="1"/>
  <c r="G5" i="3" s="1" a="1"/>
  <c r="G5" i="3" s="1"/>
  <c r="C64" i="1"/>
  <c r="C58" i="1"/>
  <c r="C52" i="1"/>
  <c r="C46" i="1"/>
  <c r="C40" i="1"/>
  <c r="C34" i="1"/>
  <c r="C28" i="1"/>
  <c r="C22" i="1"/>
  <c r="C16" i="1"/>
  <c r="C10" i="1"/>
  <c r="B64" i="1"/>
  <c r="B58" i="1"/>
  <c r="B52" i="1"/>
  <c r="C12" i="3" s="1" a="1"/>
  <c r="C12" i="3" s="1"/>
  <c r="B46" i="1"/>
  <c r="C11" i="3" s="1" a="1"/>
  <c r="C11" i="3" s="1"/>
  <c r="B40" i="1"/>
  <c r="B34" i="1"/>
  <c r="C9" i="3" s="1" a="1"/>
  <c r="C9" i="3" s="1"/>
  <c r="B28" i="1"/>
  <c r="C8" i="3" s="1" a="1"/>
  <c r="C8" i="3" s="1"/>
  <c r="B22" i="1"/>
  <c r="B16" i="1"/>
  <c r="B10" i="1"/>
  <c r="C13" i="3" l="1" a="1"/>
  <c r="C13" i="3" s="1"/>
  <c r="C5" i="3" a="1"/>
  <c r="C5" i="3" s="1"/>
  <c r="C6" i="3" a="1"/>
  <c r="C6" i="3" s="1"/>
  <c r="C14" i="3" a="1"/>
  <c r="C14" i="3" s="1"/>
  <c r="C10" i="3" a="1"/>
  <c r="C10" i="3" s="1"/>
  <c r="G7" i="3" a="1"/>
  <c r="G7" i="3" s="1"/>
  <c r="G18" i="3" s="1" a="1"/>
  <c r="G18" i="3" s="1"/>
  <c r="C7" i="3" a="1"/>
  <c r="C7" i="3" s="1"/>
  <c r="G8" i="3" a="1"/>
  <c r="G8" i="3" s="1"/>
  <c r="C18" i="3" l="1" a="1"/>
  <c r="C18" i="3" s="1"/>
  <c r="B21" i="3" s="1"/>
  <c r="B2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<sst xmlns="http://schemas.openxmlformats.org/spreadsheetml/2006/main" count="32" uniqueCount="22">
  <si>
    <t>Answer</t>
  </si>
  <si>
    <t>Time (secs)</t>
  </si>
  <si>
    <t>Standard deviation (secs)</t>
  </si>
  <si>
    <t>HP Notebook 15-da2000ni (2020)</t>
  </si>
  <si>
    <t xml:space="preserve">Range </t>
  </si>
  <si>
    <t>Dell Vostro 14 5410 (2021)</t>
  </si>
  <si>
    <t>Laptop benchmarking (bench.c) using algorithm of O(n) time complexity</t>
  </si>
  <si>
    <t>Power of 10</t>
  </si>
  <si>
    <t>Sum</t>
  </si>
  <si>
    <t>Input size</t>
  </si>
  <si>
    <t>Equation coefficients</t>
  </si>
  <si>
    <t>Average rate of performance</t>
  </si>
  <si>
    <t>Average runtime with zero input size</t>
  </si>
  <si>
    <t>Avg. rate of performance</t>
  </si>
  <si>
    <t>Avg. time (secs)</t>
  </si>
  <si>
    <t xml:space="preserve"> % faster</t>
  </si>
  <si>
    <t>Performance ratio (HP vs Dell) (%)</t>
  </si>
  <si>
    <t>Performance ratio (Dell vs HP) (%)</t>
  </si>
  <si>
    <t xml:space="preserve"> % as fast</t>
  </si>
  <si>
    <t>Performance ratios</t>
  </si>
  <si>
    <t>Final results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</si>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</sst>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16" xfId="0" applyBorder="1"/>
    <xf numFmtId="0" fontId="0" fillId="0" borderId="29" xfId="0" applyBorder="1"/>
    <xf numFmtId="0" fontId="0" fillId="0" borderId="30" xfId="0" applyBorder="1"/>
    <xf numFmtId="0" fontId="0" fillId="2" borderId="23" xfId="0" applyFill="1" applyBorder="1"/>
    <xf numFmtId="0" fontId="0" fillId="2" borderId="22" xfId="0" applyFill="1" applyBorder="1"/>
    <xf numFmtId="0" fontId="0" fillId="2" borderId="21" xfId="0" applyFill="1" applyBorder="1"/>
    <xf numFmtId="0" fontId="0" fillId="2" borderId="28" xfId="0" applyFill="1" applyBorder="1"/>
    <xf numFmtId="0" fontId="0" fillId="2" borderId="20" xfId="0" applyFill="1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4" borderId="6" xfId="0" applyFill="1" applyBorder="1"/>
    <xf numFmtId="0" fontId="0" fillId="4" borderId="27" xfId="0" applyFill="1" applyBorder="1"/>
    <xf numFmtId="0" fontId="0" fillId="4" borderId="8" xfId="0" applyFill="1" applyBorder="1"/>
    <xf numFmtId="0" fontId="0" fillId="4" borderId="28" xfId="0" applyFill="1" applyBorder="1"/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2" xfId="0" applyFont="1" applyFill="1" applyBorder="1"/>
    <xf numFmtId="0" fontId="1" fillId="3" borderId="18" xfId="0" applyFont="1" applyFill="1" applyBorder="1"/>
    <xf numFmtId="0" fontId="1" fillId="3" borderId="11" xfId="0" applyFont="1" applyFill="1" applyBorder="1"/>
    <xf numFmtId="0" fontId="1" fillId="3" borderId="26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24" xfId="0" applyFont="1" applyFill="1" applyBorder="1"/>
    <xf numFmtId="0" fontId="1" fillId="3" borderId="17" xfId="0" applyFont="1" applyFill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0" fillId="5" borderId="6" xfId="0" applyFill="1" applyBorder="1"/>
    <xf numFmtId="0" fontId="0" fillId="5" borderId="8" xfId="0" applyFill="1" applyBorder="1"/>
    <xf numFmtId="0" fontId="0" fillId="2" borderId="18" xfId="0" applyFill="1" applyBorder="1"/>
    <xf numFmtId="0" fontId="1" fillId="2" borderId="17" xfId="0" applyFont="1" applyFill="1" applyBorder="1"/>
    <xf numFmtId="0" fontId="0" fillId="2" borderId="31" xfId="0" applyFill="1" applyBorder="1"/>
    <xf numFmtId="0" fontId="1" fillId="2" borderId="32" xfId="0" applyFont="1" applyFill="1" applyBorder="1"/>
    <xf numFmtId="0" fontId="0" fillId="2" borderId="32" xfId="0" applyFill="1" applyBorder="1"/>
    <xf numFmtId="0" fontId="0" fillId="2" borderId="33" xfId="0" applyFill="1" applyBorder="1"/>
    <xf numFmtId="0" fontId="2" fillId="0" borderId="0" xfId="0" applyFont="1"/>
    <xf numFmtId="0" fontId="1" fillId="3" borderId="34" xfId="0" applyFont="1" applyFill="1" applyBorder="1"/>
    <xf numFmtId="0" fontId="0" fillId="3" borderId="2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4" xfId="0" applyBorder="1"/>
    <xf numFmtId="0" fontId="0" fillId="0" borderId="38" xfId="0" applyBorder="1"/>
    <xf numFmtId="0" fontId="0" fillId="0" borderId="39" xfId="0" applyBorder="1"/>
    <xf numFmtId="0" fontId="0" fillId="2" borderId="0" xfId="0" applyFill="1"/>
    <xf numFmtId="0" fontId="0" fillId="5" borderId="3" xfId="0" applyFill="1" applyBorder="1"/>
    <xf numFmtId="0" fontId="0" fillId="0" borderId="5" xfId="0" applyBorder="1"/>
    <xf numFmtId="0" fontId="1" fillId="0" borderId="10" xfId="0" applyFont="1" applyBorder="1"/>
    <xf numFmtId="0" fontId="1" fillId="0" borderId="21" xfId="0" applyFont="1" applyBorder="1"/>
    <xf numFmtId="11" fontId="0" fillId="5" borderId="11" xfId="0" applyNumberFormat="1" applyFill="1" applyBorder="1"/>
    <xf numFmtId="11" fontId="0" fillId="2" borderId="19" xfId="0" applyNumberFormat="1" applyFill="1" applyBorder="1"/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Dell Vostro 14 5410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Analysis!$B$5:$B$14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</c:numCache>
            </c:numRef>
          </c:xVal>
          <c:yVal>
            <c:numRef>
              <c:f>Analysis!$C$5:$C$15</c:f>
              <c:numCache>
                <c:formatCode>General</c:formatCode>
                <c:ptCount val="11"/>
                <c:pt idx="0">
                  <c:v>6.4000000000000011E-5</c:v>
                </c:pt>
                <c:pt idx="1">
                  <c:v>6.4400000000000007E-5</c:v>
                </c:pt>
                <c:pt idx="2">
                  <c:v>6.4599999999999998E-5</c:v>
                </c:pt>
                <c:pt idx="3">
                  <c:v>7.0199999999999999E-5</c:v>
                </c:pt>
                <c:pt idx="4">
                  <c:v>7.7200000000000006E-5</c:v>
                </c:pt>
                <c:pt idx="5">
                  <c:v>2.4060000000000002E-4</c:v>
                </c:pt>
                <c:pt idx="6">
                  <c:v>1.9106000000000001E-3</c:v>
                </c:pt>
                <c:pt idx="7">
                  <c:v>1.8355400000000001E-2</c:v>
                </c:pt>
                <c:pt idx="8">
                  <c:v>0.16706720000000003</c:v>
                </c:pt>
                <c:pt idx="9">
                  <c:v>1.6114979999999999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02-4F7C-BF6E-986CE3C2E540}"/>
            </c:ext>
          </c:extLst>
        </c:ser>
        <c:ser>
          <c:idx val="1"/>
          <c:order val="1"/>
          <c:tx>
            <c:v>HP Notebook 15-da2000ni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Analysis!$B$5:$B$14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</c:numCache>
            </c:numRef>
          </c:xVal>
          <c:yVal>
            <c:numRef>
              <c:f>Analysis!$G$5:$G$14</c:f>
              <c:numCache>
                <c:formatCode>General</c:formatCode>
                <c:ptCount val="10"/>
                <c:pt idx="0">
                  <c:v>5.7599999999999991E-5</c:v>
                </c:pt>
                <c:pt idx="1">
                  <c:v>5.5599999999999996E-5</c:v>
                </c:pt>
                <c:pt idx="2">
                  <c:v>5.1599999999999994E-5</c:v>
                </c:pt>
                <c:pt idx="3">
                  <c:v>6.2000000000000003E-5</c:v>
                </c:pt>
                <c:pt idx="4">
                  <c:v>1.0219999999999999E-4</c:v>
                </c:pt>
                <c:pt idx="5">
                  <c:v>5.4120000000000004E-4</c:v>
                </c:pt>
                <c:pt idx="6">
                  <c:v>4.8842E-3</c:v>
                </c:pt>
                <c:pt idx="7">
                  <c:v>4.9280999999999998E-2</c:v>
                </c:pt>
                <c:pt idx="8">
                  <c:v>0.49125960000000007</c:v>
                </c:pt>
                <c:pt idx="9">
                  <c:v>4.9107579999999995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02-4F7C-BF6E-986CE3C2E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12976"/>
        <c:axId val="117506736"/>
      </c:scatterChart>
      <c:valAx>
        <c:axId val="117512976"/>
        <c:scaling>
          <c:orientation val="minMax"/>
          <c:max val="1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Input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6736"/>
        <c:crosses val="autoZero"/>
        <c:crossBetween val="midCat"/>
      </c:valAx>
      <c:valAx>
        <c:axId val="1175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Average time (secs)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272182-9899-4D4F-9F2F-673781B09DD0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5295E-0A8D-1C8A-0CEA-114062B055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5775-8EFA-4977-9A9D-22AA3E675154}">
  <dimension ref="A1:H64"/>
  <sheetViews>
    <sheetView tabSelected="1" zoomScaleNormal="100" workbookViewId="0">
      <selection activeCell="K13" sqref="K13"/>
    </sheetView>
  </sheetViews>
  <sheetFormatPr defaultRowHeight="15" x14ac:dyDescent="0.25"/>
  <cols>
    <col min="2" max="2" width="12.7109375" customWidth="1"/>
    <col min="3" max="3" width="25.140625" customWidth="1"/>
    <col min="4" max="4" width="25" customWidth="1"/>
    <col min="5" max="5" width="4.5703125" customWidth="1"/>
    <col min="6" max="6" width="15.42578125" customWidth="1"/>
    <col min="7" max="7" width="24" customWidth="1"/>
    <col min="8" max="8" width="25.5703125" customWidth="1"/>
    <col min="9" max="9" width="18.7109375" customWidth="1"/>
  </cols>
  <sheetData>
    <row r="1" spans="1:8" ht="21" x14ac:dyDescent="0.35">
      <c r="A1" s="70" t="s">
        <v>6</v>
      </c>
      <c r="B1" s="70"/>
      <c r="C1" s="70"/>
      <c r="D1" s="70"/>
      <c r="E1" s="70"/>
      <c r="F1" s="70"/>
    </row>
    <row r="2" spans="1:8" ht="19.5" thickBot="1" x14ac:dyDescent="0.35">
      <c r="A2" s="51" t="s">
        <v>21</v>
      </c>
    </row>
    <row r="3" spans="1:8" ht="15.75" thickBot="1" x14ac:dyDescent="0.3">
      <c r="A3" s="67" t="s">
        <v>5</v>
      </c>
      <c r="B3" s="68"/>
      <c r="C3" s="68"/>
      <c r="D3" s="69"/>
      <c r="E3" s="45"/>
      <c r="F3" s="67" t="s">
        <v>3</v>
      </c>
      <c r="G3" s="68"/>
      <c r="H3" s="69"/>
    </row>
    <row r="4" spans="1:8" ht="15.75" thickBot="1" x14ac:dyDescent="0.3">
      <c r="A4" s="40" t="s">
        <v>4</v>
      </c>
      <c r="B4" s="41" t="s">
        <v>1</v>
      </c>
      <c r="C4" s="41" t="s">
        <v>2</v>
      </c>
      <c r="D4" s="42" t="s">
        <v>0</v>
      </c>
      <c r="E4" s="46"/>
      <c r="F4" s="41" t="s">
        <v>1</v>
      </c>
      <c r="G4" s="41" t="s">
        <v>2</v>
      </c>
      <c r="H4" s="42" t="s">
        <v>0</v>
      </c>
    </row>
    <row r="5" spans="1:8" x14ac:dyDescent="0.25">
      <c r="A5" s="61">
        <v>1</v>
      </c>
      <c r="B5" s="3">
        <v>5.8E-5</v>
      </c>
      <c r="C5" s="3"/>
      <c r="D5" s="62">
        <v>1</v>
      </c>
      <c r="E5" s="18"/>
      <c r="F5" s="3">
        <v>4.6999999999999997E-5</v>
      </c>
      <c r="G5" s="3"/>
      <c r="H5" s="62">
        <v>1</v>
      </c>
    </row>
    <row r="6" spans="1:8" x14ac:dyDescent="0.25">
      <c r="A6" s="43"/>
      <c r="B6" s="2">
        <v>6.4999999999999994E-5</v>
      </c>
      <c r="C6" s="2"/>
      <c r="D6" s="5">
        <v>1</v>
      </c>
      <c r="E6" s="22"/>
      <c r="F6" s="2">
        <v>6.7999999999999999E-5</v>
      </c>
      <c r="G6" s="2"/>
      <c r="H6" s="5">
        <v>1</v>
      </c>
    </row>
    <row r="7" spans="1:8" x14ac:dyDescent="0.25">
      <c r="A7" s="43"/>
      <c r="B7" s="2">
        <v>6.0999999999999999E-5</v>
      </c>
      <c r="C7" s="2"/>
      <c r="D7" s="5">
        <v>1</v>
      </c>
      <c r="E7" s="22"/>
      <c r="F7" s="2">
        <v>5.1E-5</v>
      </c>
      <c r="G7" s="2"/>
      <c r="H7" s="5">
        <v>1</v>
      </c>
    </row>
    <row r="8" spans="1:8" x14ac:dyDescent="0.25">
      <c r="A8" s="43"/>
      <c r="B8" s="2">
        <v>7.2999999999999999E-5</v>
      </c>
      <c r="C8" s="2"/>
      <c r="D8" s="5">
        <v>1</v>
      </c>
      <c r="E8" s="22"/>
      <c r="F8" s="2">
        <v>5.1999999999999997E-5</v>
      </c>
      <c r="G8" s="2"/>
      <c r="H8" s="5">
        <v>1</v>
      </c>
    </row>
    <row r="9" spans="1:8" x14ac:dyDescent="0.25">
      <c r="A9" s="43"/>
      <c r="B9" s="2">
        <v>6.3E-5</v>
      </c>
      <c r="C9" s="2"/>
      <c r="D9" s="5">
        <v>1</v>
      </c>
      <c r="E9" s="22"/>
      <c r="F9" s="2">
        <v>6.9999999999999994E-5</v>
      </c>
      <c r="G9" s="2"/>
      <c r="H9" s="5">
        <v>1</v>
      </c>
    </row>
    <row r="10" spans="1:8" ht="15.75" thickBot="1" x14ac:dyDescent="0.3">
      <c r="A10" s="44"/>
      <c r="B10" s="7">
        <f>AVERAGE(B5:B9)</f>
        <v>6.4000000000000011E-5</v>
      </c>
      <c r="C10" s="7">
        <f>_xlfn.STDEV.S(B5:B9)</f>
        <v>5.6568542494923798E-6</v>
      </c>
      <c r="D10" s="9"/>
      <c r="E10" s="20"/>
      <c r="F10" s="7">
        <f>AVERAGE(F5:F9)</f>
        <v>5.7599999999999991E-5</v>
      </c>
      <c r="G10" s="7">
        <f>_xlfn.STDEV.S(F5:F9)</f>
        <v>1.0597169433391163E-5</v>
      </c>
      <c r="H10" s="9"/>
    </row>
    <row r="11" spans="1:8" x14ac:dyDescent="0.25">
      <c r="A11" s="61">
        <v>10</v>
      </c>
      <c r="B11" s="3">
        <v>5.8E-5</v>
      </c>
      <c r="C11" s="3"/>
      <c r="D11" s="62">
        <v>55</v>
      </c>
      <c r="E11" s="18"/>
      <c r="F11" s="3">
        <v>5.1999999999999997E-5</v>
      </c>
      <c r="G11" s="3"/>
      <c r="H11" s="62">
        <v>55</v>
      </c>
    </row>
    <row r="12" spans="1:8" x14ac:dyDescent="0.25">
      <c r="A12" s="43"/>
      <c r="B12" s="2">
        <v>6.9999999999999994E-5</v>
      </c>
      <c r="C12" s="2"/>
      <c r="D12" s="5">
        <v>55</v>
      </c>
      <c r="E12" s="22"/>
      <c r="F12" s="2">
        <v>4.6999999999999997E-5</v>
      </c>
      <c r="G12" s="2"/>
      <c r="H12" s="5">
        <v>55</v>
      </c>
    </row>
    <row r="13" spans="1:8" x14ac:dyDescent="0.25">
      <c r="A13" s="43"/>
      <c r="B13" s="2">
        <v>6.7999999999999999E-5</v>
      </c>
      <c r="C13" s="2"/>
      <c r="D13" s="5">
        <v>55</v>
      </c>
      <c r="E13" s="22"/>
      <c r="F13" s="2">
        <v>7.7999999999999999E-5</v>
      </c>
      <c r="G13" s="2"/>
      <c r="H13" s="5">
        <v>55</v>
      </c>
    </row>
    <row r="14" spans="1:8" x14ac:dyDescent="0.25">
      <c r="A14" s="43"/>
      <c r="B14" s="2">
        <v>6.7999999999999999E-5</v>
      </c>
      <c r="C14" s="2"/>
      <c r="D14" s="5">
        <v>55</v>
      </c>
      <c r="E14" s="22"/>
      <c r="F14" s="2">
        <v>4.6E-5</v>
      </c>
      <c r="G14" s="2"/>
      <c r="H14" s="5">
        <v>55</v>
      </c>
    </row>
    <row r="15" spans="1:8" x14ac:dyDescent="0.25">
      <c r="A15" s="43"/>
      <c r="B15" s="2">
        <v>5.8E-5</v>
      </c>
      <c r="C15" s="2"/>
      <c r="D15" s="5">
        <v>55</v>
      </c>
      <c r="E15" s="22"/>
      <c r="F15" s="2">
        <v>5.5000000000000002E-5</v>
      </c>
      <c r="G15" s="2"/>
      <c r="H15" s="5">
        <v>55</v>
      </c>
    </row>
    <row r="16" spans="1:8" ht="15.75" thickBot="1" x14ac:dyDescent="0.3">
      <c r="A16" s="44"/>
      <c r="B16" s="7">
        <f>AVERAGE(B11:B15)</f>
        <v>6.4400000000000007E-5</v>
      </c>
      <c r="C16" s="7">
        <f>_xlfn.STDEV.S(B11:B15)</f>
        <v>5.8991524815010489E-6</v>
      </c>
      <c r="D16" s="9"/>
      <c r="E16" s="20"/>
      <c r="F16" s="7">
        <f>AVERAGE(F11:F15)</f>
        <v>5.5599999999999996E-5</v>
      </c>
      <c r="G16" s="7">
        <f>_xlfn.STDEV.S(F11:F15)</f>
        <v>1.3049904214207857E-5</v>
      </c>
      <c r="H16" s="9"/>
    </row>
    <row r="17" spans="1:8" x14ac:dyDescent="0.25">
      <c r="A17" s="61">
        <v>100</v>
      </c>
      <c r="B17" s="3">
        <v>8.6000000000000003E-5</v>
      </c>
      <c r="C17" s="3"/>
      <c r="D17" s="62">
        <v>5050</v>
      </c>
      <c r="E17" s="18"/>
      <c r="F17" s="3">
        <v>5.5000000000000002E-5</v>
      </c>
      <c r="G17" s="3"/>
      <c r="H17" s="62">
        <v>5050</v>
      </c>
    </row>
    <row r="18" spans="1:8" x14ac:dyDescent="0.25">
      <c r="A18" s="43"/>
      <c r="B18" s="2">
        <v>5.3999999999999998E-5</v>
      </c>
      <c r="C18" s="2"/>
      <c r="D18" s="5">
        <v>5050</v>
      </c>
      <c r="E18" s="22"/>
      <c r="F18" s="2">
        <v>4.3999999999999999E-5</v>
      </c>
      <c r="G18" s="2"/>
      <c r="H18" s="5">
        <v>5050</v>
      </c>
    </row>
    <row r="19" spans="1:8" x14ac:dyDescent="0.25">
      <c r="A19" s="43"/>
      <c r="B19" s="2">
        <v>5.8999999999999998E-5</v>
      </c>
      <c r="C19" s="2"/>
      <c r="D19" s="5">
        <v>5050</v>
      </c>
      <c r="E19" s="22"/>
      <c r="F19" s="2">
        <v>5.5000000000000002E-5</v>
      </c>
      <c r="G19" s="2"/>
      <c r="H19" s="5">
        <v>5050</v>
      </c>
    </row>
    <row r="20" spans="1:8" x14ac:dyDescent="0.25">
      <c r="A20" s="43"/>
      <c r="B20" s="2">
        <v>6.9999999999999994E-5</v>
      </c>
      <c r="C20" s="2"/>
      <c r="D20" s="5">
        <v>5050</v>
      </c>
      <c r="E20" s="22"/>
      <c r="F20" s="2">
        <v>5.5999999999999999E-5</v>
      </c>
      <c r="G20" s="2"/>
      <c r="H20" s="5">
        <v>5050</v>
      </c>
    </row>
    <row r="21" spans="1:8" x14ac:dyDescent="0.25">
      <c r="A21" s="43"/>
      <c r="B21" s="2">
        <v>5.3999999999999998E-5</v>
      </c>
      <c r="C21" s="2"/>
      <c r="D21" s="5">
        <v>5050</v>
      </c>
      <c r="E21" s="22"/>
      <c r="F21" s="2">
        <v>4.8000000000000001E-5</v>
      </c>
      <c r="G21" s="2"/>
      <c r="H21" s="5">
        <v>5050</v>
      </c>
    </row>
    <row r="22" spans="1:8" ht="15.75" thickBot="1" x14ac:dyDescent="0.3">
      <c r="A22" s="44"/>
      <c r="B22" s="7">
        <f>AVERAGE(B17:B21)</f>
        <v>6.4599999999999998E-5</v>
      </c>
      <c r="C22" s="7">
        <f>_xlfn.STDEV.S(B17:B21)</f>
        <v>1.3630847369110992E-5</v>
      </c>
      <c r="D22" s="9"/>
      <c r="E22" s="20"/>
      <c r="F22" s="7">
        <f>AVERAGE(F17:F21)</f>
        <v>5.1599999999999994E-5</v>
      </c>
      <c r="G22" s="7">
        <f>_xlfn.STDEV.S(F17:F21)</f>
        <v>5.3197744313081552E-6</v>
      </c>
      <c r="H22" s="9"/>
    </row>
    <row r="23" spans="1:8" x14ac:dyDescent="0.25">
      <c r="A23" s="61">
        <v>1000</v>
      </c>
      <c r="B23" s="3">
        <v>9.1000000000000003E-5</v>
      </c>
      <c r="C23" s="3"/>
      <c r="D23" s="62">
        <v>500500</v>
      </c>
      <c r="E23" s="18"/>
      <c r="F23" s="3">
        <v>7.6000000000000004E-5</v>
      </c>
      <c r="G23" s="3"/>
      <c r="H23" s="62">
        <v>500500</v>
      </c>
    </row>
    <row r="24" spans="1:8" x14ac:dyDescent="0.25">
      <c r="A24" s="43"/>
      <c r="B24" s="2">
        <v>7.1000000000000005E-5</v>
      </c>
      <c r="C24" s="2"/>
      <c r="D24" s="5">
        <v>500500</v>
      </c>
      <c r="E24" s="22"/>
      <c r="F24" s="2">
        <v>5.3999999999999998E-5</v>
      </c>
      <c r="G24" s="2"/>
      <c r="H24" s="5">
        <v>500500</v>
      </c>
    </row>
    <row r="25" spans="1:8" x14ac:dyDescent="0.25">
      <c r="A25" s="43"/>
      <c r="B25" s="2">
        <v>6.8999999999999997E-5</v>
      </c>
      <c r="C25" s="2"/>
      <c r="D25" s="5">
        <v>500500</v>
      </c>
      <c r="E25" s="22"/>
      <c r="F25" s="2">
        <v>6.0000000000000002E-5</v>
      </c>
      <c r="G25" s="2"/>
      <c r="H25" s="5">
        <v>500500</v>
      </c>
    </row>
    <row r="26" spans="1:8" x14ac:dyDescent="0.25">
      <c r="A26" s="43"/>
      <c r="B26" s="2">
        <v>5.8999999999999998E-5</v>
      </c>
      <c r="C26" s="2"/>
      <c r="D26" s="5">
        <v>500500</v>
      </c>
      <c r="E26" s="22"/>
      <c r="F26" s="2">
        <v>6.0000000000000002E-5</v>
      </c>
      <c r="G26" s="2"/>
      <c r="H26" s="5">
        <v>500500</v>
      </c>
    </row>
    <row r="27" spans="1:8" x14ac:dyDescent="0.25">
      <c r="A27" s="43"/>
      <c r="B27" s="2">
        <v>6.0999999999999999E-5</v>
      </c>
      <c r="C27" s="2"/>
      <c r="D27" s="5">
        <v>500500</v>
      </c>
      <c r="E27" s="22"/>
      <c r="F27" s="2">
        <v>6.0000000000000002E-5</v>
      </c>
      <c r="G27" s="2"/>
      <c r="H27" s="5">
        <v>500500</v>
      </c>
    </row>
    <row r="28" spans="1:8" ht="15.75" thickBot="1" x14ac:dyDescent="0.3">
      <c r="A28" s="44"/>
      <c r="B28" s="7">
        <f>AVERAGE(B23:B27)</f>
        <v>7.0199999999999999E-5</v>
      </c>
      <c r="C28" s="7">
        <f>_xlfn.STDEV.S(B23:B27)</f>
        <v>1.2696456198483105E-5</v>
      </c>
      <c r="D28" s="9"/>
      <c r="E28" s="20"/>
      <c r="F28" s="7">
        <f>AVERAGE(F23:F27)</f>
        <v>6.2000000000000003E-5</v>
      </c>
      <c r="G28" s="7">
        <f>_xlfn.STDEV.S(F23:F27)</f>
        <v>8.2462112512353229E-6</v>
      </c>
      <c r="H28" s="9"/>
    </row>
    <row r="29" spans="1:8" x14ac:dyDescent="0.25">
      <c r="A29" s="61">
        <v>10000</v>
      </c>
      <c r="B29" s="3">
        <v>7.4999999999999993E-5</v>
      </c>
      <c r="C29" s="3"/>
      <c r="D29" s="62">
        <v>50005000</v>
      </c>
      <c r="E29" s="18"/>
      <c r="F29" s="62">
        <v>1.05E-4</v>
      </c>
      <c r="G29" s="14"/>
      <c r="H29" s="62">
        <v>50005000</v>
      </c>
    </row>
    <row r="30" spans="1:8" x14ac:dyDescent="0.25">
      <c r="A30" s="43"/>
      <c r="B30" s="2">
        <v>6.7999999999999999E-5</v>
      </c>
      <c r="C30" s="2"/>
      <c r="D30" s="5">
        <v>50005000</v>
      </c>
      <c r="E30" s="22"/>
      <c r="F30" s="5">
        <v>9.7999999999999997E-5</v>
      </c>
      <c r="G30" s="12"/>
      <c r="H30" s="5">
        <v>50005000</v>
      </c>
    </row>
    <row r="31" spans="1:8" x14ac:dyDescent="0.25">
      <c r="A31" s="43"/>
      <c r="B31" s="2">
        <v>7.3999999999999996E-5</v>
      </c>
      <c r="C31" s="2"/>
      <c r="D31" s="5">
        <v>50005000</v>
      </c>
      <c r="E31" s="22"/>
      <c r="F31" s="5">
        <v>1.0399999999999999E-4</v>
      </c>
      <c r="G31" s="12"/>
      <c r="H31" s="5">
        <v>50005000</v>
      </c>
    </row>
    <row r="32" spans="1:8" x14ac:dyDescent="0.25">
      <c r="A32" s="43"/>
      <c r="B32" s="2">
        <v>7.8999999999999996E-5</v>
      </c>
      <c r="C32" s="2"/>
      <c r="D32" s="5">
        <v>50005000</v>
      </c>
      <c r="E32" s="22"/>
      <c r="F32" s="5">
        <v>1.02E-4</v>
      </c>
      <c r="G32" s="12"/>
      <c r="H32" s="5">
        <v>50005000</v>
      </c>
    </row>
    <row r="33" spans="1:8" x14ac:dyDescent="0.25">
      <c r="A33" s="43"/>
      <c r="B33" s="2">
        <v>9.0000000000000006E-5</v>
      </c>
      <c r="C33" s="2"/>
      <c r="D33" s="5">
        <v>50005000</v>
      </c>
      <c r="E33" s="22"/>
      <c r="F33" s="5">
        <v>1.02E-4</v>
      </c>
      <c r="G33" s="12"/>
      <c r="H33" s="5">
        <v>50005000</v>
      </c>
    </row>
    <row r="34" spans="1:8" ht="15.75" thickBot="1" x14ac:dyDescent="0.3">
      <c r="A34" s="44"/>
      <c r="B34" s="7">
        <f>AVERAGE(B29:B33)</f>
        <v>7.7200000000000006E-5</v>
      </c>
      <c r="C34" s="7">
        <f>_xlfn.STDEV.S(B29:B33)</f>
        <v>8.1670067956381691E-6</v>
      </c>
      <c r="D34" s="9"/>
      <c r="E34" s="20"/>
      <c r="F34" s="63">
        <f>AVERAGE(F29:F33)</f>
        <v>1.0219999999999999E-4</v>
      </c>
      <c r="G34" s="64">
        <f>_xlfn.STDEV.S(F29:F33)</f>
        <v>2.683281572999749E-6</v>
      </c>
      <c r="H34" s="9"/>
    </row>
    <row r="35" spans="1:8" x14ac:dyDescent="0.25">
      <c r="A35" s="61">
        <v>100000</v>
      </c>
      <c r="B35" s="3">
        <v>2.3699999999999999E-4</v>
      </c>
      <c r="C35" s="3"/>
      <c r="D35" s="62">
        <v>5000050000</v>
      </c>
      <c r="E35" s="18"/>
      <c r="F35" s="3">
        <v>5.5199999999999997E-4</v>
      </c>
      <c r="G35" s="3"/>
      <c r="H35" s="62">
        <v>5000050000</v>
      </c>
    </row>
    <row r="36" spans="1:8" x14ac:dyDescent="0.25">
      <c r="A36" s="43"/>
      <c r="B36" s="2">
        <v>2.42E-4</v>
      </c>
      <c r="C36" s="2"/>
      <c r="D36" s="5">
        <v>5000050000</v>
      </c>
      <c r="E36" s="22"/>
      <c r="F36" s="2">
        <v>5.31E-4</v>
      </c>
      <c r="G36" s="2"/>
      <c r="H36" s="5">
        <v>5000050000</v>
      </c>
    </row>
    <row r="37" spans="1:8" x14ac:dyDescent="0.25">
      <c r="A37" s="43"/>
      <c r="B37" s="2">
        <v>2.34E-4</v>
      </c>
      <c r="C37" s="2"/>
      <c r="D37" s="5">
        <v>5000050000</v>
      </c>
      <c r="E37" s="22"/>
      <c r="F37" s="2">
        <v>5.44E-4</v>
      </c>
      <c r="G37" s="2"/>
      <c r="H37" s="5">
        <v>5000050000</v>
      </c>
    </row>
    <row r="38" spans="1:8" x14ac:dyDescent="0.25">
      <c r="A38" s="43"/>
      <c r="B38" s="2">
        <v>2.3499999999999999E-4</v>
      </c>
      <c r="C38" s="2"/>
      <c r="D38" s="5">
        <v>5000050000</v>
      </c>
      <c r="E38" s="22"/>
      <c r="F38" s="2">
        <v>5.44E-4</v>
      </c>
      <c r="G38" s="2"/>
      <c r="H38" s="5">
        <v>5000050000</v>
      </c>
    </row>
    <row r="39" spans="1:8" x14ac:dyDescent="0.25">
      <c r="A39" s="43"/>
      <c r="B39" s="2">
        <v>2.5500000000000002E-4</v>
      </c>
      <c r="C39" s="2"/>
      <c r="D39" s="5">
        <v>5000050000</v>
      </c>
      <c r="E39" s="22"/>
      <c r="F39" s="2">
        <v>5.3499999999999999E-4</v>
      </c>
      <c r="G39" s="2"/>
      <c r="H39" s="5">
        <v>5000050000</v>
      </c>
    </row>
    <row r="40" spans="1:8" ht="15.75" thickBot="1" x14ac:dyDescent="0.3">
      <c r="A40" s="44"/>
      <c r="B40" s="7">
        <f>AVERAGE(B35:B39)</f>
        <v>2.4060000000000002E-4</v>
      </c>
      <c r="C40" s="7">
        <f>_xlfn.STDEV.S(B35:B39)</f>
        <v>8.619744775803992E-6</v>
      </c>
      <c r="D40" s="9"/>
      <c r="E40" s="20"/>
      <c r="F40" s="7">
        <f>AVERAGE(F35:F39)</f>
        <v>5.4120000000000004E-4</v>
      </c>
      <c r="G40" s="7">
        <f>_xlfn.STDEV.S(F35:F39)</f>
        <v>8.2885463140408308E-6</v>
      </c>
      <c r="H40" s="9"/>
    </row>
    <row r="41" spans="1:8" x14ac:dyDescent="0.25">
      <c r="A41" s="61">
        <v>1000000</v>
      </c>
      <c r="B41" s="3">
        <v>1.918E-3</v>
      </c>
      <c r="C41" s="3"/>
      <c r="D41" s="62">
        <v>500000500000</v>
      </c>
      <c r="E41" s="18"/>
      <c r="F41" s="3">
        <v>4.8890000000000001E-3</v>
      </c>
      <c r="G41" s="3"/>
      <c r="H41" s="62">
        <v>500000500000</v>
      </c>
    </row>
    <row r="42" spans="1:8" x14ac:dyDescent="0.25">
      <c r="A42" s="43"/>
      <c r="B42" s="2">
        <v>1.8600000000000001E-3</v>
      </c>
      <c r="C42" s="2"/>
      <c r="D42" s="5">
        <v>500000500000</v>
      </c>
      <c r="E42" s="22"/>
      <c r="F42" s="2">
        <v>4.8339999999999998E-3</v>
      </c>
      <c r="G42" s="2"/>
      <c r="H42" s="5">
        <v>500000500000</v>
      </c>
    </row>
    <row r="43" spans="1:8" x14ac:dyDescent="0.25">
      <c r="A43" s="43"/>
      <c r="B43" s="2">
        <v>1.9859999999999999E-3</v>
      </c>
      <c r="C43" s="2"/>
      <c r="D43" s="5">
        <v>500000500000</v>
      </c>
      <c r="E43" s="22"/>
      <c r="F43" s="2">
        <v>4.8979999999999996E-3</v>
      </c>
      <c r="G43" s="2"/>
      <c r="H43" s="5">
        <v>500000500000</v>
      </c>
    </row>
    <row r="44" spans="1:8" x14ac:dyDescent="0.25">
      <c r="A44" s="43"/>
      <c r="B44" s="2">
        <v>1.931E-3</v>
      </c>
      <c r="C44" s="2"/>
      <c r="D44" s="5">
        <v>500000500000</v>
      </c>
      <c r="E44" s="22"/>
      <c r="F44" s="2">
        <v>4.8910000000000004E-3</v>
      </c>
      <c r="G44" s="2"/>
      <c r="H44" s="5">
        <v>500000500000</v>
      </c>
    </row>
    <row r="45" spans="1:8" x14ac:dyDescent="0.25">
      <c r="A45" s="43"/>
      <c r="B45" s="2">
        <v>1.8580000000000001E-3</v>
      </c>
      <c r="C45" s="2"/>
      <c r="D45" s="5">
        <v>500000500000</v>
      </c>
      <c r="E45" s="22"/>
      <c r="F45" s="2">
        <v>4.9090000000000002E-3</v>
      </c>
      <c r="G45" s="2"/>
      <c r="H45" s="5">
        <v>500000500000</v>
      </c>
    </row>
    <row r="46" spans="1:8" ht="15.75" thickBot="1" x14ac:dyDescent="0.3">
      <c r="A46" s="44"/>
      <c r="B46" s="7">
        <f>AVERAGE(B41:B45)</f>
        <v>1.9106000000000001E-3</v>
      </c>
      <c r="C46" s="7">
        <f>_xlfn.STDEV.S(B41:B45)</f>
        <v>5.3579846957601441E-5</v>
      </c>
      <c r="D46" s="9"/>
      <c r="E46" s="20"/>
      <c r="F46" s="7">
        <f>AVERAGE(F41:F45)</f>
        <v>4.8842E-3</v>
      </c>
      <c r="G46" s="7">
        <f>_xlfn.STDEV.S(F41:F45)</f>
        <v>2.9132456127144635E-5</v>
      </c>
      <c r="H46" s="9"/>
    </row>
    <row r="47" spans="1:8" x14ac:dyDescent="0.25">
      <c r="A47" s="61">
        <v>10000000</v>
      </c>
      <c r="B47" s="3">
        <v>1.8585000000000001E-2</v>
      </c>
      <c r="C47" s="3"/>
      <c r="D47" s="62">
        <v>50000005000000</v>
      </c>
      <c r="E47" s="18"/>
      <c r="F47" s="3">
        <v>4.9311000000000001E-2</v>
      </c>
      <c r="G47" s="3"/>
      <c r="H47" s="62">
        <v>50000005000000</v>
      </c>
    </row>
    <row r="48" spans="1:8" x14ac:dyDescent="0.25">
      <c r="A48" s="43"/>
      <c r="B48" s="2">
        <v>1.8193000000000001E-2</v>
      </c>
      <c r="C48" s="2"/>
      <c r="D48" s="5">
        <v>50000005000000</v>
      </c>
      <c r="E48" s="22"/>
      <c r="F48" s="2">
        <v>4.9437000000000002E-2</v>
      </c>
      <c r="G48" s="2"/>
      <c r="H48" s="5">
        <v>50000005000000</v>
      </c>
    </row>
    <row r="49" spans="1:8" x14ac:dyDescent="0.25">
      <c r="A49" s="43"/>
      <c r="B49" s="2">
        <v>1.8394000000000001E-2</v>
      </c>
      <c r="C49" s="2"/>
      <c r="D49" s="5">
        <v>50000005000000</v>
      </c>
      <c r="E49" s="22"/>
      <c r="F49" s="2">
        <v>4.8946000000000003E-2</v>
      </c>
      <c r="G49" s="2"/>
      <c r="H49" s="5">
        <v>50000005000000</v>
      </c>
    </row>
    <row r="50" spans="1:8" x14ac:dyDescent="0.25">
      <c r="A50" s="43"/>
      <c r="B50" s="2">
        <v>1.8415000000000001E-2</v>
      </c>
      <c r="C50" s="2"/>
      <c r="D50" s="5">
        <v>50000005000000</v>
      </c>
      <c r="E50" s="22"/>
      <c r="F50" s="2">
        <v>4.9397000000000003E-2</v>
      </c>
      <c r="G50" s="2"/>
      <c r="H50" s="5">
        <v>50000005000000</v>
      </c>
    </row>
    <row r="51" spans="1:8" x14ac:dyDescent="0.25">
      <c r="A51" s="43"/>
      <c r="B51" s="2">
        <v>1.8190000000000001E-2</v>
      </c>
      <c r="C51" s="2"/>
      <c r="D51" s="5">
        <v>50000005000000</v>
      </c>
      <c r="E51" s="22"/>
      <c r="F51" s="2">
        <v>4.9313999999999997E-2</v>
      </c>
      <c r="G51" s="2"/>
      <c r="H51" s="5">
        <v>50000005000000</v>
      </c>
    </row>
    <row r="52" spans="1:8" ht="15.75" thickBot="1" x14ac:dyDescent="0.3">
      <c r="A52" s="44"/>
      <c r="B52" s="7">
        <f>AVERAGE(B47:B51)</f>
        <v>1.8355400000000001E-2</v>
      </c>
      <c r="C52" s="7">
        <f>_xlfn.STDEV.S(B47:B51)</f>
        <v>1.6694999251272807E-4</v>
      </c>
      <c r="D52" s="9"/>
      <c r="E52" s="20"/>
      <c r="F52" s="7">
        <f>AVERAGE(F47:F51)</f>
        <v>4.9280999999999998E-2</v>
      </c>
      <c r="G52" s="7">
        <f>_xlfn.STDEV.S(F47:F51)</f>
        <v>1.9493973427703169E-4</v>
      </c>
      <c r="H52" s="9"/>
    </row>
    <row r="53" spans="1:8" x14ac:dyDescent="0.25">
      <c r="A53" s="61">
        <v>100000000</v>
      </c>
      <c r="B53" s="3">
        <v>0.166847</v>
      </c>
      <c r="C53" s="3"/>
      <c r="D53" s="62">
        <v>5000000050000000</v>
      </c>
      <c r="E53" s="18"/>
      <c r="F53" s="3">
        <v>0.49278100000000002</v>
      </c>
      <c r="G53" s="3"/>
      <c r="H53" s="62">
        <v>5000000050000000</v>
      </c>
    </row>
    <row r="54" spans="1:8" x14ac:dyDescent="0.25">
      <c r="A54" s="43"/>
      <c r="B54" s="2">
        <v>0.171657</v>
      </c>
      <c r="C54" s="2"/>
      <c r="D54" s="5">
        <v>5000000050000000</v>
      </c>
      <c r="E54" s="22"/>
      <c r="F54" s="2">
        <v>0.48953400000000002</v>
      </c>
      <c r="G54" s="2"/>
      <c r="H54" s="5">
        <v>5000000050000000</v>
      </c>
    </row>
    <row r="55" spans="1:8" x14ac:dyDescent="0.25">
      <c r="A55" s="43"/>
      <c r="B55" s="2">
        <v>0.161244</v>
      </c>
      <c r="C55" s="2"/>
      <c r="D55" s="5">
        <v>5000000050000000</v>
      </c>
      <c r="E55" s="22"/>
      <c r="F55" s="2">
        <v>0.48835200000000001</v>
      </c>
      <c r="G55" s="2"/>
      <c r="H55" s="5">
        <v>5000000050000000</v>
      </c>
    </row>
    <row r="56" spans="1:8" x14ac:dyDescent="0.25">
      <c r="A56" s="43"/>
      <c r="B56" s="2">
        <v>0.16792399999999999</v>
      </c>
      <c r="C56" s="2"/>
      <c r="D56" s="5">
        <v>5000000050000000</v>
      </c>
      <c r="E56" s="22"/>
      <c r="F56" s="2">
        <v>0.49388599999999999</v>
      </c>
      <c r="G56" s="2"/>
      <c r="H56" s="5">
        <v>5000000050000000</v>
      </c>
    </row>
    <row r="57" spans="1:8" x14ac:dyDescent="0.25">
      <c r="A57" s="43"/>
      <c r="B57" s="2">
        <v>0.16766400000000001</v>
      </c>
      <c r="C57" s="2"/>
      <c r="D57" s="5">
        <v>5000000050000000</v>
      </c>
      <c r="E57" s="22"/>
      <c r="F57" s="2">
        <v>0.49174499999999999</v>
      </c>
      <c r="G57" s="2"/>
      <c r="H57" s="5">
        <v>5000000050000000</v>
      </c>
    </row>
    <row r="58" spans="1:8" ht="15.75" thickBot="1" x14ac:dyDescent="0.3">
      <c r="A58" s="44"/>
      <c r="B58" s="7">
        <f>AVERAGE(B53:B57)</f>
        <v>0.16706720000000003</v>
      </c>
      <c r="C58" s="7">
        <f>_xlfn.STDEV.S(B53:B57)</f>
        <v>3.7454868441899529E-3</v>
      </c>
      <c r="D58" s="9"/>
      <c r="E58" s="20"/>
      <c r="F58" s="7">
        <f>AVERAGE(F53:F57)</f>
        <v>0.49125960000000007</v>
      </c>
      <c r="G58" s="7">
        <f>_xlfn.STDEV.S(F53:F57)</f>
        <v>2.284736374289159E-3</v>
      </c>
      <c r="H58" s="9"/>
    </row>
    <row r="59" spans="1:8" x14ac:dyDescent="0.25">
      <c r="A59" s="65">
        <v>1000000000</v>
      </c>
      <c r="B59" s="10">
        <v>1.6389990000000001</v>
      </c>
      <c r="C59" s="10"/>
      <c r="D59" s="11">
        <v>5.000000005E+17</v>
      </c>
      <c r="E59" s="66"/>
      <c r="F59" s="10">
        <v>4.9023019999999997</v>
      </c>
      <c r="G59" s="10"/>
      <c r="H59" s="11">
        <v>5.000000005E+17</v>
      </c>
    </row>
    <row r="60" spans="1:8" x14ac:dyDescent="0.25">
      <c r="A60" s="43"/>
      <c r="B60" s="2">
        <v>1.6008659999999999</v>
      </c>
      <c r="C60" s="2"/>
      <c r="D60" s="5">
        <v>5.000000005E+17</v>
      </c>
      <c r="E60" s="22"/>
      <c r="F60" s="2">
        <v>4.9115440000000001</v>
      </c>
      <c r="G60" s="2"/>
      <c r="H60" s="5">
        <v>5.000000005E+17</v>
      </c>
    </row>
    <row r="61" spans="1:8" x14ac:dyDescent="0.25">
      <c r="A61" s="43"/>
      <c r="B61" s="2">
        <v>1.6385989999999999</v>
      </c>
      <c r="C61" s="2"/>
      <c r="D61" s="5">
        <v>5.000000005E+17</v>
      </c>
      <c r="E61" s="22"/>
      <c r="F61" s="2">
        <v>4.9200819999999998</v>
      </c>
      <c r="G61" s="2"/>
      <c r="H61" s="5">
        <v>5.000000005E+17</v>
      </c>
    </row>
    <row r="62" spans="1:8" x14ac:dyDescent="0.25">
      <c r="A62" s="43"/>
      <c r="B62" s="2">
        <v>1.6211180000000001</v>
      </c>
      <c r="C62" s="2"/>
      <c r="D62" s="5">
        <v>5.000000005E+17</v>
      </c>
      <c r="E62" s="22"/>
      <c r="F62" s="2">
        <v>4.9072399999999998</v>
      </c>
      <c r="G62" s="2"/>
      <c r="H62" s="5">
        <v>5.000000005E+17</v>
      </c>
    </row>
    <row r="63" spans="1:8" x14ac:dyDescent="0.25">
      <c r="A63" s="43"/>
      <c r="B63" s="2">
        <v>1.5579080000000001</v>
      </c>
      <c r="C63" s="2"/>
      <c r="D63" s="5">
        <v>5.000000005E+17</v>
      </c>
      <c r="E63" s="22"/>
      <c r="F63" s="2">
        <v>4.9126219999999998</v>
      </c>
      <c r="G63" s="2"/>
      <c r="H63" s="5">
        <v>5.000000005E+17</v>
      </c>
    </row>
    <row r="64" spans="1:8" ht="15.75" thickBot="1" x14ac:dyDescent="0.3">
      <c r="A64" s="44"/>
      <c r="B64" s="7">
        <f>AVERAGE(B59:B63)</f>
        <v>1.6114979999999999</v>
      </c>
      <c r="C64" s="7">
        <f>_xlfn.STDEV.S(B59:B63)</f>
        <v>3.3794382395599405E-2</v>
      </c>
      <c r="D64" s="9"/>
      <c r="E64" s="20"/>
      <c r="F64" s="7">
        <f>AVERAGE(F59:F63)</f>
        <v>4.9107579999999995</v>
      </c>
      <c r="G64" s="7">
        <f>_xlfn.STDEV.S(F59:F63)</f>
        <v>6.6126682965351197E-3</v>
      </c>
      <c r="H64" s="9"/>
    </row>
  </sheetData>
  <mergeCells count="3">
    <mergeCell ref="A3:D3"/>
    <mergeCell ref="F3:H3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E219-8CB1-49EA-B47A-A6CC0482BD8D}">
  <dimension ref="A2:I22"/>
  <sheetViews>
    <sheetView workbookViewId="0">
      <selection activeCell="D24" sqref="D24"/>
    </sheetView>
  </sheetViews>
  <sheetFormatPr defaultRowHeight="15" x14ac:dyDescent="0.25"/>
  <cols>
    <col min="1" max="1" width="36.5703125" customWidth="1"/>
    <col min="2" max="2" width="20.5703125" customWidth="1"/>
    <col min="3" max="3" width="27" bestFit="1" customWidth="1"/>
    <col min="4" max="4" width="34.5703125" customWidth="1"/>
    <col min="5" max="5" width="17.28515625" customWidth="1"/>
    <col min="6" max="6" width="4.7109375" customWidth="1"/>
    <col min="7" max="7" width="27.7109375" customWidth="1"/>
    <col min="8" max="8" width="34.42578125" customWidth="1"/>
    <col min="9" max="9" width="16.140625" customWidth="1"/>
  </cols>
  <sheetData>
    <row r="2" spans="1:9" ht="19.5" thickBot="1" x14ac:dyDescent="0.35">
      <c r="A2" s="51" t="s">
        <v>20</v>
      </c>
    </row>
    <row r="3" spans="1:9" ht="15.75" thickBot="1" x14ac:dyDescent="0.3">
      <c r="A3" s="30"/>
      <c r="B3" s="31"/>
      <c r="C3" s="23" t="s">
        <v>5</v>
      </c>
      <c r="D3" s="24"/>
      <c r="E3" s="25"/>
      <c r="F3" s="47"/>
      <c r="G3" s="39" t="s">
        <v>3</v>
      </c>
      <c r="H3" s="24"/>
      <c r="I3" s="25"/>
    </row>
    <row r="4" spans="1:9" x14ac:dyDescent="0.25">
      <c r="A4" s="34" t="s">
        <v>7</v>
      </c>
      <c r="B4" s="35" t="s">
        <v>9</v>
      </c>
      <c r="C4" s="34" t="s">
        <v>14</v>
      </c>
      <c r="D4" s="36" t="s">
        <v>2</v>
      </c>
      <c r="E4" s="37" t="s">
        <v>8</v>
      </c>
      <c r="F4" s="48"/>
      <c r="G4" s="34" t="s">
        <v>14</v>
      </c>
      <c r="H4" s="36" t="s">
        <v>2</v>
      </c>
      <c r="I4" s="37" t="s">
        <v>8</v>
      </c>
    </row>
    <row r="5" spans="1:9" x14ac:dyDescent="0.25">
      <c r="A5" s="26">
        <v>0</v>
      </c>
      <c r="B5" s="27">
        <f>10^A5</f>
        <v>1</v>
      </c>
      <c r="C5" s="4" cm="1">
        <f t="array" ref="C5:D5">Data!B10:C10</f>
        <v>6.4000000000000011E-5</v>
      </c>
      <c r="D5" s="2">
        <v>5.6568542494923798E-6</v>
      </c>
      <c r="E5" s="5">
        <v>1</v>
      </c>
      <c r="F5" s="49"/>
      <c r="G5" s="12" cm="1">
        <f t="array" ref="G5:H5">Data!F10:G10</f>
        <v>5.7599999999999991E-5</v>
      </c>
      <c r="H5" s="2">
        <v>1.0597169433391163E-5</v>
      </c>
      <c r="I5" s="5">
        <v>1</v>
      </c>
    </row>
    <row r="6" spans="1:9" x14ac:dyDescent="0.25">
      <c r="A6" s="26">
        <v>1</v>
      </c>
      <c r="B6" s="27">
        <f t="shared" ref="B6:B14" si="0">10^A6</f>
        <v>10</v>
      </c>
      <c r="C6" s="4" cm="1">
        <f t="array" ref="C6:D6">Data!B16:C16</f>
        <v>6.4400000000000007E-5</v>
      </c>
      <c r="D6" s="2">
        <v>5.8991524815010489E-6</v>
      </c>
      <c r="E6" s="5">
        <v>55</v>
      </c>
      <c r="F6" s="49"/>
      <c r="G6" s="12" cm="1">
        <f t="array" ref="G6:H6">Data!F16:G16</f>
        <v>5.5599999999999996E-5</v>
      </c>
      <c r="H6" s="2">
        <v>1.3049904214207857E-5</v>
      </c>
      <c r="I6" s="5">
        <v>55</v>
      </c>
    </row>
    <row r="7" spans="1:9" x14ac:dyDescent="0.25">
      <c r="A7" s="26">
        <v>2</v>
      </c>
      <c r="B7" s="27">
        <f t="shared" si="0"/>
        <v>100</v>
      </c>
      <c r="C7" s="4" cm="1">
        <f t="array" ref="C7:D7">Data!B22:C22</f>
        <v>6.4599999999999998E-5</v>
      </c>
      <c r="D7" s="2">
        <v>1.3630847369110992E-5</v>
      </c>
      <c r="E7" s="5">
        <v>5050</v>
      </c>
      <c r="F7" s="49"/>
      <c r="G7" s="12" cm="1">
        <f t="array" ref="G7:H7">Data!F22:G22</f>
        <v>5.1599999999999994E-5</v>
      </c>
      <c r="H7" s="2">
        <v>5.3197744313081552E-6</v>
      </c>
      <c r="I7" s="5">
        <v>5050</v>
      </c>
    </row>
    <row r="8" spans="1:9" x14ac:dyDescent="0.25">
      <c r="A8" s="26">
        <v>3</v>
      </c>
      <c r="B8" s="27">
        <f t="shared" si="0"/>
        <v>1000</v>
      </c>
      <c r="C8" s="4" cm="1">
        <f t="array" ref="C8:D8">Data!B28:C28</f>
        <v>7.0199999999999999E-5</v>
      </c>
      <c r="D8" s="2">
        <v>1.2696456198483105E-5</v>
      </c>
      <c r="E8" s="5">
        <v>500500</v>
      </c>
      <c r="F8" s="49"/>
      <c r="G8" s="12" cm="1">
        <f t="array" ref="G8:H8">Data!F28:G28</f>
        <v>6.2000000000000003E-5</v>
      </c>
      <c r="H8" s="2">
        <v>8.2462112512353229E-6</v>
      </c>
      <c r="I8" s="5">
        <v>500500</v>
      </c>
    </row>
    <row r="9" spans="1:9" x14ac:dyDescent="0.25">
      <c r="A9" s="26">
        <v>4</v>
      </c>
      <c r="B9" s="27">
        <f t="shared" si="0"/>
        <v>10000</v>
      </c>
      <c r="C9" s="4" cm="1">
        <f t="array" ref="C9:D9">Data!B34:C34</f>
        <v>7.7200000000000006E-5</v>
      </c>
      <c r="D9" s="2">
        <v>8.1670067956381691E-6</v>
      </c>
      <c r="E9" s="5">
        <v>50005000</v>
      </c>
      <c r="F9" s="49"/>
      <c r="G9" s="12" cm="1">
        <f t="array" ref="G9:H9">Data!F34:G34</f>
        <v>1.0219999999999999E-4</v>
      </c>
      <c r="H9" s="2">
        <v>2.683281572999749E-6</v>
      </c>
      <c r="I9" s="5">
        <v>50005000</v>
      </c>
    </row>
    <row r="10" spans="1:9" x14ac:dyDescent="0.25">
      <c r="A10" s="26">
        <v>5</v>
      </c>
      <c r="B10" s="27">
        <f t="shared" si="0"/>
        <v>100000</v>
      </c>
      <c r="C10" s="4" cm="1">
        <f t="array" ref="C10:D10">Data!B40:C40</f>
        <v>2.4060000000000002E-4</v>
      </c>
      <c r="D10" s="2">
        <v>8.619744775803992E-6</v>
      </c>
      <c r="E10" s="5">
        <v>5000050000</v>
      </c>
      <c r="F10" s="49"/>
      <c r="G10" s="12" cm="1">
        <f t="array" ref="G10:H10">Data!F40:G40</f>
        <v>5.4120000000000004E-4</v>
      </c>
      <c r="H10" s="2">
        <v>8.2885463140408308E-6</v>
      </c>
      <c r="I10" s="5">
        <v>5000050000</v>
      </c>
    </row>
    <row r="11" spans="1:9" x14ac:dyDescent="0.25">
      <c r="A11" s="26">
        <v>6</v>
      </c>
      <c r="B11" s="27">
        <f t="shared" si="0"/>
        <v>1000000</v>
      </c>
      <c r="C11" s="4" cm="1">
        <f t="array" ref="C11:D11">Data!B46:C46</f>
        <v>1.9106000000000001E-3</v>
      </c>
      <c r="D11" s="2">
        <v>5.3579846957601441E-5</v>
      </c>
      <c r="E11" s="5">
        <v>500000500000</v>
      </c>
      <c r="F11" s="49"/>
      <c r="G11" s="12" cm="1">
        <f t="array" ref="G11:H11">Data!F46:G46</f>
        <v>4.8842E-3</v>
      </c>
      <c r="H11" s="2">
        <v>2.9132456127144635E-5</v>
      </c>
      <c r="I11" s="5">
        <v>500000500000</v>
      </c>
    </row>
    <row r="12" spans="1:9" x14ac:dyDescent="0.25">
      <c r="A12" s="26">
        <v>7</v>
      </c>
      <c r="B12" s="27">
        <f t="shared" si="0"/>
        <v>10000000</v>
      </c>
      <c r="C12" s="4" cm="1">
        <f t="array" ref="C12:D12">Data!B52:C52</f>
        <v>1.8355400000000001E-2</v>
      </c>
      <c r="D12" s="2">
        <v>1.6694999251272807E-4</v>
      </c>
      <c r="E12" s="5">
        <v>50000005000000</v>
      </c>
      <c r="F12" s="49"/>
      <c r="G12" s="12" cm="1">
        <f t="array" ref="G12:H12">Data!F52:G52</f>
        <v>4.9280999999999998E-2</v>
      </c>
      <c r="H12" s="2">
        <v>1.9493973427703169E-4</v>
      </c>
      <c r="I12" s="5">
        <v>50000005000000</v>
      </c>
    </row>
    <row r="13" spans="1:9" x14ac:dyDescent="0.25">
      <c r="A13" s="26">
        <v>8</v>
      </c>
      <c r="B13" s="27">
        <f t="shared" si="0"/>
        <v>100000000</v>
      </c>
      <c r="C13" s="4" cm="1">
        <f t="array" ref="C13:D13">Data!B58:C58</f>
        <v>0.16706720000000003</v>
      </c>
      <c r="D13" s="2">
        <v>3.7454868441899529E-3</v>
      </c>
      <c r="E13" s="5">
        <v>5000000050000000</v>
      </c>
      <c r="F13" s="49"/>
      <c r="G13" s="12" cm="1">
        <f t="array" ref="G13:H13">Data!F58:G58</f>
        <v>0.49125960000000007</v>
      </c>
      <c r="H13" s="2">
        <v>2.284736374289159E-3</v>
      </c>
      <c r="I13" s="5">
        <v>5000000050000000</v>
      </c>
    </row>
    <row r="14" spans="1:9" ht="15.75" thickBot="1" x14ac:dyDescent="0.3">
      <c r="A14" s="28">
        <v>9</v>
      </c>
      <c r="B14" s="29">
        <f t="shared" si="0"/>
        <v>1000000000</v>
      </c>
      <c r="C14" s="6" cm="1">
        <f t="array" ref="C14:D14">Data!B64:C64</f>
        <v>1.6114979999999999</v>
      </c>
      <c r="D14" s="8">
        <v>3.3794382395599405E-2</v>
      </c>
      <c r="E14" s="9">
        <v>5.000000005E+17</v>
      </c>
      <c r="F14" s="50"/>
      <c r="G14" s="13" cm="1">
        <f t="array" ref="G14:H14">Data!F64:G64</f>
        <v>4.9107579999999995</v>
      </c>
      <c r="H14" s="8">
        <v>6.6126682965351197E-3</v>
      </c>
      <c r="I14" s="9">
        <v>5.000000005E+17</v>
      </c>
    </row>
    <row r="15" spans="1:9" x14ac:dyDescent="0.25">
      <c r="C15" s="54"/>
      <c r="D15" s="55"/>
      <c r="E15" s="56"/>
      <c r="F15" s="60"/>
      <c r="G15" s="54"/>
      <c r="H15" s="56"/>
    </row>
    <row r="16" spans="1:9" ht="15.75" thickBot="1" x14ac:dyDescent="0.3">
      <c r="C16" s="57"/>
      <c r="D16" s="58"/>
      <c r="E16" s="59"/>
      <c r="F16" s="60"/>
      <c r="G16" s="57"/>
      <c r="H16" s="59"/>
    </row>
    <row r="17" spans="1:8" ht="15.75" thickBot="1" x14ac:dyDescent="0.3">
      <c r="B17" s="53"/>
      <c r="C17" s="32" t="s">
        <v>13</v>
      </c>
      <c r="D17" s="33" t="s">
        <v>12</v>
      </c>
      <c r="E17" s="18"/>
      <c r="F17" s="19"/>
      <c r="G17" s="32" t="s">
        <v>11</v>
      </c>
      <c r="H17" s="33" t="s">
        <v>12</v>
      </c>
    </row>
    <row r="18" spans="1:8" ht="15.75" thickBot="1" x14ac:dyDescent="0.3">
      <c r="B18" s="52" t="s">
        <v>10</v>
      </c>
      <c r="C18" s="17" cm="1">
        <f t="array" ref="C18:D18">LINEST(C5:C14,B5:B14)</f>
        <v>1.6110808466521739E-9</v>
      </c>
      <c r="D18" s="16">
        <v>9.3223705654824074E-4</v>
      </c>
      <c r="E18" s="20"/>
      <c r="F18" s="21"/>
      <c r="G18" s="17" cm="1">
        <f t="array" ref="G18:H18">LINEST(G5:G14,B5:B14)</f>
        <v>4.9106985519368334E-9</v>
      </c>
      <c r="H18" s="16">
        <v>7.2127617137374145E-5</v>
      </c>
    </row>
    <row r="20" spans="1:8" ht="19.5" thickBot="1" x14ac:dyDescent="0.35">
      <c r="A20" s="51" t="s">
        <v>19</v>
      </c>
    </row>
    <row r="21" spans="1:8" ht="15.75" thickBot="1" x14ac:dyDescent="0.3">
      <c r="A21" s="38" t="s">
        <v>17</v>
      </c>
      <c r="B21" s="15">
        <f>(G18/C18) * 100</f>
        <v>304.80770484865889</v>
      </c>
      <c r="C21" s="1" t="s">
        <v>15</v>
      </c>
    </row>
    <row r="22" spans="1:8" ht="15.75" thickBot="1" x14ac:dyDescent="0.3">
      <c r="A22" s="38" t="s">
        <v>16</v>
      </c>
      <c r="B22" s="15">
        <f>(C18/G18) * 100</f>
        <v>32.807569628087755</v>
      </c>
      <c r="C22" s="1" t="s">
        <v>18</v>
      </c>
    </row>
  </sheetData>
  <mergeCells count="3">
    <mergeCell ref="C3:E3"/>
    <mergeCell ref="G3:I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Analysis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</dc:creator>
  <cp:lastModifiedBy>Rofhiwa</cp:lastModifiedBy>
  <dcterms:created xsi:type="dcterms:W3CDTF">2023-01-03T21:05:15Z</dcterms:created>
  <dcterms:modified xsi:type="dcterms:W3CDTF">2023-01-05T16:35:10Z</dcterms:modified>
</cp:coreProperties>
</file>