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P\Documents\BROCCOLI\BROCCOLI THESIS DATASET\"/>
    </mc:Choice>
  </mc:AlternateContent>
  <bookViews>
    <workbookView xWindow="0" yWindow="0" windowWidth="15345" windowHeight="3945" firstSheet="11" activeTab="12"/>
  </bookViews>
  <sheets>
    <sheet name="SPSS" sheetId="16" r:id="rId1"/>
    <sheet name="Statistix 10" sheetId="18" r:id="rId2"/>
    <sheet name="Plant Height" sheetId="4" r:id="rId3"/>
    <sheet name="No. of Leaves Per Plant" sheetId="5" r:id="rId4"/>
    <sheet name="Leaf Breadth" sheetId="7" r:id="rId5"/>
    <sheet name="Leaf Length" sheetId="6" r:id="rId6"/>
    <sheet name="Primary Curd Weight" sheetId="15" r:id="rId7"/>
    <sheet name="Stem Diameter " sheetId="11" r:id="rId8"/>
    <sheet name="Primary Curd Diameter" sheetId="10" r:id="rId9"/>
    <sheet name="Dry weight of curd" sheetId="12" r:id="rId10"/>
    <sheet name="Dry weight of leaves" sheetId="13" r:id="rId11"/>
    <sheet name="Cholorophyll Content" sheetId="14" r:id="rId12"/>
    <sheet name="Yield.." sheetId="9" r:id="rId13"/>
    <sheet name="Working Plan" sheetId="2" r:id="rId14"/>
    <sheet name="Parameter" sheetId="1" r:id="rId15"/>
    <sheet name="References" sheetId="3" r:id="rId16"/>
  </sheets>
  <definedNames>
    <definedName name="_xlnm._FilterDatabase" localSheetId="2" hidden="1">'Plant Height'!$B$23:$E$27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9" l="1"/>
  <c r="J35" i="9"/>
  <c r="J36" i="9"/>
  <c r="J37" i="9"/>
  <c r="J33" i="9"/>
  <c r="J24" i="9"/>
  <c r="J25" i="9"/>
  <c r="J26" i="9"/>
  <c r="J27" i="9"/>
  <c r="J23" i="9"/>
  <c r="J14" i="9"/>
  <c r="J15" i="9"/>
  <c r="J16" i="9"/>
  <c r="J17" i="9"/>
  <c r="J13" i="9"/>
  <c r="P14" i="4" l="1"/>
  <c r="Q14" i="4" s="1"/>
  <c r="P13" i="4"/>
  <c r="Q13" i="4" s="1"/>
  <c r="P12" i="4"/>
  <c r="Q12" i="4" s="1"/>
  <c r="P11" i="4"/>
  <c r="Q11" i="4" s="1"/>
  <c r="P10" i="4"/>
  <c r="Q10" i="4" s="1"/>
  <c r="O14" i="4"/>
  <c r="O13" i="4"/>
  <c r="O12" i="4"/>
  <c r="O11" i="4"/>
  <c r="O10" i="4"/>
  <c r="I17" i="9"/>
  <c r="I16" i="9"/>
  <c r="I15" i="9"/>
  <c r="I14" i="9"/>
  <c r="I13" i="9"/>
  <c r="I37" i="9"/>
  <c r="I36" i="9"/>
  <c r="I35" i="9"/>
  <c r="I34" i="9"/>
  <c r="I33" i="9"/>
  <c r="I27" i="9"/>
  <c r="I26" i="9"/>
  <c r="I25" i="9"/>
  <c r="I24" i="9"/>
  <c r="I23" i="9"/>
  <c r="V16" i="15"/>
  <c r="V15" i="15"/>
  <c r="V14" i="15"/>
  <c r="V13" i="15"/>
  <c r="V12" i="15"/>
  <c r="U12" i="15"/>
  <c r="U16" i="15"/>
  <c r="U15" i="15"/>
  <c r="U14" i="15"/>
  <c r="U13" i="15"/>
  <c r="T10" i="11" l="1"/>
  <c r="T11" i="11"/>
  <c r="T12" i="11"/>
  <c r="T13" i="11"/>
  <c r="T9" i="11"/>
  <c r="V14" i="9"/>
  <c r="V15" i="9"/>
  <c r="W15" i="9" s="1"/>
  <c r="V16" i="9"/>
  <c r="W16" i="9" s="1"/>
  <c r="V17" i="9"/>
  <c r="W17" i="9" s="1"/>
  <c r="V13" i="9"/>
  <c r="W13" i="9" s="1"/>
  <c r="W14" i="9"/>
  <c r="U17" i="9"/>
  <c r="U16" i="9"/>
  <c r="U15" i="9"/>
  <c r="U14" i="9"/>
  <c r="U13" i="9"/>
  <c r="R17" i="14"/>
  <c r="R16" i="14"/>
  <c r="R15" i="14"/>
  <c r="R14" i="14"/>
  <c r="R13" i="14"/>
  <c r="Q17" i="14"/>
  <c r="Q16" i="14"/>
  <c r="Q15" i="14"/>
  <c r="Q14" i="14"/>
  <c r="Q13" i="14"/>
  <c r="P17" i="14"/>
  <c r="P16" i="14"/>
  <c r="P15" i="14"/>
  <c r="P14" i="14"/>
  <c r="P13" i="14"/>
  <c r="R17" i="13"/>
  <c r="R16" i="13"/>
  <c r="R15" i="13"/>
  <c r="R14" i="13"/>
  <c r="R13" i="13"/>
  <c r="Q17" i="13"/>
  <c r="Q16" i="13"/>
  <c r="Q15" i="13"/>
  <c r="Q14" i="13"/>
  <c r="Q13" i="13"/>
  <c r="P17" i="13"/>
  <c r="P16" i="13"/>
  <c r="P15" i="13"/>
  <c r="P14" i="13"/>
  <c r="P13" i="13"/>
  <c r="Q17" i="12"/>
  <c r="R17" i="12" s="1"/>
  <c r="Q16" i="12"/>
  <c r="R16" i="12" s="1"/>
  <c r="Q15" i="12"/>
  <c r="R15" i="12" s="1"/>
  <c r="Q14" i="12"/>
  <c r="R14" i="12" s="1"/>
  <c r="Q13" i="12"/>
  <c r="R13" i="12" s="1"/>
  <c r="P14" i="12"/>
  <c r="P15" i="12"/>
  <c r="P16" i="12"/>
  <c r="P17" i="12"/>
  <c r="P13" i="12"/>
  <c r="U13" i="10" l="1"/>
  <c r="U12" i="10"/>
  <c r="U11" i="10"/>
  <c r="U10" i="10"/>
  <c r="U9" i="10"/>
  <c r="T13" i="10"/>
  <c r="T12" i="10"/>
  <c r="T11" i="10"/>
  <c r="T10" i="10"/>
  <c r="T9" i="10"/>
  <c r="S10" i="10"/>
  <c r="S11" i="10"/>
  <c r="S12" i="10"/>
  <c r="S13" i="10"/>
  <c r="S9" i="10"/>
  <c r="U13" i="11"/>
  <c r="U12" i="11"/>
  <c r="U11" i="11"/>
  <c r="U10" i="11"/>
  <c r="U9" i="11"/>
  <c r="S10" i="11"/>
  <c r="S11" i="11"/>
  <c r="S12" i="11"/>
  <c r="S13" i="11"/>
  <c r="S9" i="11"/>
  <c r="T13" i="15"/>
  <c r="T14" i="15"/>
  <c r="T15" i="15"/>
  <c r="T16" i="15"/>
  <c r="T12" i="15"/>
  <c r="L34" i="9" l="1"/>
  <c r="L35" i="9"/>
  <c r="L36" i="9"/>
  <c r="L37" i="9"/>
  <c r="L33" i="9"/>
  <c r="L24" i="9"/>
  <c r="L25" i="9"/>
  <c r="L26" i="9"/>
  <c r="L27" i="9"/>
  <c r="L23" i="9"/>
  <c r="L14" i="9"/>
  <c r="L15" i="9"/>
  <c r="L16" i="9"/>
  <c r="L17" i="9"/>
  <c r="L13" i="9"/>
  <c r="G37" i="14"/>
  <c r="H37" i="14" s="1"/>
  <c r="G36" i="14"/>
  <c r="H36" i="14" s="1"/>
  <c r="G35" i="14"/>
  <c r="H35" i="14" s="1"/>
  <c r="G34" i="14"/>
  <c r="H34" i="14" s="1"/>
  <c r="G33" i="14"/>
  <c r="H33" i="14" s="1"/>
  <c r="G27" i="14"/>
  <c r="H27" i="14" s="1"/>
  <c r="G26" i="14"/>
  <c r="H26" i="14" s="1"/>
  <c r="G25" i="14"/>
  <c r="H25" i="14" s="1"/>
  <c r="G24" i="14"/>
  <c r="H24" i="14" s="1"/>
  <c r="G23" i="14"/>
  <c r="H23" i="14" s="1"/>
  <c r="G17" i="14"/>
  <c r="H17" i="14" s="1"/>
  <c r="G16" i="14"/>
  <c r="H16" i="14" s="1"/>
  <c r="G15" i="14"/>
  <c r="H15" i="14" s="1"/>
  <c r="G14" i="14"/>
  <c r="H14" i="14" s="1"/>
  <c r="G13" i="14"/>
  <c r="H13" i="14" s="1"/>
  <c r="G37" i="13" l="1"/>
  <c r="H37" i="13" s="1"/>
  <c r="G36" i="13"/>
  <c r="H36" i="13" s="1"/>
  <c r="G35" i="13"/>
  <c r="H35" i="13" s="1"/>
  <c r="G34" i="13"/>
  <c r="H34" i="13" s="1"/>
  <c r="G33" i="13"/>
  <c r="H33" i="13" s="1"/>
  <c r="G27" i="13"/>
  <c r="H27" i="13" s="1"/>
  <c r="G26" i="13"/>
  <c r="H26" i="13" s="1"/>
  <c r="G25" i="13"/>
  <c r="H25" i="13" s="1"/>
  <c r="G24" i="13"/>
  <c r="H24" i="13" s="1"/>
  <c r="G23" i="13"/>
  <c r="H23" i="13" s="1"/>
  <c r="G17" i="13"/>
  <c r="H17" i="13" s="1"/>
  <c r="G16" i="13"/>
  <c r="H16" i="13" s="1"/>
  <c r="H15" i="13"/>
  <c r="G15" i="13"/>
  <c r="G14" i="13"/>
  <c r="H14" i="13" s="1"/>
  <c r="G13" i="13"/>
  <c r="H13" i="13" s="1"/>
  <c r="G37" i="12"/>
  <c r="H37" i="12" s="1"/>
  <c r="G36" i="12"/>
  <c r="H36" i="12" s="1"/>
  <c r="G35" i="12"/>
  <c r="H35" i="12" s="1"/>
  <c r="G34" i="12"/>
  <c r="H34" i="12" s="1"/>
  <c r="G33" i="12"/>
  <c r="H33" i="12" s="1"/>
  <c r="G27" i="12"/>
  <c r="H27" i="12" s="1"/>
  <c r="G26" i="12"/>
  <c r="H26" i="12" s="1"/>
  <c r="G25" i="12"/>
  <c r="H25" i="12" s="1"/>
  <c r="G24" i="12"/>
  <c r="H24" i="12" s="1"/>
  <c r="G23" i="12"/>
  <c r="H23" i="12" s="1"/>
  <c r="G13" i="12"/>
  <c r="H13" i="12" s="1"/>
  <c r="G17" i="12"/>
  <c r="H17" i="12" s="1"/>
  <c r="G16" i="12"/>
  <c r="H16" i="12" s="1"/>
  <c r="G15" i="12"/>
  <c r="H15" i="12" s="1"/>
  <c r="G14" i="12"/>
  <c r="H14" i="12" s="1"/>
  <c r="J9" i="10" l="1"/>
  <c r="J33" i="10" l="1"/>
  <c r="K33" i="10" s="1"/>
  <c r="J32" i="10"/>
  <c r="K32" i="10" s="1"/>
  <c r="J31" i="10"/>
  <c r="K31" i="10" s="1"/>
  <c r="J30" i="10"/>
  <c r="K30" i="10" s="1"/>
  <c r="J29" i="10"/>
  <c r="K29" i="10" s="1"/>
  <c r="J23" i="10"/>
  <c r="K23" i="10" s="1"/>
  <c r="J22" i="10"/>
  <c r="K22" i="10" s="1"/>
  <c r="J21" i="10"/>
  <c r="K21" i="10" s="1"/>
  <c r="J20" i="10"/>
  <c r="K20" i="10" s="1"/>
  <c r="J19" i="10"/>
  <c r="K19" i="10" s="1"/>
  <c r="J13" i="10"/>
  <c r="K13" i="10" s="1"/>
  <c r="K12" i="10"/>
  <c r="J12" i="10"/>
  <c r="J11" i="10"/>
  <c r="K11" i="10" s="1"/>
  <c r="J10" i="10"/>
  <c r="K10" i="10" s="1"/>
  <c r="K9" i="10"/>
  <c r="K30" i="11"/>
  <c r="K31" i="11"/>
  <c r="K32" i="11"/>
  <c r="K33" i="11"/>
  <c r="K29" i="11"/>
  <c r="K23" i="11"/>
  <c r="J30" i="11"/>
  <c r="J31" i="11"/>
  <c r="J32" i="11"/>
  <c r="J33" i="11"/>
  <c r="J29" i="11"/>
  <c r="J19" i="11"/>
  <c r="K20" i="11"/>
  <c r="K21" i="11"/>
  <c r="K22" i="11"/>
  <c r="K19" i="11"/>
  <c r="K11" i="11"/>
  <c r="K10" i="11"/>
  <c r="K12" i="11"/>
  <c r="K13" i="11"/>
  <c r="K9" i="11"/>
  <c r="J20" i="11"/>
  <c r="J21" i="11"/>
  <c r="J22" i="11"/>
  <c r="J23" i="11"/>
  <c r="J10" i="11"/>
  <c r="J11" i="11"/>
  <c r="J12" i="11"/>
  <c r="J13" i="11"/>
  <c r="J9" i="11"/>
  <c r="K12" i="15"/>
  <c r="L12" i="15" s="1"/>
  <c r="K33" i="15"/>
  <c r="L33" i="15" s="1"/>
  <c r="K34" i="15"/>
  <c r="L34" i="15" s="1"/>
  <c r="K35" i="15"/>
  <c r="L35" i="15" s="1"/>
  <c r="K36" i="15"/>
  <c r="L36" i="15" s="1"/>
  <c r="K32" i="15"/>
  <c r="L32" i="15" s="1"/>
  <c r="K23" i="15"/>
  <c r="L23" i="15" s="1"/>
  <c r="K24" i="15"/>
  <c r="L24" i="15" s="1"/>
  <c r="K25" i="15"/>
  <c r="L25" i="15" s="1"/>
  <c r="K26" i="15"/>
  <c r="L26" i="15" s="1"/>
  <c r="K22" i="15"/>
  <c r="L22" i="15" s="1"/>
  <c r="K13" i="15"/>
  <c r="L13" i="15" s="1"/>
  <c r="K14" i="15"/>
  <c r="L14" i="15" s="1"/>
  <c r="K15" i="15"/>
  <c r="L15" i="15" s="1"/>
  <c r="K16" i="15"/>
  <c r="L16" i="15" s="1"/>
  <c r="G35" i="6"/>
  <c r="G36" i="6"/>
  <c r="G37" i="6"/>
  <c r="G38" i="6"/>
  <c r="G39" i="6"/>
  <c r="G23" i="6"/>
  <c r="G24" i="6"/>
  <c r="G25" i="6"/>
  <c r="G26" i="6"/>
  <c r="G22" i="6"/>
  <c r="G10" i="6"/>
  <c r="G11" i="6"/>
  <c r="G12" i="6"/>
  <c r="G13" i="6"/>
  <c r="G9" i="6"/>
  <c r="H9" i="6" s="1"/>
  <c r="G36" i="7"/>
  <c r="G37" i="7"/>
  <c r="G38" i="7"/>
  <c r="G39" i="7"/>
  <c r="G35" i="7"/>
  <c r="G23" i="7"/>
  <c r="G24" i="7"/>
  <c r="G25" i="7"/>
  <c r="G26" i="7"/>
  <c r="G22" i="7"/>
  <c r="G10" i="7"/>
  <c r="G11" i="7"/>
  <c r="G12" i="7"/>
  <c r="G13" i="7"/>
  <c r="G9" i="7"/>
  <c r="G36" i="5"/>
  <c r="G37" i="5"/>
  <c r="G38" i="5"/>
  <c r="G39" i="5"/>
  <c r="G35" i="5"/>
  <c r="G23" i="5"/>
  <c r="G24" i="5"/>
  <c r="G25" i="5"/>
  <c r="G26" i="5"/>
  <c r="G22" i="5"/>
  <c r="G10" i="5"/>
  <c r="G11" i="5"/>
  <c r="G12" i="5"/>
  <c r="G13" i="5"/>
  <c r="G9" i="5"/>
  <c r="G37" i="4"/>
  <c r="G38" i="4"/>
  <c r="G39" i="4"/>
  <c r="G40" i="4"/>
  <c r="G36" i="4"/>
  <c r="G24" i="4"/>
  <c r="G25" i="4"/>
  <c r="G26" i="4"/>
  <c r="G27" i="4"/>
  <c r="G23" i="4"/>
  <c r="G11" i="4"/>
  <c r="G12" i="4"/>
  <c r="G13" i="4"/>
  <c r="G14" i="4"/>
  <c r="G10" i="4"/>
  <c r="M37" i="9" l="1"/>
  <c r="M36" i="9"/>
  <c r="M35" i="9"/>
  <c r="M34" i="9"/>
  <c r="M33" i="9"/>
  <c r="M27" i="9"/>
  <c r="M26" i="9"/>
  <c r="M25" i="9"/>
  <c r="M24" i="9"/>
  <c r="M23" i="9"/>
  <c r="F33" i="14"/>
  <c r="F34" i="14"/>
  <c r="F35" i="14"/>
  <c r="F36" i="14"/>
  <c r="F37" i="14"/>
  <c r="F24" i="14"/>
  <c r="F25" i="14"/>
  <c r="F26" i="14"/>
  <c r="F27" i="14"/>
  <c r="F23" i="14"/>
  <c r="F14" i="14"/>
  <c r="F15" i="14"/>
  <c r="F16" i="14"/>
  <c r="F17" i="14"/>
  <c r="F13" i="14"/>
  <c r="F34" i="13"/>
  <c r="F35" i="13"/>
  <c r="F36" i="13"/>
  <c r="F37" i="13"/>
  <c r="F33" i="13"/>
  <c r="F24" i="13"/>
  <c r="F25" i="13"/>
  <c r="F26" i="13"/>
  <c r="F27" i="13"/>
  <c r="F23" i="13"/>
  <c r="F14" i="13"/>
  <c r="F15" i="13"/>
  <c r="F16" i="13"/>
  <c r="F17" i="13"/>
  <c r="F13" i="13"/>
  <c r="F23" i="12" l="1"/>
  <c r="F33" i="12"/>
  <c r="F34" i="12"/>
  <c r="F35" i="12"/>
  <c r="F36" i="12"/>
  <c r="F37" i="12"/>
  <c r="F24" i="12"/>
  <c r="F25" i="12"/>
  <c r="F26" i="12"/>
  <c r="F27" i="12"/>
  <c r="F14" i="12"/>
  <c r="F15" i="12"/>
  <c r="F16" i="12"/>
  <c r="F17" i="12"/>
  <c r="K37" i="9" l="1"/>
  <c r="K36" i="9"/>
  <c r="K35" i="9"/>
  <c r="K34" i="9"/>
  <c r="K33" i="9"/>
  <c r="K27" i="9"/>
  <c r="K26" i="9"/>
  <c r="K25" i="9"/>
  <c r="K24" i="9"/>
  <c r="K23" i="9"/>
  <c r="K17" i="9"/>
  <c r="M17" i="9" s="1"/>
  <c r="K16" i="9"/>
  <c r="M16" i="9" s="1"/>
  <c r="K15" i="9"/>
  <c r="M15" i="9" s="1"/>
  <c r="K14" i="9"/>
  <c r="M14" i="9" s="1"/>
  <c r="K13" i="9"/>
  <c r="M13" i="9" s="1"/>
  <c r="I19" i="10"/>
  <c r="I30" i="10"/>
  <c r="I31" i="10"/>
  <c r="I32" i="10"/>
  <c r="I33" i="10"/>
  <c r="I29" i="10"/>
  <c r="I20" i="10"/>
  <c r="I21" i="10"/>
  <c r="I22" i="10"/>
  <c r="I23" i="10"/>
  <c r="I10" i="10"/>
  <c r="I11" i="10"/>
  <c r="I12" i="10"/>
  <c r="I13" i="10"/>
  <c r="I9" i="10"/>
  <c r="I19" i="11"/>
  <c r="I20" i="11"/>
  <c r="I21" i="11"/>
  <c r="I22" i="11"/>
  <c r="I23" i="11"/>
  <c r="I9" i="11"/>
  <c r="I30" i="11"/>
  <c r="I31" i="11"/>
  <c r="I32" i="11"/>
  <c r="I33" i="11"/>
  <c r="I29" i="11"/>
  <c r="J32" i="15"/>
  <c r="J33" i="15"/>
  <c r="J34" i="15"/>
  <c r="J35" i="15"/>
  <c r="J36" i="15"/>
  <c r="J23" i="15"/>
  <c r="J24" i="15"/>
  <c r="J25" i="15"/>
  <c r="J26" i="15"/>
  <c r="J22" i="15"/>
  <c r="I10" i="11"/>
  <c r="I11" i="11"/>
  <c r="I12" i="11"/>
  <c r="I13" i="11"/>
  <c r="I13" i="15"/>
  <c r="I14" i="15"/>
  <c r="I15" i="15"/>
  <c r="I16" i="15"/>
  <c r="J13" i="15"/>
  <c r="J14" i="15"/>
  <c r="J15" i="15"/>
  <c r="J16" i="15"/>
  <c r="F36" i="7"/>
  <c r="H36" i="7"/>
  <c r="F37" i="7"/>
  <c r="H37" i="7"/>
  <c r="F38" i="7"/>
  <c r="H38" i="7"/>
  <c r="F39" i="7"/>
  <c r="H39" i="7"/>
  <c r="F23" i="7"/>
  <c r="H23" i="7"/>
  <c r="F24" i="7"/>
  <c r="H24" i="7"/>
  <c r="F25" i="7"/>
  <c r="H25" i="7"/>
  <c r="F26" i="7"/>
  <c r="H26" i="7"/>
  <c r="F10" i="7"/>
  <c r="F11" i="7"/>
  <c r="F12" i="7"/>
  <c r="F13" i="7"/>
  <c r="H10" i="7"/>
  <c r="H11" i="7"/>
  <c r="H12" i="7"/>
  <c r="H13" i="7"/>
  <c r="F35" i="7"/>
  <c r="H35" i="7"/>
  <c r="F22" i="7"/>
  <c r="H22" i="7"/>
  <c r="F9" i="7"/>
  <c r="H9" i="7"/>
  <c r="F9" i="6"/>
  <c r="F36" i="6"/>
  <c r="H36" i="6"/>
  <c r="F37" i="6"/>
  <c r="H37" i="6"/>
  <c r="F38" i="6"/>
  <c r="H38" i="6"/>
  <c r="F39" i="6"/>
  <c r="H39" i="6"/>
  <c r="F23" i="6"/>
  <c r="H23" i="6"/>
  <c r="F24" i="6"/>
  <c r="H24" i="6"/>
  <c r="F25" i="6"/>
  <c r="H25" i="6"/>
  <c r="F26" i="6"/>
  <c r="H26" i="6"/>
  <c r="F22" i="6"/>
  <c r="H22" i="6"/>
  <c r="F35" i="6"/>
  <c r="H35" i="6"/>
  <c r="F11" i="6"/>
  <c r="H11" i="6"/>
  <c r="F35" i="5"/>
  <c r="H35" i="5"/>
  <c r="F10" i="6"/>
  <c r="H10" i="6"/>
  <c r="F12" i="6"/>
  <c r="H12" i="6"/>
  <c r="F13" i="6"/>
  <c r="H13" i="6"/>
  <c r="F36" i="5"/>
  <c r="H36" i="5"/>
  <c r="F37" i="5"/>
  <c r="H37" i="5"/>
  <c r="F38" i="5"/>
  <c r="H38" i="5"/>
  <c r="F39" i="5"/>
  <c r="H39" i="5"/>
  <c r="F23" i="5"/>
  <c r="H23" i="5"/>
  <c r="F24" i="5"/>
  <c r="H24" i="5"/>
  <c r="F25" i="5"/>
  <c r="H25" i="5"/>
  <c r="F26" i="5"/>
  <c r="H26" i="5"/>
  <c r="F22" i="5"/>
  <c r="H22" i="5"/>
  <c r="F9" i="5"/>
  <c r="H9" i="5"/>
  <c r="F12" i="5"/>
  <c r="H12" i="5"/>
  <c r="F10" i="5"/>
  <c r="H10" i="5"/>
  <c r="F11" i="5"/>
  <c r="H11" i="5"/>
  <c r="F13" i="12"/>
  <c r="J12" i="15"/>
  <c r="I12" i="15"/>
  <c r="F13" i="5"/>
  <c r="H13" i="5"/>
  <c r="F10" i="4"/>
  <c r="H10" i="4"/>
  <c r="F40" i="4"/>
  <c r="H40" i="4"/>
  <c r="F39" i="4"/>
  <c r="H39" i="4"/>
  <c r="F38" i="4"/>
  <c r="H38" i="4"/>
  <c r="F37" i="4"/>
  <c r="H37" i="4"/>
  <c r="F36" i="4"/>
  <c r="H36" i="4"/>
  <c r="F24" i="4"/>
  <c r="H24" i="4"/>
  <c r="F25" i="4"/>
  <c r="H25" i="4"/>
  <c r="F26" i="4"/>
  <c r="H26" i="4"/>
  <c r="F27" i="4"/>
  <c r="H27" i="4"/>
  <c r="F23" i="4"/>
  <c r="H23" i="4"/>
  <c r="F11" i="4"/>
  <c r="H11" i="4"/>
  <c r="F12" i="4"/>
  <c r="F13" i="4"/>
  <c r="F14" i="4"/>
  <c r="H14" i="4"/>
  <c r="H13" i="4"/>
  <c r="H12" i="4"/>
</calcChain>
</file>

<file path=xl/sharedStrings.xml><?xml version="1.0" encoding="utf-8"?>
<sst xmlns="http://schemas.openxmlformats.org/spreadsheetml/2006/main" count="1034" uniqueCount="196">
  <si>
    <t xml:space="preserve">Parameters </t>
  </si>
  <si>
    <t>20 days</t>
  </si>
  <si>
    <t>40 days</t>
  </si>
  <si>
    <t>60 days</t>
  </si>
  <si>
    <t>Serial</t>
  </si>
  <si>
    <t>Land preparation</t>
  </si>
  <si>
    <t>Ploughing</t>
  </si>
  <si>
    <t>Preparation of layout</t>
  </si>
  <si>
    <t>Soil preparation</t>
  </si>
  <si>
    <t>Plant height (cm)</t>
  </si>
  <si>
    <t>Number of leaves per plant</t>
  </si>
  <si>
    <t>Leaf length (cm)</t>
  </si>
  <si>
    <t>Leaf breadth (cm)</t>
  </si>
  <si>
    <t>Days to curd initiation</t>
  </si>
  <si>
    <t>Stem diameter (cm)</t>
  </si>
  <si>
    <t>Diameter of primary curd (cm)</t>
  </si>
  <si>
    <t>Weight of primary curd (g)</t>
  </si>
  <si>
    <t>Number of secondary curd per plant</t>
  </si>
  <si>
    <t>Average weight of secondary curd (g)</t>
  </si>
  <si>
    <t xml:space="preserve">Percent dry matter of curd </t>
  </si>
  <si>
    <t>Percent dry matter of leaf</t>
  </si>
  <si>
    <t>Yield per plant (g)</t>
  </si>
  <si>
    <t>Yield per plot (kg)</t>
  </si>
  <si>
    <t>Yield per hectare (t/ha)</t>
  </si>
  <si>
    <t xml:space="preserve">Obtained Data From Field </t>
  </si>
  <si>
    <t>Items of work</t>
  </si>
  <si>
    <t>Details</t>
  </si>
  <si>
    <t>Transplanting</t>
  </si>
  <si>
    <t>Urea</t>
  </si>
  <si>
    <t>TSP</t>
  </si>
  <si>
    <t>MOP</t>
  </si>
  <si>
    <t>Boron</t>
  </si>
  <si>
    <t>T০</t>
  </si>
  <si>
    <t>T1</t>
  </si>
  <si>
    <t>T2</t>
  </si>
  <si>
    <t>T3</t>
  </si>
  <si>
    <t>T4</t>
  </si>
  <si>
    <t xml:space="preserve">Intercultural Operation </t>
  </si>
  <si>
    <t xml:space="preserve">Thinning </t>
  </si>
  <si>
    <t>Gap filling</t>
  </si>
  <si>
    <t>Mulching</t>
  </si>
  <si>
    <t>Shading</t>
  </si>
  <si>
    <t>Earthing up</t>
  </si>
  <si>
    <t xml:space="preserve">Pest Management </t>
  </si>
  <si>
    <t xml:space="preserve">Disease Management </t>
  </si>
  <si>
    <t>Harvesting</t>
  </si>
  <si>
    <t>Yield</t>
  </si>
  <si>
    <t xml:space="preserve">Working Calender : Broccoli (Brassica oleracea) Cultivation  </t>
  </si>
  <si>
    <t xml:space="preserve">Biochar Application </t>
  </si>
  <si>
    <t>1st &amp; 2nd</t>
  </si>
  <si>
    <t>3rd</t>
  </si>
  <si>
    <t>24th dec'21</t>
  </si>
  <si>
    <t>3rd Jan'22</t>
  </si>
  <si>
    <t>5th jan'22</t>
  </si>
  <si>
    <t>5th Jan'22</t>
  </si>
  <si>
    <t xml:space="preserve">Fertilizer Application </t>
  </si>
  <si>
    <t>6th Jan'22</t>
  </si>
  <si>
    <t>Fertilizer Requirement (Kg/ha)</t>
  </si>
  <si>
    <t>Biochar Dose (ton/ha)</t>
  </si>
  <si>
    <t>Prepared with Powertiller with cross ploughing</t>
  </si>
  <si>
    <t>Seedling age</t>
  </si>
  <si>
    <t>Seedling Growing Medium</t>
  </si>
  <si>
    <t xml:space="preserve">35 days </t>
  </si>
  <si>
    <t xml:space="preserve">Weeding </t>
  </si>
  <si>
    <t>3 times,during land preparation, soil preparation &amp; transplanting</t>
  </si>
  <si>
    <t>Watering</t>
  </si>
  <si>
    <t>50 % Cocodust+ 40 % Vermicompost + 5 % Biodarma powder + 5 % Gypsum</t>
  </si>
  <si>
    <t>Seedling Sowing</t>
  </si>
  <si>
    <t>13th Jan'22</t>
  </si>
  <si>
    <t>Fertilizer</t>
  </si>
  <si>
    <t>Biochar</t>
  </si>
  <si>
    <t>11th jan'22</t>
  </si>
  <si>
    <t>Experimented Variety : Barbara</t>
  </si>
  <si>
    <t>Morphological Parameter</t>
  </si>
  <si>
    <t>Yield Parameter</t>
  </si>
  <si>
    <t>Development Parameter</t>
  </si>
  <si>
    <t>Chlorophyll Content</t>
  </si>
  <si>
    <t>Omega Content</t>
  </si>
  <si>
    <t>Vit - A</t>
  </si>
  <si>
    <t>Vit - K</t>
  </si>
  <si>
    <t>Vit - C</t>
  </si>
  <si>
    <t>Color of Curd</t>
  </si>
  <si>
    <t>Niacin Content</t>
  </si>
  <si>
    <t>Farmness</t>
  </si>
  <si>
    <t>Carbohydrate</t>
  </si>
  <si>
    <t>Protein</t>
  </si>
  <si>
    <t xml:space="preserve">Lipids </t>
  </si>
  <si>
    <t xml:space="preserve">Water Content </t>
  </si>
  <si>
    <t>Carotenoids</t>
  </si>
  <si>
    <t>Beta Carotene</t>
  </si>
  <si>
    <t>Antioxidant Activity</t>
  </si>
  <si>
    <t>Fiber Content</t>
  </si>
  <si>
    <t xml:space="preserve">Sulforaphane </t>
  </si>
  <si>
    <t>Indole 3 Carbinol</t>
  </si>
  <si>
    <t>Biochar Dose Recommend For Brassicaceae Family:</t>
  </si>
  <si>
    <t xml:space="preserve"> http://www.saulibrary.edu.bd/daatj/public/index.php/getDownload/12-04971_11.pdf</t>
  </si>
  <si>
    <t>Proper N,P,K Dose for broccoli:</t>
  </si>
  <si>
    <t>https://www.pphouse.org/upload_article/17_IJBSM_Feb_2015Singh_et_al.pdf</t>
  </si>
  <si>
    <t>References</t>
  </si>
  <si>
    <t xml:space="preserve">Soil Properties </t>
  </si>
  <si>
    <t>Soil Texture</t>
  </si>
  <si>
    <t>Particle Density</t>
  </si>
  <si>
    <t xml:space="preserve">Soil Porosity </t>
  </si>
  <si>
    <t>Soil pH</t>
  </si>
  <si>
    <t>Electrical Conductivity</t>
  </si>
  <si>
    <t xml:space="preserve">Cation Exchange Capacity </t>
  </si>
  <si>
    <t>Soil Organic Carbon</t>
  </si>
  <si>
    <t>Soil Moisture</t>
  </si>
  <si>
    <t>Water Holding Capacity</t>
  </si>
  <si>
    <t>Available N</t>
  </si>
  <si>
    <t>Available P</t>
  </si>
  <si>
    <t>Available S</t>
  </si>
  <si>
    <t>Available B</t>
  </si>
  <si>
    <t>CEC of Clay Size fraction(CEC Clay)</t>
  </si>
  <si>
    <t>Sequestered Carbon</t>
  </si>
  <si>
    <t>Al Saturation (as % of ECEC)</t>
  </si>
  <si>
    <t xml:space="preserve">CaCO3 Content </t>
  </si>
  <si>
    <t xml:space="preserve">Gypsum Content </t>
  </si>
  <si>
    <t>Bulk Density</t>
  </si>
  <si>
    <t xml:space="preserve">Coarse Fragments </t>
  </si>
  <si>
    <t>Sand</t>
  </si>
  <si>
    <t>Silt</t>
  </si>
  <si>
    <t>Clay</t>
  </si>
  <si>
    <t>42 days</t>
  </si>
  <si>
    <t>Treatment</t>
  </si>
  <si>
    <t>R1</t>
  </si>
  <si>
    <t>R2</t>
  </si>
  <si>
    <t>R3</t>
  </si>
  <si>
    <t xml:space="preserve">Average </t>
  </si>
  <si>
    <t>STD</t>
  </si>
  <si>
    <t>SEM</t>
  </si>
  <si>
    <t>To</t>
  </si>
  <si>
    <t>15 DAT</t>
  </si>
  <si>
    <t>35 DAT</t>
  </si>
  <si>
    <t>60 DAT</t>
  </si>
  <si>
    <t xml:space="preserve">Treatment </t>
  </si>
  <si>
    <t>Total</t>
  </si>
  <si>
    <t>Curd Diameter</t>
  </si>
  <si>
    <t>Stem Diameter</t>
  </si>
  <si>
    <t>Unedited</t>
  </si>
  <si>
    <t>15 Days</t>
  </si>
  <si>
    <t>35 Days</t>
  </si>
  <si>
    <t>60 Days</t>
  </si>
  <si>
    <t>Graph Formation with Average &amp; SEM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</si>
  <si>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</si>
  <si>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</si>
  <si>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</si>
  <si>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</si>
  <si>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</si>
  <si>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</si>
  <si>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</si>
  <si>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</si>
  <si>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</si>
  <si>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</si>
  <si>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</si>
  <si>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</si>
  <si>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</si>
  <si>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</si>
  <si>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</si>
  <si>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</si>
  <si>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</si>
  <si>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T0</t>
  </si>
  <si>
    <t>Non significant ; Null accepted</t>
  </si>
  <si>
    <t>15 DAS</t>
  </si>
  <si>
    <t>35 DAS</t>
  </si>
  <si>
    <t>60 DAS</t>
  </si>
  <si>
    <t xml:space="preserve">Primary Curd Weight ( gm-Total ) </t>
  </si>
  <si>
    <t>Significant ; Null Rejected</t>
  </si>
  <si>
    <t>Dry weight of Curd (100gm)</t>
  </si>
  <si>
    <t>YIELD</t>
  </si>
  <si>
    <t>Dry weight of leaf (Per 100gm)</t>
  </si>
  <si>
    <t>CC</t>
  </si>
  <si>
    <t>DWL</t>
  </si>
  <si>
    <t>DWC</t>
  </si>
  <si>
    <t>SD</t>
  </si>
  <si>
    <t>PCW</t>
  </si>
  <si>
    <t>TREATMENT</t>
  </si>
  <si>
    <t>REPLICATION</t>
  </si>
  <si>
    <t>LL60</t>
  </si>
  <si>
    <t>LL35</t>
  </si>
  <si>
    <t>LL15</t>
  </si>
  <si>
    <t>LB60</t>
  </si>
  <si>
    <t>LB35</t>
  </si>
  <si>
    <t>LB15</t>
  </si>
  <si>
    <t>LNPP60</t>
  </si>
  <si>
    <t>LNPP35</t>
  </si>
  <si>
    <t>LNPP15</t>
  </si>
  <si>
    <t>PH60</t>
  </si>
  <si>
    <t>PH35</t>
  </si>
  <si>
    <t>PH15</t>
  </si>
  <si>
    <t>Final Data Set</t>
  </si>
  <si>
    <t>PCD</t>
  </si>
  <si>
    <t>YIELD PER PLOT</t>
  </si>
  <si>
    <t>Total (ton/ha)</t>
  </si>
  <si>
    <t>Total(gm/plot)</t>
  </si>
  <si>
    <t>TOTAL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</si>
</sst>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4" fillId="5" borderId="4" xfId="4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/>
    <xf numFmtId="0" fontId="4" fillId="9" borderId="4" xfId="8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7" borderId="0" xfId="6" applyBorder="1"/>
    <xf numFmtId="0" fontId="4" fillId="7" borderId="1" xfId="6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Alignment="1">
      <alignment horizontal="center" vertical="center"/>
    </xf>
    <xf numFmtId="0" fontId="4" fillId="7" borderId="0" xfId="6" applyFont="1" applyBorder="1" applyAlignment="1">
      <alignment horizontal="center" vertical="center"/>
    </xf>
    <xf numFmtId="0" fontId="4" fillId="0" borderId="0" xfId="0" applyFont="1" applyBorder="1" applyAlignmen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0" fillId="0" borderId="2" xfId="0" applyFill="1" applyBorder="1"/>
    <xf numFmtId="0" fontId="0" fillId="0" borderId="13" xfId="0" applyBorder="1"/>
    <xf numFmtId="0" fontId="0" fillId="0" borderId="11" xfId="0" applyFill="1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10" xfId="0" applyFont="1" applyBorder="1"/>
    <xf numFmtId="0" fontId="0" fillId="0" borderId="8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/>
    <xf numFmtId="0" fontId="2" fillId="2" borderId="11" xfId="1" applyBorder="1"/>
    <xf numFmtId="0" fontId="2" fillId="2" borderId="3" xfId="1" applyBorder="1"/>
    <xf numFmtId="0" fontId="2" fillId="2" borderId="12" xfId="1" applyBorder="1"/>
    <xf numFmtId="0" fontId="0" fillId="0" borderId="0" xfId="0" applyFill="1" applyAlignment="1">
      <alignment horizontal="center" vertical="center"/>
    </xf>
    <xf numFmtId="0" fontId="9" fillId="7" borderId="14" xfId="6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10" fillId="2" borderId="4" xfId="1" applyFont="1" applyBorder="1" applyAlignment="1">
      <alignment horizontal="center" vertical="center"/>
    </xf>
    <xf numFmtId="0" fontId="6" fillId="6" borderId="15" xfId="5" applyFont="1" applyBorder="1" applyAlignment="1">
      <alignment horizontal="center" vertical="center"/>
    </xf>
    <xf numFmtId="0" fontId="6" fillId="4" borderId="15" xfId="3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0" xfId="10"/>
    <xf numFmtId="0" fontId="15" fillId="11" borderId="0" xfId="0" applyFont="1" applyFill="1"/>
    <xf numFmtId="0" fontId="0" fillId="11" borderId="0" xfId="0" applyFill="1"/>
    <xf numFmtId="0" fontId="4" fillId="1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16" xfId="0" applyBorder="1"/>
    <xf numFmtId="0" fontId="0" fillId="14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/>
    <xf numFmtId="0" fontId="0" fillId="13" borderId="16" xfId="0" applyFill="1" applyBorder="1"/>
    <xf numFmtId="0" fontId="0" fillId="16" borderId="0" xfId="0" applyFill="1"/>
    <xf numFmtId="0" fontId="0" fillId="0" borderId="0" xfId="0" applyFill="1" applyBorder="1" applyAlignment="1"/>
    <xf numFmtId="0" fontId="0" fillId="0" borderId="18" xfId="0" applyFill="1" applyBorder="1" applyAlignment="1"/>
    <xf numFmtId="0" fontId="17" fillId="0" borderId="19" xfId="0" applyFont="1" applyFill="1" applyBorder="1" applyAlignment="1">
      <alignment horizontal="center"/>
    </xf>
    <xf numFmtId="0" fontId="16" fillId="17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4" fillId="11" borderId="0" xfId="0" applyFont="1" applyFill="1"/>
    <xf numFmtId="0" fontId="0" fillId="11" borderId="16" xfId="0" applyFill="1" applyBorder="1"/>
    <xf numFmtId="0" fontId="0" fillId="11" borderId="17" xfId="0" applyFill="1" applyBorder="1"/>
    <xf numFmtId="0" fontId="4" fillId="15" borderId="0" xfId="0" applyFont="1" applyFill="1" applyAlignment="1">
      <alignment vertical="center"/>
    </xf>
    <xf numFmtId="0" fontId="0" fillId="15" borderId="0" xfId="0" applyFill="1"/>
    <xf numFmtId="0" fontId="0" fillId="0" borderId="0" xfId="0" applyAlignment="1">
      <alignment horizontal="left" indent="4"/>
    </xf>
    <xf numFmtId="0" fontId="4" fillId="13" borderId="16" xfId="0" applyFont="1" applyFill="1" applyBorder="1" applyAlignment="1">
      <alignment horizontal="center" vertical="center"/>
    </xf>
    <xf numFmtId="0" fontId="4" fillId="13" borderId="16" xfId="0" applyFont="1" applyFill="1" applyBorder="1"/>
    <xf numFmtId="0" fontId="4" fillId="13" borderId="16" xfId="0" applyFont="1" applyFill="1" applyBorder="1" applyAlignment="1">
      <alignment horizontal="center"/>
    </xf>
    <xf numFmtId="0" fontId="5" fillId="17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6" xfId="0" applyBorder="1" applyAlignment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/>
    <xf numFmtId="0" fontId="4" fillId="12" borderId="22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5" fillId="17" borderId="0" xfId="0" applyFont="1" applyFill="1" applyAlignment="1">
      <alignment horizontal="center" vertical="center"/>
    </xf>
    <xf numFmtId="0" fontId="4" fillId="13" borderId="2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11" fillId="3" borderId="0" xfId="2" applyFont="1" applyAlignment="1">
      <alignment horizontal="center" vertical="center"/>
    </xf>
    <xf numFmtId="0" fontId="4" fillId="10" borderId="0" xfId="9" applyFont="1" applyAlignment="1">
      <alignment horizontal="center" vertical="center"/>
    </xf>
    <xf numFmtId="0" fontId="5" fillId="8" borderId="9" xfId="7" applyFont="1" applyBorder="1" applyAlignment="1">
      <alignment horizontal="center" vertical="center"/>
    </xf>
    <xf numFmtId="0" fontId="5" fillId="8" borderId="0" xfId="7" applyFont="1" applyBorder="1" applyAlignment="1">
      <alignment horizontal="center" vertical="center"/>
    </xf>
    <xf numFmtId="0" fontId="5" fillId="8" borderId="10" xfId="7" applyFont="1" applyBorder="1" applyAlignment="1">
      <alignment horizontal="center" vertical="center"/>
    </xf>
    <xf numFmtId="0" fontId="13" fillId="2" borderId="6" xfId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13" fillId="2" borderId="8" xfId="1" applyFont="1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4" fillId="3" borderId="0" xfId="2" applyFont="1" applyAlignment="1">
      <alignment horizontal="center"/>
    </xf>
  </cellXfs>
  <cellStyles count="11">
    <cellStyle name="20% - Accent2" xfId="6" builtinId="34"/>
    <cellStyle name="20% - Accent4" xfId="8" builtinId="42"/>
    <cellStyle name="20% - Accent5" xfId="4" builtinId="46"/>
    <cellStyle name="20% - Accent6" xfId="9" builtinId="50"/>
    <cellStyle name="40% - Accent4" xfId="3" builtinId="43"/>
    <cellStyle name="40% - Accent5" xfId="5" builtinId="47"/>
    <cellStyle name="60% - Accent3" xfId="7" builtinId="40"/>
    <cellStyle name="Bad" xfId="2" builtinId="27"/>
    <cellStyle name="Good" xfId="1" builtinId="26"/>
    <cellStyle name="Hyperlink" xfId="10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Plant Height (cm)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'Plant Height'!$L$9</c:f>
              <c:strCache>
                <c:ptCount val="1"/>
                <c:pt idx="0">
                  <c:v>15 Days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'Plant Height'!$H$10:$H$14</c:f>
                <c:numCache>
                  <c:formatCode>General</c:formatCode>
                  <c:ptCount val="5"/>
                  <c:pt idx="0">
                    <c:v>1.1060440015358062</c:v>
                  </c:pt>
                  <c:pt idx="1">
                    <c:v>0.75351030369715444</c:v>
                  </c:pt>
                  <c:pt idx="2">
                    <c:v>0.60119325789078304</c:v>
                  </c:pt>
                  <c:pt idx="3">
                    <c:v>0.84878344313100718</c:v>
                  </c:pt>
                  <c:pt idx="4">
                    <c:v>0.47056703383613008</c:v>
                  </c:pt>
                </c:numCache>
              </c:numRef>
            </c:plus>
            <c:minus>
              <c:numRef>
                <c:f>'Plant Height'!$H$10:$H$14</c:f>
                <c:numCache>
                  <c:formatCode>General</c:formatCode>
                  <c:ptCount val="5"/>
                  <c:pt idx="0">
                    <c:v>1.1060440015358062</c:v>
                  </c:pt>
                  <c:pt idx="1">
                    <c:v>0.75351030369715444</c:v>
                  </c:pt>
                  <c:pt idx="2">
                    <c:v>0.60119325789078304</c:v>
                  </c:pt>
                  <c:pt idx="3">
                    <c:v>0.84878344313100718</c:v>
                  </c:pt>
                  <c:pt idx="4">
                    <c:v>0.47056703383613008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'Plant Height'!$K$10:$K$14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'Plant Height'!$L$10:$L$14</c:f>
              <c:numCache>
                <c:formatCode>General</c:formatCode>
                <c:ptCount val="5"/>
                <c:pt idx="0">
                  <c:v>11</c:v>
                </c:pt>
                <c:pt idx="1">
                  <c:v>11.466666666666667</c:v>
                </c:pt>
                <c:pt idx="2">
                  <c:v>11.21</c:v>
                </c:pt>
                <c:pt idx="3">
                  <c:v>10.51</c:v>
                </c:pt>
                <c:pt idx="4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8FD-9404-329262AA7718}"/>
            </c:ext>
          </c:extLst>
        </c:ser>
        <c:ser>
          <c:idx val="1"/>
          <c:order val="1"/>
          <c:tx>
            <c:strRef>
              <c:f>'Plant Height'!$M$9</c:f>
              <c:strCache>
                <c:ptCount val="1"/>
                <c:pt idx="0">
                  <c:v>35 Days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'Plant Height'!$H$23:$H$27</c:f>
                <c:numCache>
                  <c:formatCode>General</c:formatCode>
                  <c:ptCount val="5"/>
                  <c:pt idx="0">
                    <c:v>0.76838213872467831</c:v>
                  </c:pt>
                  <c:pt idx="1">
                    <c:v>0.15559920022645113</c:v>
                  </c:pt>
                  <c:pt idx="2">
                    <c:v>0.49973326218427122</c:v>
                  </c:pt>
                  <c:pt idx="3">
                    <c:v>0.30899478600419433</c:v>
                  </c:pt>
                  <c:pt idx="4">
                    <c:v>0.46423174289476488</c:v>
                  </c:pt>
                </c:numCache>
              </c:numRef>
            </c:plus>
            <c:minus>
              <c:numRef>
                <c:f>'Plant Height'!$H$23:$H$27</c:f>
                <c:numCache>
                  <c:formatCode>General</c:formatCode>
                  <c:ptCount val="5"/>
                  <c:pt idx="0">
                    <c:v>0.76838213872467831</c:v>
                  </c:pt>
                  <c:pt idx="1">
                    <c:v>0.15559920022645113</c:v>
                  </c:pt>
                  <c:pt idx="2">
                    <c:v>0.49973326218427122</c:v>
                  </c:pt>
                  <c:pt idx="3">
                    <c:v>0.30899478600419433</c:v>
                  </c:pt>
                  <c:pt idx="4">
                    <c:v>0.46423174289476488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'Plant Height'!$K$10:$K$14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'Plant Height'!$M$10:$M$14</c:f>
              <c:numCache>
                <c:formatCode>General</c:formatCode>
                <c:ptCount val="5"/>
                <c:pt idx="0">
                  <c:v>15.163333333333332</c:v>
                </c:pt>
                <c:pt idx="1">
                  <c:v>16.863333333333333</c:v>
                </c:pt>
                <c:pt idx="2">
                  <c:v>16.64</c:v>
                </c:pt>
                <c:pt idx="3">
                  <c:v>16.473333333333333</c:v>
                </c:pt>
                <c:pt idx="4">
                  <c:v>16.653333333333332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8FD-9404-329262AA7718}"/>
            </c:ext>
          </c:extLst>
        </c:ser>
        <c:ser>
          <c:idx val="2"/>
          <c:order val="2"/>
          <c:tx>
            <c:strRef>
              <c:f>'Plant Height'!$N$9</c:f>
              <c:strCache>
                <c:ptCount val="1"/>
                <c:pt idx="0">
                  <c:v>60 Days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'Plant Height'!$H$36:$H$40</c:f>
                <c:numCache>
                  <c:formatCode>General</c:formatCode>
                  <c:ptCount val="5"/>
                  <c:pt idx="0">
                    <c:v>0.67833947581166565</c:v>
                  </c:pt>
                  <c:pt idx="1">
                    <c:v>0.24848429416050433</c:v>
                  </c:pt>
                  <c:pt idx="2">
                    <c:v>0.89504810547316949</c:v>
                  </c:pt>
                  <c:pt idx="3">
                    <c:v>0.19547662548527658</c:v>
                  </c:pt>
                  <c:pt idx="4">
                    <c:v>0.51081634011974708</c:v>
                  </c:pt>
                </c:numCache>
              </c:numRef>
            </c:plus>
            <c:minus>
              <c:numRef>
                <c:f>'Plant Height'!$H$36:$H$40</c:f>
                <c:numCache>
                  <c:formatCode>General</c:formatCode>
                  <c:ptCount val="5"/>
                  <c:pt idx="0">
                    <c:v>0.67833947581166565</c:v>
                  </c:pt>
                  <c:pt idx="1">
                    <c:v>0.24848429416050433</c:v>
                  </c:pt>
                  <c:pt idx="2">
                    <c:v>0.89504810547316949</c:v>
                  </c:pt>
                  <c:pt idx="3">
                    <c:v>0.19547662548527658</c:v>
                  </c:pt>
                  <c:pt idx="4">
                    <c:v>0.51081634011974708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'Plant Height'!$K$10:$K$14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'Plant Height'!$N$10:$N$14</c:f>
              <c:numCache>
                <c:formatCode>General</c:formatCode>
                <c:ptCount val="5"/>
                <c:pt idx="0">
                  <c:v>20.243333333333332</c:v>
                </c:pt>
                <c:pt idx="1">
                  <c:v>20.096666666666668</c:v>
                </c:pt>
                <c:pt idx="2">
                  <c:v>20.563333333333333</c:v>
                </c:pt>
                <c:pt idx="3">
                  <c:v>20.886666666666667</c:v>
                </c:pt>
                <c:pt idx="4">
                  <c:v>20.36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0-48FD-9404-329262AA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49008"/>
        <c:axId val="399749664"/>
      </c:barChart>
      <c:catAx>
        <c:axId val="39974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49664"/>
        <c:crosses val="autoZero"/>
        <c:auto val="1"/>
        <c:lblAlgn val="ctr"/>
        <c:lblOffset val="100"/>
        <c:noMultiLvlLbl val="0"/>
      </c:catAx>
      <c:valAx>
        <c:axId val="39974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Height (cm)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Wt. of Leaves (Per</a:t>
            </a:r>
            <a:r>
              <a:rPr lang="en-US" baseline="0"/>
              <a:t> 100 </a:t>
            </a:r>
            <a:r>
              <a:rPr lang="en-US"/>
              <a:t>gm)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'Dry weight of leaves'!$P$12</c:f>
              <c:strCache>
                <c:ptCount val="1"/>
                <c:pt idx="0">
                  <c:v>Average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68-4834-BFBE-D505F5CDB2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8-4834-BFBE-D505F5CDB2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68-4834-BFBE-D505F5CDB2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8-4834-BFBE-D505F5CDB2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68-4834-BFBE-D505F5CDB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'Dry weight of leaves'!$R$13:$R$17</c:f>
                <c:numCache>
                  <c:formatCode>General</c:formatCode>
                  <c:ptCount val="5"/>
                  <c:pt idx="0">
                    <c:v>0.17411504639954545</c:v>
                  </c:pt>
                  <c:pt idx="1">
                    <c:v>6.8430373734057942E-2</c:v>
                  </c:pt>
                  <c:pt idx="2">
                    <c:v>0.12228281326397918</c:v>
                  </c:pt>
                  <c:pt idx="3">
                    <c:v>1.3877773329774256E-2</c:v>
                  </c:pt>
                  <c:pt idx="4">
                    <c:v>5.3897479269487646E-2</c:v>
                  </c:pt>
                </c:numCache>
              </c:numRef>
            </c:plus>
            <c:minus>
              <c:numRef>
                <c:f>'Dry weight of leaves'!$R$13:$R$17</c:f>
                <c:numCache>
                  <c:formatCode>General</c:formatCode>
                  <c:ptCount val="5"/>
                  <c:pt idx="0">
                    <c:v>0.17411504639954545</c:v>
                  </c:pt>
                  <c:pt idx="1">
                    <c:v>6.8430373734057942E-2</c:v>
                  </c:pt>
                  <c:pt idx="2">
                    <c:v>0.12228281326397918</c:v>
                  </c:pt>
                  <c:pt idx="3">
                    <c:v>1.3877773329774256E-2</c:v>
                  </c:pt>
                  <c:pt idx="4">
                    <c:v>5.3897479269487646E-2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'Dry weight of leaves'!$L$13:$L$17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'Dry weight of leaves'!$P$13:$P$17</c:f>
              <c:numCache>
                <c:formatCode>General</c:formatCode>
                <c:ptCount val="5"/>
                <c:pt idx="0">
                  <c:v>12.985555555555555</c:v>
                </c:pt>
                <c:pt idx="1">
                  <c:v>14.10888888888889</c:v>
                </c:pt>
                <c:pt idx="2">
                  <c:v>15.354444444444445</c:v>
                </c:pt>
                <c:pt idx="3">
                  <c:v>14.773333333333332</c:v>
                </c:pt>
                <c:pt idx="4">
                  <c:v>14.745555555555555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834-BFBE-D505F5CD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051976"/>
        <c:axId val="559053288"/>
      </c:barChart>
      <c:catAx>
        <c:axId val="55905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3288"/>
        <c:crosses val="autoZero"/>
        <c:auto val="1"/>
        <c:lblAlgn val="ctr"/>
        <c:lblOffset val="100"/>
        <c:noMultiLvlLbl val="0"/>
      </c:catAx>
      <c:valAx>
        <c:axId val="55905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Wt. of Leaves (Per 100 gm)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50601851851851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 Content</a:t>
            </a:r>
          </a:p>
        </c:rich>
      </c:tx>
      <c:layout>
        <c:manualLayout>
          <c:xMode val="edge"/>
          <c:yMode val="edge"/>
          <c:x val="0.33761703541855687"/>
          <c:y val="1.82677169884733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'Cholorophyll Content'!$P$12</c:f>
              <c:strCache>
                <c:ptCount val="1"/>
                <c:pt idx="0">
                  <c:v>Average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EB-4A66-A0F8-520D752E85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EB-4A66-A0F8-520D752E85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EB-4A66-A0F8-520D752E85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EB-4A66-A0F8-520D752E85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EB-4A66-A0F8-520D752E8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'Cholorophyll Content'!$R$13:$R$17</c:f>
                <c:numCache>
                  <c:formatCode>General</c:formatCode>
                  <c:ptCount val="5"/>
                  <c:pt idx="0">
                    <c:v>1.2326324334729302</c:v>
                  </c:pt>
                  <c:pt idx="1">
                    <c:v>0.40107879217289222</c:v>
                  </c:pt>
                  <c:pt idx="2">
                    <c:v>0.65385844354686695</c:v>
                  </c:pt>
                  <c:pt idx="3">
                    <c:v>0.5167562646326056</c:v>
                  </c:pt>
                  <c:pt idx="4">
                    <c:v>1.0965152434017227</c:v>
                  </c:pt>
                </c:numCache>
              </c:numRef>
            </c:plus>
            <c:minus>
              <c:numRef>
                <c:f>'Cholorophyll Content'!$R$13:$R$17</c:f>
                <c:numCache>
                  <c:formatCode>General</c:formatCode>
                  <c:ptCount val="5"/>
                  <c:pt idx="0">
                    <c:v>1.2326324334729302</c:v>
                  </c:pt>
                  <c:pt idx="1">
                    <c:v>0.40107879217289222</c:v>
                  </c:pt>
                  <c:pt idx="2">
                    <c:v>0.65385844354686695</c:v>
                  </c:pt>
                  <c:pt idx="3">
                    <c:v>0.5167562646326056</c:v>
                  </c:pt>
                  <c:pt idx="4">
                    <c:v>1.0965152434017227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'Cholorophyll Content'!$L$13:$L$17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'Cholorophyll Content'!$P$13:$P$17</c:f>
              <c:numCache>
                <c:formatCode>General</c:formatCode>
                <c:ptCount val="5"/>
                <c:pt idx="0">
                  <c:v>96.077777777777783</c:v>
                </c:pt>
                <c:pt idx="1">
                  <c:v>102.98888888888889</c:v>
                </c:pt>
                <c:pt idx="2">
                  <c:v>121.32222222222221</c:v>
                </c:pt>
                <c:pt idx="3">
                  <c:v>111.5</c:v>
                </c:pt>
                <c:pt idx="4">
                  <c:v>111.21111111111111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B-4A66-A0F8-520D752E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306200"/>
        <c:axId val="402308496"/>
      </c:barChart>
      <c:catAx>
        <c:axId val="4023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8496"/>
        <c:crosses val="autoZero"/>
        <c:auto val="1"/>
        <c:lblAlgn val="ctr"/>
        <c:lblOffset val="100"/>
        <c:noMultiLvlLbl val="0"/>
      </c:catAx>
      <c:valAx>
        <c:axId val="402308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Per Plot (gm)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Yield..!$U$12</c:f>
              <c:strCache>
                <c:ptCount val="1"/>
                <c:pt idx="0">
                  <c:v>Average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DDA-42AC-8A90-87BB4BCAB5C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DDA-42AC-8A90-87BB4BCAB5C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DDA-42AC-8A90-87BB4BCAB5C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DDA-42AC-8A90-87BB4BCAB5CF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DDA-42AC-8A90-87BB4BCAB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Yield..!$W$13:$W$17</c:f>
                <c:numCache>
                  <c:formatCode>General</c:formatCode>
                  <c:ptCount val="5"/>
                  <c:pt idx="0">
                    <c:v>6.3040370423911446E-2</c:v>
                  </c:pt>
                  <c:pt idx="1">
                    <c:v>5.6337832969645917E-2</c:v>
                  </c:pt>
                  <c:pt idx="2">
                    <c:v>0.12975444196123517</c:v>
                  </c:pt>
                  <c:pt idx="3">
                    <c:v>9.0335757052245419E-2</c:v>
                  </c:pt>
                  <c:pt idx="4">
                    <c:v>7.7520073406644005E-2</c:v>
                  </c:pt>
                </c:numCache>
              </c:numRef>
            </c:plus>
            <c:minus>
              <c:numRef>
                <c:f>Yield..!$W$13:$W$17</c:f>
                <c:numCache>
                  <c:formatCode>General</c:formatCode>
                  <c:ptCount val="5"/>
                  <c:pt idx="0">
                    <c:v>6.3040370423911446E-2</c:v>
                  </c:pt>
                  <c:pt idx="1">
                    <c:v>5.6337832969645917E-2</c:v>
                  </c:pt>
                  <c:pt idx="2">
                    <c:v>0.12975444196123517</c:v>
                  </c:pt>
                  <c:pt idx="3">
                    <c:v>9.0335757052245419E-2</c:v>
                  </c:pt>
                  <c:pt idx="4">
                    <c:v>7.7520073406644005E-2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Yield..!$Q$13:$Q$17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Yield..!$U$13:$U$17</c:f>
              <c:numCache>
                <c:formatCode>General</c:formatCode>
                <c:ptCount val="5"/>
                <c:pt idx="0">
                  <c:v>3.951403106372549</c:v>
                </c:pt>
                <c:pt idx="1">
                  <c:v>4.2448661264705878</c:v>
                </c:pt>
                <c:pt idx="2">
                  <c:v>4.5399231732843139</c:v>
                </c:pt>
                <c:pt idx="3">
                  <c:v>5.1450049075980395</c:v>
                </c:pt>
                <c:pt idx="4">
                  <c:v>5.354903103431373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C-48B1-9EEA-BC6D22F25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2318008"/>
        <c:axId val="402320632"/>
      </c:barChart>
      <c:catAx>
        <c:axId val="40231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20632"/>
        <c:crosses val="autoZero"/>
        <c:auto val="1"/>
        <c:lblAlgn val="ctr"/>
        <c:lblOffset val="100"/>
        <c:noMultiLvlLbl val="0"/>
      </c:catAx>
      <c:valAx>
        <c:axId val="402320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Per Plot (gm)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leaves per plant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Leaves Per Plant'!$M$9</c:f>
              <c:strCache>
                <c:ptCount val="1"/>
                <c:pt idx="0">
                  <c:v>15 Days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'No. of Leaves Per Plant'!$H$9:$H$13</c:f>
                <c:numCache>
                  <c:formatCode>General</c:formatCode>
                  <c:ptCount val="5"/>
                  <c:pt idx="0">
                    <c:v>0.11000000000000003</c:v>
                  </c:pt>
                  <c:pt idx="1">
                    <c:v>0.33333333333333337</c:v>
                  </c:pt>
                  <c:pt idx="2">
                    <c:v>0.33501243758005961</c:v>
                  </c:pt>
                  <c:pt idx="3">
                    <c:v>0.29418437151630689</c:v>
                  </c:pt>
                  <c:pt idx="4">
                    <c:v>0.29418437151630689</c:v>
                  </c:pt>
                </c:numCache>
              </c:numRef>
            </c:plus>
            <c:minus>
              <c:numRef>
                <c:f>'No. of Leaves Per Plant'!$H$9:$H$13</c:f>
                <c:numCache>
                  <c:formatCode>General</c:formatCode>
                  <c:ptCount val="5"/>
                  <c:pt idx="0">
                    <c:v>0.11000000000000003</c:v>
                  </c:pt>
                  <c:pt idx="1">
                    <c:v>0.33333333333333337</c:v>
                  </c:pt>
                  <c:pt idx="2">
                    <c:v>0.33501243758005961</c:v>
                  </c:pt>
                  <c:pt idx="3">
                    <c:v>0.29418437151630689</c:v>
                  </c:pt>
                  <c:pt idx="4">
                    <c:v>0.29418437151630689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'No. of Leaves Per Plant'!$L$10:$L$14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'No. of Leaves Per Plant'!$M$10:$M$14</c:f>
              <c:numCache>
                <c:formatCode>General</c:formatCode>
                <c:ptCount val="5"/>
                <c:pt idx="0">
                  <c:v>5.78</c:v>
                </c:pt>
                <c:pt idx="1">
                  <c:v>5.996666666666667</c:v>
                </c:pt>
                <c:pt idx="2">
                  <c:v>6</c:v>
                </c:pt>
                <c:pt idx="3">
                  <c:v>6.4433333333333325</c:v>
                </c:pt>
                <c:pt idx="4">
                  <c:v>6.8866666666666667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F38-8630-DCE540192B49}"/>
            </c:ext>
          </c:extLst>
        </c:ser>
        <c:ser>
          <c:idx val="1"/>
          <c:order val="1"/>
          <c:tx>
            <c:strRef>
              <c:f>'No. of Leaves Per Plant'!$N$9</c:f>
              <c:strCache>
                <c:ptCount val="1"/>
                <c:pt idx="0">
                  <c:v>35 Days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DFB-4F38-8630-DCE540192B49}"/>
              </c:ext>
            </c:extLst>
          </c:dPt>
          <c:errBars>
            <c:errBarType val="both"/>
            <c:errValType val="cust"/>
            <c:noEndCap val="0"/>
            <c:plus>
              <c:numRef>
                <c:f>'No. of Leaves Per Plant'!$H$22:$H$26</c:f>
                <c:numCache>
                  <c:formatCode>General</c:formatCode>
                  <c:ptCount val="5"/>
                  <c:pt idx="0">
                    <c:v>0.22333333333333336</c:v>
                  </c:pt>
                  <c:pt idx="1">
                    <c:v>0.19341952101872009</c:v>
                  </c:pt>
                  <c:pt idx="2">
                    <c:v>0.19341952101872009</c:v>
                  </c:pt>
                  <c:pt idx="3">
                    <c:v>0.38394154647694889</c:v>
                  </c:pt>
                  <c:pt idx="4">
                    <c:v>0.58836874303261377</c:v>
                  </c:pt>
                </c:numCache>
              </c:numRef>
            </c:plus>
            <c:minus>
              <c:numRef>
                <c:f>'No. of Leaves Per Plant'!$H$22:$H$26</c:f>
                <c:numCache>
                  <c:formatCode>General</c:formatCode>
                  <c:ptCount val="5"/>
                  <c:pt idx="0">
                    <c:v>0.22333333333333336</c:v>
                  </c:pt>
                  <c:pt idx="1">
                    <c:v>0.19341952101872009</c:v>
                  </c:pt>
                  <c:pt idx="2">
                    <c:v>0.19341952101872009</c:v>
                  </c:pt>
                  <c:pt idx="3">
                    <c:v>0.38394154647694889</c:v>
                  </c:pt>
                  <c:pt idx="4">
                    <c:v>0.58836874303261377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'No. of Leaves Per Plant'!$L$10:$L$14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'No. of Leaves Per Plant'!$N$10:$N$14</c:f>
              <c:numCache>
                <c:formatCode>General</c:formatCode>
                <c:ptCount val="5"/>
                <c:pt idx="0">
                  <c:v>8.1066666666666674</c:v>
                </c:pt>
                <c:pt idx="1">
                  <c:v>8.6666666666666661</c:v>
                </c:pt>
                <c:pt idx="2">
                  <c:v>8.3333333333333339</c:v>
                </c:pt>
                <c:pt idx="3">
                  <c:v>8.6666666666666661</c:v>
                </c:pt>
                <c:pt idx="4">
                  <c:v>8.7733333333333334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B-4F38-8630-DCE540192B49}"/>
            </c:ext>
          </c:extLst>
        </c:ser>
        <c:ser>
          <c:idx val="2"/>
          <c:order val="2"/>
          <c:tx>
            <c:strRef>
              <c:f>'No. of Leaves Per Plant'!$O$9</c:f>
              <c:strCache>
                <c:ptCount val="1"/>
                <c:pt idx="0">
                  <c:v>60 Days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'No. of Leaves Per Plant'!$H$35:$H$39</c:f>
                <c:numCache>
                  <c:formatCode>General</c:formatCode>
                  <c:ptCount val="5"/>
                  <c:pt idx="0">
                    <c:v>0.19341952101872009</c:v>
                  </c:pt>
                  <c:pt idx="1">
                    <c:v>0.33333333333333331</c:v>
                  </c:pt>
                  <c:pt idx="2">
                    <c:v>0.2233333333333333</c:v>
                  </c:pt>
                  <c:pt idx="3">
                    <c:v>0.57735026918962529</c:v>
                  </c:pt>
                  <c:pt idx="4">
                    <c:v>1.4797409683229519</c:v>
                  </c:pt>
                </c:numCache>
              </c:numRef>
            </c:plus>
            <c:minus>
              <c:numRef>
                <c:f>'No. of Leaves Per Plant'!$H$35:$H$39</c:f>
                <c:numCache>
                  <c:formatCode>General</c:formatCode>
                  <c:ptCount val="5"/>
                  <c:pt idx="0">
                    <c:v>0.19341952101872009</c:v>
                  </c:pt>
                  <c:pt idx="1">
                    <c:v>0.33333333333333331</c:v>
                  </c:pt>
                  <c:pt idx="2">
                    <c:v>0.2233333333333333</c:v>
                  </c:pt>
                  <c:pt idx="3">
                    <c:v>0.57735026918962529</c:v>
                  </c:pt>
                  <c:pt idx="4">
                    <c:v>1.4797409683229519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'No. of Leaves Per Plant'!$L$10:$L$14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'No. of Leaves Per Plant'!$O$10:$O$14</c:f>
              <c:numCache>
                <c:formatCode>General</c:formatCode>
                <c:ptCount val="5"/>
                <c:pt idx="0">
                  <c:v>14.333333333333334</c:v>
                </c:pt>
                <c:pt idx="1">
                  <c:v>14.663333333333334</c:v>
                </c:pt>
                <c:pt idx="2">
                  <c:v>15.223333333333334</c:v>
                </c:pt>
                <c:pt idx="3">
                  <c:v>15.329999999999998</c:v>
                </c:pt>
                <c:pt idx="4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B-4F38-8630-DCE54019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4878128"/>
        <c:axId val="464873864"/>
      </c:barChart>
      <c:catAx>
        <c:axId val="4648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3864"/>
        <c:crosses val="autoZero"/>
        <c:auto val="1"/>
        <c:lblAlgn val="ctr"/>
        <c:lblOffset val="100"/>
        <c:noMultiLvlLbl val="0"/>
      </c:catAx>
      <c:valAx>
        <c:axId val="464873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No. of leaves per plant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Leaf</a:t>
            </a:r>
            <a:r>
              <a:rPr lang="en-US" b="1" baseline="0">
                <a:solidFill>
                  <a:schemeClr val="tx1"/>
                </a:solidFill>
              </a:rPr>
              <a:t> Breadth (cm)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221112570008661"/>
          <c:y val="6.5634528634816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723976016759"/>
          <c:y val="0.18326098030964144"/>
          <c:w val="0.71064870331575536"/>
          <c:h val="0.62368902750792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'Leaf Breadth'!$M$8</c:f>
              <c:strCache>
                <c:ptCount val="1"/>
                <c:pt idx="0">
                  <c:v>15 DAS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Breadth'!$H$9:$H$13</c:f>
                <c:numCache>
                  <c:formatCode>General</c:formatCode>
                  <c:ptCount val="5"/>
                  <c:pt idx="0">
                    <c:v>0.1638956307464533</c:v>
                  </c:pt>
                  <c:pt idx="1">
                    <c:v>0.24650828248424697</c:v>
                  </c:pt>
                  <c:pt idx="2">
                    <c:v>8.6766609040831125E-2</c:v>
                  </c:pt>
                  <c:pt idx="3">
                    <c:v>0.14812757264526333</c:v>
                  </c:pt>
                  <c:pt idx="4">
                    <c:v>0.21286328424079559</c:v>
                  </c:pt>
                </c:numCache>
              </c:numRef>
            </c:plus>
            <c:minus>
              <c:numRef>
                <c:f>'Leaf Breadth'!$H$9:$H$13</c:f>
                <c:numCache>
                  <c:formatCode>General</c:formatCode>
                  <c:ptCount val="5"/>
                  <c:pt idx="0">
                    <c:v>0.1638956307464533</c:v>
                  </c:pt>
                  <c:pt idx="1">
                    <c:v>0.24650828248424697</c:v>
                  </c:pt>
                  <c:pt idx="2">
                    <c:v>8.6766609040831125E-2</c:v>
                  </c:pt>
                  <c:pt idx="3">
                    <c:v>0.14812757264526333</c:v>
                  </c:pt>
                  <c:pt idx="4">
                    <c:v>0.21286328424079559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'Leaf Breadth'!$L$9:$L$13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Breadth'!$M$9:$M$13</c:f>
              <c:numCache>
                <c:formatCode>General</c:formatCode>
                <c:ptCount val="5"/>
                <c:pt idx="0">
                  <c:v>3.4773333333333336</c:v>
                </c:pt>
                <c:pt idx="1">
                  <c:v>4.343</c:v>
                </c:pt>
                <c:pt idx="2">
                  <c:v>4.2106666666666657</c:v>
                </c:pt>
                <c:pt idx="3">
                  <c:v>4.3986666666666663</c:v>
                </c:pt>
                <c:pt idx="4">
                  <c:v>4.3763333333333332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C-4EA6-9E43-216465533B13}"/>
            </c:ext>
          </c:extLst>
        </c:ser>
        <c:ser>
          <c:idx val="1"/>
          <c:order val="1"/>
          <c:tx>
            <c:strRef>
              <c:f>'Leaf Breadth'!$N$8</c:f>
              <c:strCache>
                <c:ptCount val="1"/>
                <c:pt idx="0">
                  <c:v>35 DAS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Breadth'!$H$22:$H$26</c:f>
                <c:numCache>
                  <c:formatCode>General</c:formatCode>
                  <c:ptCount val="5"/>
                  <c:pt idx="0">
                    <c:v>0.60008332754709948</c:v>
                  </c:pt>
                  <c:pt idx="1">
                    <c:v>0.32316146634976955</c:v>
                  </c:pt>
                  <c:pt idx="2">
                    <c:v>0.2081665999466131</c:v>
                  </c:pt>
                  <c:pt idx="3">
                    <c:v>0.22333333333333391</c:v>
                  </c:pt>
                  <c:pt idx="4">
                    <c:v>0.22649895756444025</c:v>
                  </c:pt>
                </c:numCache>
              </c:numRef>
            </c:plus>
            <c:minus>
              <c:numRef>
                <c:f>'Leaf Breadth'!$H$22:$H$26</c:f>
                <c:numCache>
                  <c:formatCode>General</c:formatCode>
                  <c:ptCount val="5"/>
                  <c:pt idx="0">
                    <c:v>0.60008332754709948</c:v>
                  </c:pt>
                  <c:pt idx="1">
                    <c:v>0.32316146634976955</c:v>
                  </c:pt>
                  <c:pt idx="2">
                    <c:v>0.2081665999466131</c:v>
                  </c:pt>
                  <c:pt idx="3">
                    <c:v>0.22333333333333391</c:v>
                  </c:pt>
                  <c:pt idx="4">
                    <c:v>0.22649895756444025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'Leaf Breadth'!$L$9:$L$13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Breadth'!$N$9:$N$13</c:f>
              <c:numCache>
                <c:formatCode>General</c:formatCode>
                <c:ptCount val="5"/>
                <c:pt idx="0">
                  <c:v>15.24</c:v>
                </c:pt>
                <c:pt idx="1">
                  <c:v>16.240000000000002</c:v>
                </c:pt>
                <c:pt idx="2">
                  <c:v>16.3</c:v>
                </c:pt>
                <c:pt idx="3">
                  <c:v>16.583333333333332</c:v>
                </c:pt>
                <c:pt idx="4">
                  <c:v>16.718666666666667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C-4EA6-9E43-216465533B13}"/>
            </c:ext>
          </c:extLst>
        </c:ser>
        <c:ser>
          <c:idx val="2"/>
          <c:order val="2"/>
          <c:tx>
            <c:strRef>
              <c:f>'Leaf Breadth'!$O$8</c:f>
              <c:strCache>
                <c:ptCount val="1"/>
                <c:pt idx="0">
                  <c:v>60 DAS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Breadth'!$H$35:$H$39</c:f>
                <c:numCache>
                  <c:formatCode>General</c:formatCode>
                  <c:ptCount val="5"/>
                  <c:pt idx="0">
                    <c:v>0.20447113352364493</c:v>
                  </c:pt>
                  <c:pt idx="1">
                    <c:v>0.13527297504593433</c:v>
                  </c:pt>
                  <c:pt idx="2">
                    <c:v>0.24172987679087873</c:v>
                  </c:pt>
                  <c:pt idx="3">
                    <c:v>0.19376388839111436</c:v>
                  </c:pt>
                  <c:pt idx="4">
                    <c:v>0.30904871963998082</c:v>
                  </c:pt>
                </c:numCache>
              </c:numRef>
            </c:plus>
            <c:minus>
              <c:numRef>
                <c:f>'Leaf Breadth'!$H$35:$H$39</c:f>
                <c:numCache>
                  <c:formatCode>General</c:formatCode>
                  <c:ptCount val="5"/>
                  <c:pt idx="0">
                    <c:v>0.20447113352364493</c:v>
                  </c:pt>
                  <c:pt idx="1">
                    <c:v>0.13527297504593433</c:v>
                  </c:pt>
                  <c:pt idx="2">
                    <c:v>0.24172987679087873</c:v>
                  </c:pt>
                  <c:pt idx="3">
                    <c:v>0.19376388839111436</c:v>
                  </c:pt>
                  <c:pt idx="4">
                    <c:v>0.30904871963998082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'Leaf Breadth'!$L$9:$L$13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Breadth'!$O$9:$O$13</c:f>
              <c:numCache>
                <c:formatCode>General</c:formatCode>
                <c:ptCount val="5"/>
                <c:pt idx="0">
                  <c:v>16.998666666666665</c:v>
                </c:pt>
                <c:pt idx="1">
                  <c:v>18.422333333333331</c:v>
                </c:pt>
                <c:pt idx="2">
                  <c:v>18.52</c:v>
                </c:pt>
                <c:pt idx="3">
                  <c:v>18.606666666666666</c:v>
                </c:pt>
                <c:pt idx="4">
                  <c:v>18.886666666666667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C-4EA6-9E43-2164655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77768"/>
        <c:axId val="465676128"/>
      </c:barChart>
      <c:catAx>
        <c:axId val="46567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TREATMENT</a:t>
                </a:r>
              </a:p>
            </c:rich>
          </c:tx>
          <c:layout>
            <c:manualLayout>
              <c:xMode val="edge"/>
              <c:yMode val="edge"/>
              <c:x val="0.43868402431307851"/>
              <c:y val="0.87245786174666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6128"/>
        <c:crosses val="autoZero"/>
        <c:auto val="1"/>
        <c:lblAlgn val="ctr"/>
        <c:lblOffset val="100"/>
        <c:noMultiLvlLbl val="0"/>
      </c:catAx>
      <c:valAx>
        <c:axId val="46567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LEAF</a:t>
                </a:r>
                <a:r>
                  <a:rPr lang="en-US" b="1" baseline="0"/>
                  <a:t>  BREADTH (cm)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Length 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 Length'!$N$8</c:f>
              <c:strCache>
                <c:ptCount val="1"/>
                <c:pt idx="0">
                  <c:v>15 DAS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Length'!$H$9:$H$13</c:f>
                <c:numCache>
                  <c:formatCode>General</c:formatCode>
                  <c:ptCount val="5"/>
                  <c:pt idx="0">
                    <c:v>0.3242048392263413</c:v>
                  </c:pt>
                  <c:pt idx="1">
                    <c:v>0.11780398031381541</c:v>
                  </c:pt>
                  <c:pt idx="2">
                    <c:v>0.18666666666666656</c:v>
                  </c:pt>
                  <c:pt idx="3">
                    <c:v>0.20518284528683217</c:v>
                  </c:pt>
                  <c:pt idx="4">
                    <c:v>0.27720830515055706</c:v>
                  </c:pt>
                </c:numCache>
              </c:numRef>
            </c:plus>
            <c:minus>
              <c:numRef>
                <c:f>'Leaf Length'!$H$9:$H$13</c:f>
                <c:numCache>
                  <c:formatCode>General</c:formatCode>
                  <c:ptCount val="5"/>
                  <c:pt idx="0">
                    <c:v>0.3242048392263413</c:v>
                  </c:pt>
                  <c:pt idx="1">
                    <c:v>0.11780398031381541</c:v>
                  </c:pt>
                  <c:pt idx="2">
                    <c:v>0.18666666666666656</c:v>
                  </c:pt>
                  <c:pt idx="3">
                    <c:v>0.20518284528683217</c:v>
                  </c:pt>
                  <c:pt idx="4">
                    <c:v>0.27720830515055706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 Length'!$M$9:$M$13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Length'!$N$9:$N$13</c:f>
              <c:numCache>
                <c:formatCode>General</c:formatCode>
                <c:ptCount val="5"/>
                <c:pt idx="0">
                  <c:v>6.5323333333333338</c:v>
                </c:pt>
                <c:pt idx="1">
                  <c:v>7.9066666666666672</c:v>
                </c:pt>
                <c:pt idx="2">
                  <c:v>7.253333333333333</c:v>
                </c:pt>
                <c:pt idx="3">
                  <c:v>7.72</c:v>
                </c:pt>
                <c:pt idx="4">
                  <c:v>7.1433333333333335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3-494F-B2BD-77E1CF682CCF}"/>
            </c:ext>
          </c:extLst>
        </c:ser>
        <c:ser>
          <c:idx val="1"/>
          <c:order val="1"/>
          <c:tx>
            <c:strRef>
              <c:f>'Leaf Length'!$O$8</c:f>
              <c:strCache>
                <c:ptCount val="1"/>
                <c:pt idx="0">
                  <c:v>35 DAS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Length'!$H$22:$H$26</c:f>
                <c:numCache>
                  <c:formatCode>General</c:formatCode>
                  <c:ptCount val="5"/>
                  <c:pt idx="0">
                    <c:v>0.92927092090759156</c:v>
                  </c:pt>
                  <c:pt idx="1">
                    <c:v>0.21682788873512882</c:v>
                  </c:pt>
                  <c:pt idx="2">
                    <c:v>0.41146985848837581</c:v>
                  </c:pt>
                  <c:pt idx="3">
                    <c:v>0.22750555548772375</c:v>
                  </c:pt>
                  <c:pt idx="4">
                    <c:v>0.27380366039270682</c:v>
                  </c:pt>
                </c:numCache>
              </c:numRef>
            </c:plus>
            <c:minus>
              <c:numRef>
                <c:f>'Leaf Length'!$H$22:$H$26</c:f>
                <c:numCache>
                  <c:formatCode>General</c:formatCode>
                  <c:ptCount val="5"/>
                  <c:pt idx="0">
                    <c:v>0.92927092090759156</c:v>
                  </c:pt>
                  <c:pt idx="1">
                    <c:v>0.21682788873512882</c:v>
                  </c:pt>
                  <c:pt idx="2">
                    <c:v>0.41146985848837581</c:v>
                  </c:pt>
                  <c:pt idx="3">
                    <c:v>0.22750555548772375</c:v>
                  </c:pt>
                  <c:pt idx="4">
                    <c:v>0.27380366039270682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 Length'!$M$9:$M$13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Length'!$O$9:$O$13</c:f>
              <c:numCache>
                <c:formatCode>General</c:formatCode>
                <c:ptCount val="5"/>
                <c:pt idx="0">
                  <c:v>21.506666666666664</c:v>
                </c:pt>
                <c:pt idx="1">
                  <c:v>24.550999999999998</c:v>
                </c:pt>
                <c:pt idx="2">
                  <c:v>23.486666666666668</c:v>
                </c:pt>
                <c:pt idx="3">
                  <c:v>24.208666666666669</c:v>
                </c:pt>
                <c:pt idx="4">
                  <c:v>23.618666666666666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3-494F-B2BD-77E1CF682CCF}"/>
            </c:ext>
          </c:extLst>
        </c:ser>
        <c:ser>
          <c:idx val="2"/>
          <c:order val="2"/>
          <c:tx>
            <c:strRef>
              <c:f>'Leaf Length'!$P$8</c:f>
              <c:strCache>
                <c:ptCount val="1"/>
                <c:pt idx="0">
                  <c:v>60 DAS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'Leaf Length'!$H$35:$H$39</c:f>
                <c:numCache>
                  <c:formatCode>General</c:formatCode>
                  <c:ptCount val="5"/>
                  <c:pt idx="0">
                    <c:v>0.82194207689944809</c:v>
                  </c:pt>
                  <c:pt idx="1">
                    <c:v>0.39439123271751925</c:v>
                  </c:pt>
                  <c:pt idx="2">
                    <c:v>1.1857495988239306</c:v>
                  </c:pt>
                  <c:pt idx="3">
                    <c:v>0.11646458689232504</c:v>
                  </c:pt>
                  <c:pt idx="4">
                    <c:v>1.2013880860626733</c:v>
                  </c:pt>
                </c:numCache>
              </c:numRef>
            </c:plus>
            <c:minus>
              <c:numRef>
                <c:f>'Leaf Length'!$H$35:$H$39</c:f>
                <c:numCache>
                  <c:formatCode>General</c:formatCode>
                  <c:ptCount val="5"/>
                  <c:pt idx="0">
                    <c:v>0.82194207689944809</c:v>
                  </c:pt>
                  <c:pt idx="1">
                    <c:v>0.39439123271751925</c:v>
                  </c:pt>
                  <c:pt idx="2">
                    <c:v>1.1857495988239306</c:v>
                  </c:pt>
                  <c:pt idx="3">
                    <c:v>0.11646458689232504</c:v>
                  </c:pt>
                  <c:pt idx="4">
                    <c:v>1.2013880860626733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 Length'!$M$9:$M$13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'Leaf Length'!$P$9:$P$13</c:f>
              <c:numCache>
                <c:formatCode>General</c:formatCode>
                <c:ptCount val="5"/>
                <c:pt idx="0">
                  <c:v>24.754333333333332</c:v>
                </c:pt>
                <c:pt idx="1">
                  <c:v>26.786666666666665</c:v>
                </c:pt>
                <c:pt idx="2">
                  <c:v>26.574333333333332</c:v>
                </c:pt>
                <c:pt idx="3">
                  <c:v>26.731999999999999</c:v>
                </c:pt>
                <c:pt idx="4">
                  <c:v>26.330000000000002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3-494F-B2BD-77E1CF68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304384"/>
        <c:axId val="461301432"/>
      </c:barChart>
      <c:catAx>
        <c:axId val="4613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1432"/>
        <c:crosses val="autoZero"/>
        <c:auto val="1"/>
        <c:lblAlgn val="ctr"/>
        <c:lblOffset val="100"/>
        <c:noMultiLvlLbl val="0"/>
      </c:catAx>
      <c:valAx>
        <c:axId val="461301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Length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Primary</a:t>
            </a:r>
            <a:r>
              <a:rPr lang="en-US" baseline="0">
                <a:solidFill>
                  <a:schemeClr val="tx1"/>
                </a:solidFill>
              </a:rPr>
              <a:t> Curd Weight  (gm)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'Primary Curd Weight'!$T$11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91440" tIns="18288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9D74-48D8-A20C-7436D568D1F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91440" tIns="18288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BC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74-48D8-A20C-7436D568D1F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91440" tIns="18288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9D74-48D8-A20C-7436D568D1F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91440" tIns="18288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D74-48D8-A20C-7436D568D1F6}"/>
                </c:ext>
              </c:extLst>
            </c:dLbl>
            <c:dLbl>
              <c:idx val="4"/>
              <c:layout>
                <c:manualLayout>
                  <c:x val="-1.8658278766439385E-3"/>
                  <c:y val="-7.9111139627112449E-3"/>
                </c:manualLayout>
              </c:layout>
              <c:tx>
                <c:rich>
                  <a:bodyPr rot="0" spcFirstLastPara="1" vertOverflow="ellipsis" vert="horz" wrap="square" lIns="91440" tIns="18288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9D74-48D8-A20C-7436D568D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91440" tIns="18288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'Primary Curd Weight'!$V$12:$V$16</c:f>
                <c:numCache>
                  <c:formatCode>General</c:formatCode>
                  <c:ptCount val="5"/>
                  <c:pt idx="0">
                    <c:v>1.2962914814725413</c:v>
                  </c:pt>
                  <c:pt idx="1">
                    <c:v>0.54160939868205304</c:v>
                  </c:pt>
                  <c:pt idx="2">
                    <c:v>3.7436368235536248</c:v>
                  </c:pt>
                  <c:pt idx="3">
                    <c:v>1.6146219887845892</c:v>
                  </c:pt>
                  <c:pt idx="4">
                    <c:v>0.30142332112582321</c:v>
                  </c:pt>
                </c:numCache>
              </c:numRef>
            </c:plus>
            <c:minus>
              <c:numRef>
                <c:f>'Primary Curd Weight'!$V$12:$V$16</c:f>
                <c:numCache>
                  <c:formatCode>General</c:formatCode>
                  <c:ptCount val="5"/>
                  <c:pt idx="0">
                    <c:v>1.2962914814725413</c:v>
                  </c:pt>
                  <c:pt idx="1">
                    <c:v>0.54160939868205304</c:v>
                  </c:pt>
                  <c:pt idx="2">
                    <c:v>3.7436368235536248</c:v>
                  </c:pt>
                  <c:pt idx="3">
                    <c:v>1.6146219887845892</c:v>
                  </c:pt>
                  <c:pt idx="4">
                    <c:v>0.30142332112582321</c:v>
                  </c:pt>
                </c:numCache>
              </c:numRef>
            </c:minus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'Primary Curd Weight'!$P$12:$P$16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'Primary Curd Weight'!$T$12:$T$16</c:f>
              <c:numCache>
                <c:formatCode>General</c:formatCode>
                <c:ptCount val="5"/>
                <c:pt idx="0">
                  <c:v>81.252222222222215</c:v>
                </c:pt>
                <c:pt idx="1">
                  <c:v>87.286666666666676</c:v>
                </c:pt>
                <c:pt idx="2">
                  <c:v>93.353888888888889</c:v>
                </c:pt>
                <c:pt idx="3">
                  <c:v>105.7961111111111</c:v>
                </c:pt>
                <c:pt idx="4">
                  <c:v>110.11222222222223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3-45F6-84A3-EAB0FF966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0674920"/>
        <c:axId val="470667704"/>
      </c:barChart>
      <c:catAx>
        <c:axId val="47067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7704"/>
        <c:crosses val="autoZero"/>
        <c:auto val="1"/>
        <c:lblAlgn val="ctr"/>
        <c:lblOffset val="100"/>
        <c:noMultiLvlLbl val="0"/>
      </c:catAx>
      <c:valAx>
        <c:axId val="470667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Primary</a:t>
                </a:r>
                <a:r>
                  <a:rPr lang="en-US" baseline="0">
                    <a:solidFill>
                      <a:schemeClr val="tx1"/>
                    </a:solidFill>
                  </a:rPr>
                  <a:t> Curd Weight (gm)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 Curd Weight'!$W$11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'Primary Curd Weight'!$W$12:$W$16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77-4C34-9089-BB4CDFFD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944552"/>
        <c:axId val="470940944"/>
      </c:barChart>
      <c:catAx>
        <c:axId val="47094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0944"/>
        <c:crosses val="autoZero"/>
        <c:auto val="1"/>
        <c:lblAlgn val="ctr"/>
        <c:lblOffset val="100"/>
        <c:noMultiLvlLbl val="0"/>
      </c:catAx>
      <c:valAx>
        <c:axId val="4709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Stem</a:t>
            </a:r>
            <a:r>
              <a:rPr lang="en-US" baseline="0">
                <a:solidFill>
                  <a:schemeClr val="tx1"/>
                </a:solidFill>
              </a:rPr>
              <a:t> Diameter (cm)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'Stem Diameter '!$S$8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9144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22B7-41FC-9B3C-846DDB900FC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9144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AB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22B7-41FC-9B3C-846DDB900FC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9144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AB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22B7-41FC-9B3C-846DDB900FC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9144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AB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22B7-41FC-9B3C-846DDB900FC1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9144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3-22B7-41FC-9B3C-846DDB900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'Stem Diameter '!$U$9:$U$13</c:f>
                <c:numCache>
                  <c:formatCode>General</c:formatCode>
                  <c:ptCount val="5"/>
                  <c:pt idx="0">
                    <c:v>5.1445164381811452E-2</c:v>
                  </c:pt>
                  <c:pt idx="1">
                    <c:v>5.0000000000000051E-2</c:v>
                  </c:pt>
                  <c:pt idx="2">
                    <c:v>0.1181453906563152</c:v>
                  </c:pt>
                  <c:pt idx="3">
                    <c:v>0.12369691154562402</c:v>
                  </c:pt>
                  <c:pt idx="4">
                    <c:v>1.2108052620946528E-2</c:v>
                  </c:pt>
                </c:numCache>
              </c:numRef>
            </c:plus>
            <c:minus>
              <c:numRef>
                <c:f>'Stem Diameter '!$U$9:$U$13</c:f>
                <c:numCache>
                  <c:formatCode>General</c:formatCode>
                  <c:ptCount val="5"/>
                  <c:pt idx="0">
                    <c:v>5.1445164381811452E-2</c:v>
                  </c:pt>
                  <c:pt idx="1">
                    <c:v>5.0000000000000051E-2</c:v>
                  </c:pt>
                  <c:pt idx="2">
                    <c:v>0.1181453906563152</c:v>
                  </c:pt>
                  <c:pt idx="3">
                    <c:v>0.12369691154562402</c:v>
                  </c:pt>
                  <c:pt idx="4">
                    <c:v>1.2108052620946528E-2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'Stem Diameter '!$O$9:$O$13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'Stem Diameter '!$S$9:$S$13</c:f>
              <c:numCache>
                <c:formatCode>General</c:formatCode>
                <c:ptCount val="5"/>
                <c:pt idx="0">
                  <c:v>2.6361111111111111</c:v>
                </c:pt>
                <c:pt idx="1">
                  <c:v>2.7916666666666665</c:v>
                </c:pt>
                <c:pt idx="2">
                  <c:v>2.8583333333333329</c:v>
                </c:pt>
                <c:pt idx="3">
                  <c:v>2.75</c:v>
                </c:pt>
                <c:pt idx="4">
                  <c:v>3.1305555555555551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1FC-9B3C-846DDB90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6410896"/>
        <c:axId val="396414504"/>
      </c:barChart>
      <c:catAx>
        <c:axId val="3964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4504"/>
        <c:crosses val="autoZero"/>
        <c:auto val="1"/>
        <c:lblAlgn val="ctr"/>
        <c:lblOffset val="100"/>
        <c:noMultiLvlLbl val="0"/>
      </c:catAx>
      <c:valAx>
        <c:axId val="396414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Stem</a:t>
                </a:r>
                <a:r>
                  <a:rPr lang="en-US" baseline="0">
                    <a:solidFill>
                      <a:schemeClr val="tx1"/>
                    </a:solidFill>
                  </a:rPr>
                  <a:t> Diameter (cm)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Curd Diameter (cm)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 Curd Diameter'!$S$8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'Primary Curd Diameter'!$U$9:$U$13</c:f>
                <c:numCache>
                  <c:formatCode>General</c:formatCode>
                  <c:ptCount val="5"/>
                  <c:pt idx="0">
                    <c:v>0.12558505061619246</c:v>
                  </c:pt>
                  <c:pt idx="1">
                    <c:v>0.99444444444444535</c:v>
                  </c:pt>
                  <c:pt idx="2">
                    <c:v>0.70318938319771163</c:v>
                  </c:pt>
                  <c:pt idx="3">
                    <c:v>0.93200964335603409</c:v>
                  </c:pt>
                  <c:pt idx="4">
                    <c:v>8.731240914167529E-2</c:v>
                  </c:pt>
                </c:numCache>
              </c:numRef>
            </c:plus>
            <c:minus>
              <c:numRef>
                <c:f>'Primary Curd Diameter'!$U$9:$U$13</c:f>
                <c:numCache>
                  <c:formatCode>General</c:formatCode>
                  <c:ptCount val="5"/>
                  <c:pt idx="0">
                    <c:v>0.12558505061619246</c:v>
                  </c:pt>
                  <c:pt idx="1">
                    <c:v>0.99444444444444535</c:v>
                  </c:pt>
                  <c:pt idx="2">
                    <c:v>0.70318938319771163</c:v>
                  </c:pt>
                  <c:pt idx="3">
                    <c:v>0.93200964335603409</c:v>
                  </c:pt>
                  <c:pt idx="4">
                    <c:v>8.731240914167529E-2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'Primary Curd Diameter'!$O$9:$O$13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'Primary Curd Diameter'!$S$9:$S$13</c:f>
              <c:numCache>
                <c:formatCode>General</c:formatCode>
                <c:ptCount val="5"/>
                <c:pt idx="0">
                  <c:v>21.272222222222222</c:v>
                </c:pt>
                <c:pt idx="1">
                  <c:v>20.538888888888888</c:v>
                </c:pt>
                <c:pt idx="2">
                  <c:v>22.188888888888894</c:v>
                </c:pt>
                <c:pt idx="3">
                  <c:v>22.155555555555555</c:v>
                </c:pt>
                <c:pt idx="4">
                  <c:v>23.344444444444445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0-49AC-B5E4-989F31872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7275296"/>
        <c:axId val="497269720"/>
      </c:barChart>
      <c:catAx>
        <c:axId val="4972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69720"/>
        <c:crosses val="autoZero"/>
        <c:auto val="1"/>
        <c:lblAlgn val="ctr"/>
        <c:lblOffset val="100"/>
        <c:noMultiLvlLbl val="0"/>
      </c:catAx>
      <c:valAx>
        <c:axId val="497269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Primary</a:t>
                </a:r>
                <a:r>
                  <a:rPr lang="en-US" baseline="0">
                    <a:solidFill>
                      <a:schemeClr val="tx1"/>
                    </a:solidFill>
                  </a:rPr>
                  <a:t> curd diameter (cm)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Wt. of Curd (gm)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'Dry weight of curd'!$P$12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03-4271-BAB1-A504845F5D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03-4271-BAB1-A504845F5D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03-4271-BAB1-A504845F5D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03-4271-BAB1-A504845F5D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03-4271-BAB1-A504845F5D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'Dry weight of curd'!$R$13:$R$17</c:f>
                <c:numCache>
                  <c:formatCode>General</c:formatCode>
                  <c:ptCount val="5"/>
                  <c:pt idx="0">
                    <c:v>0.12082024194727285</c:v>
                  </c:pt>
                  <c:pt idx="1">
                    <c:v>8.6288348068239762E-2</c:v>
                  </c:pt>
                  <c:pt idx="2">
                    <c:v>0.1764079167339713</c:v>
                  </c:pt>
                  <c:pt idx="3">
                    <c:v>0.13401216086333118</c:v>
                  </c:pt>
                  <c:pt idx="4">
                    <c:v>8.7269979848261972E-2</c:v>
                  </c:pt>
                </c:numCache>
              </c:numRef>
            </c:plus>
            <c:minus>
              <c:numRef>
                <c:f>'Dry weight of curd'!$R$13:$R$17</c:f>
                <c:numCache>
                  <c:formatCode>General</c:formatCode>
                  <c:ptCount val="5"/>
                  <c:pt idx="0">
                    <c:v>0.12082024194727285</c:v>
                  </c:pt>
                  <c:pt idx="1">
                    <c:v>8.6288348068239762E-2</c:v>
                  </c:pt>
                  <c:pt idx="2">
                    <c:v>0.1764079167339713</c:v>
                  </c:pt>
                  <c:pt idx="3">
                    <c:v>0.13401216086333118</c:v>
                  </c:pt>
                  <c:pt idx="4">
                    <c:v>8.7269979848261972E-2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'Dry weight of curd'!$L$13:$L$17</c:f>
              <c:strCache>
                <c:ptCount val="5"/>
                <c:pt idx="0">
                  <c:v>To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</c:strCache>
            </c:strRef>
          </c:cat>
          <c:val>
            <c:numRef>
              <c:f>'Dry weight of curd'!$P$13:$P$17</c:f>
              <c:numCache>
                <c:formatCode>General</c:formatCode>
                <c:ptCount val="5"/>
                <c:pt idx="0">
                  <c:v>14.437777777777777</c:v>
                </c:pt>
                <c:pt idx="1">
                  <c:v>15.55222222222222</c:v>
                </c:pt>
                <c:pt idx="2">
                  <c:v>16.738888888888891</c:v>
                </c:pt>
                <c:pt idx="3">
                  <c:v>16.036666666666665</c:v>
                </c:pt>
                <c:pt idx="4">
                  <c:v>16.271111111111111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0-4230-B630-A49B0EB5C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351872"/>
        <c:axId val="397356464"/>
      </c:barChart>
      <c:catAx>
        <c:axId val="397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6464"/>
        <c:crosses val="autoZero"/>
        <c:auto val="1"/>
        <c:lblAlgn val="ctr"/>
        <c:lblOffset val="100"/>
        <c:noMultiLvlLbl val="0"/>
      </c:catAx>
      <c:valAx>
        <c:axId val="39735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Wt. of Curd (gm)</a:t>
                </a:r>
              </a:p>
            </c:rich>
          </c:tx>
          <c:layout>
            <c:manualLayout>
              <c:xMode val="edge"/>
              <c:yMode val="edge"/>
              <c:x val="2.2212068411421725E-2"/>
              <c:y val="0.25475130958971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1773</xdr:rowOff>
    </xdr:from>
    <xdr:to>
      <xdr:col>10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273707</xdr:colOff>
      <xdr:row>38</xdr:row>
      <xdr:rowOff>0</xdr:rowOff>
    </xdr:from>
    <xdr:to>
      <xdr:col>9</xdr:col>
      <xdr:colOff>328448</xdr:colOff>
      <xdr:row>60</xdr:row>
      <xdr:rowOff>43793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580258</xdr:colOff>
      <xdr:row>62</xdr:row>
      <xdr:rowOff>30816</xdr:rowOff>
    </xdr:from>
    <xdr:to>
      <xdr:col>9</xdr:col>
      <xdr:colOff>128313</xdr:colOff>
      <xdr:row>74</xdr:row>
      <xdr:rowOff>50564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58" y="11625040"/>
          <a:ext cx="5065986" cy="225319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11616</xdr:rowOff>
    </xdr:from>
    <xdr:to>
      <xdr:col>14</xdr:col>
      <xdr:colOff>26717</xdr:colOff>
      <xdr:row>56</xdr:row>
      <xdr:rowOff>139390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755030</xdr:colOff>
      <xdr:row>57</xdr:row>
      <xdr:rowOff>48163</xdr:rowOff>
    </xdr:from>
    <xdr:to>
      <xdr:col>11</xdr:col>
      <xdr:colOff>80380</xdr:colOff>
      <xdr:row>68</xdr:row>
      <xdr:rowOff>152572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182" y="10699901"/>
          <a:ext cx="4831265" cy="2148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13048</xdr:colOff>
      <xdr:row>42</xdr:row>
      <xdr:rowOff>7881</xdr:rowOff>
    </xdr:from>
    <xdr:to>
      <xdr:col>8</xdr:col>
      <xdr:colOff>605439</xdr:colOff>
      <xdr:row>61</xdr:row>
      <xdr:rowOff>65689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44</xdr:row>
      <xdr:rowOff>38100</xdr:rowOff>
    </xdr:from>
    <xdr:to>
      <xdr:col>9</xdr:col>
      <xdr:colOff>596900</xdr:colOff>
      <xdr:row>63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600539</xdr:colOff>
      <xdr:row>41</xdr:row>
      <xdr:rowOff>196539</xdr:rowOff>
    </xdr:from>
    <xdr:to>
      <xdr:col>10</xdr:col>
      <xdr:colOff>11616</xdr:colOff>
      <xdr:row>62</xdr:row>
      <xdr:rowOff>162621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214045</xdr:colOff>
      <xdr:row>37</xdr:row>
      <xdr:rowOff>171236</xdr:rowOff>
    </xdr:from>
    <xdr:to>
      <xdr:col>11</xdr:col>
      <xdr:colOff>267556</xdr:colOff>
      <xdr:row>54</xdr:row>
      <xdr:rowOff>74914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149831</xdr:colOff>
      <xdr:row>57</xdr:row>
      <xdr:rowOff>141120</xdr:rowOff>
    </xdr:from>
    <xdr:to>
      <xdr:col>12</xdr:col>
      <xdr:colOff>41262</xdr:colOff>
      <xdr:row>73</xdr:row>
      <xdr:rowOff>115847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59" y="11175137"/>
          <a:ext cx="6901403" cy="3056974"/>
        </a:xfrm>
        <a:prstGeom prst="rect">
          <a:avLst/>
        </a:prstGeom>
      </xdr:spPr>
    </xdr:pic>
    <xdr:clientData/>
  </xdr:twoCellAnchor>
  <xdr:twoCellAnchor>
    <xdr:from>
      <xdr:col>21</xdr:col>
      <xdr:colOff>378860</xdr:colOff>
      <xdr:row>19</xdr:row>
      <xdr:rowOff>169523</xdr:rowOff>
    </xdr:from>
    <xdr:to>
      <xdr:col>26</xdr:col>
      <xdr:colOff>124146</xdr:colOff>
      <xdr:row>34</xdr:row>
      <xdr:rowOff>12414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34</xdr:row>
      <xdr:rowOff>178593</xdr:rowOff>
    </xdr:from>
    <xdr:to>
      <xdr:col>12</xdr:col>
      <xdr:colOff>142875</xdr:colOff>
      <xdr:row>53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535780</xdr:colOff>
      <xdr:row>55</xdr:row>
      <xdr:rowOff>129905</xdr:rowOff>
    </xdr:from>
    <xdr:to>
      <xdr:col>12</xdr:col>
      <xdr:colOff>33337</xdr:colOff>
      <xdr:row>67</xdr:row>
      <xdr:rowOff>151700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3" y="10666936"/>
          <a:ext cx="5188744" cy="23077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35</xdr:row>
      <xdr:rowOff>76198</xdr:rowOff>
    </xdr:from>
    <xdr:to>
      <xdr:col>11</xdr:col>
      <xdr:colOff>1041400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40</xdr:row>
      <xdr:rowOff>38100</xdr:rowOff>
    </xdr:from>
    <xdr:to>
      <xdr:col>9</xdr:col>
      <xdr:colOff>498929</xdr:colOff>
      <xdr:row>58</xdr:row>
      <xdr:rowOff>102054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589643</xdr:colOff>
      <xdr:row>59</xdr:row>
      <xdr:rowOff>118676</xdr:rowOff>
    </xdr:from>
    <xdr:to>
      <xdr:col>9</xdr:col>
      <xdr:colOff>102508</xdr:colOff>
      <xdr:row>72</xdr:row>
      <xdr:rowOff>28669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43" y="11548676"/>
          <a:ext cx="5431972" cy="2415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566024</xdr:colOff>
      <xdr:row>38</xdr:row>
      <xdr:rowOff>10948</xdr:rowOff>
    </xdr:from>
    <xdr:to>
      <xdr:col>9</xdr:col>
      <xdr:colOff>448879</xdr:colOff>
      <xdr:row>55</xdr:row>
      <xdr:rowOff>131380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328449</xdr:colOff>
      <xdr:row>56</xdr:row>
      <xdr:rowOff>1569</xdr:rowOff>
    </xdr:from>
    <xdr:to>
      <xdr:col>9</xdr:col>
      <xdr:colOff>40727</xdr:colOff>
      <xdr:row>68</xdr:row>
      <xdr:rowOff>94358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49" y="10479069"/>
          <a:ext cx="5230209" cy="2326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phouse.org/upload_article/17_IJBSM_Feb_2015Singh_et_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E3:Y32"/>
  <sheetViews>
    <sheetView topLeftCell="N7" workbookViewId="0">
      <selection activeCell="Y10" sqref="Y10:Y24"/>
    </sheetView>
  </sheetViews>
  <sheetFormatPr defaultRowHeight="15" x14ac:dyDescent="0.25"/>
  <cols>
    <col min="3" max="3" width="13.42578125" customWidth="1"/>
    <col min="5" max="6" width="13.5703125" customWidth="1"/>
    <col min="26" max="26" width="12.5703125" customWidth="1"/>
    <col min="27" max="27" width="13" customWidth="1"/>
    <col min="28" max="28" width="12.5703125" customWidth="1"/>
  </cols>
  <sheetData>
    <row r="3" spans="5:25" ht="15.75" thickBot="1" x14ac:dyDescent="0.3"/>
    <row r="4" spans="5:25" x14ac:dyDescent="0.25">
      <c r="N4" s="106" t="s">
        <v>190</v>
      </c>
      <c r="O4" s="107"/>
      <c r="P4" s="108"/>
    </row>
    <row r="5" spans="5:25" x14ac:dyDescent="0.25">
      <c r="N5" s="109"/>
      <c r="O5" s="110"/>
      <c r="P5" s="111"/>
    </row>
    <row r="6" spans="5:25" ht="15.75" thickBot="1" x14ac:dyDescent="0.3">
      <c r="N6" s="112"/>
      <c r="O6" s="113"/>
      <c r="P6" s="114"/>
    </row>
    <row r="9" spans="5:25" x14ac:dyDescent="0.25">
      <c r="E9" s="94" t="s">
        <v>177</v>
      </c>
      <c r="F9" s="94" t="s">
        <v>176</v>
      </c>
      <c r="G9" s="95" t="s">
        <v>189</v>
      </c>
      <c r="H9" s="95" t="s">
        <v>188</v>
      </c>
      <c r="I9" s="95" t="s">
        <v>187</v>
      </c>
      <c r="J9" s="95" t="s">
        <v>186</v>
      </c>
      <c r="K9" s="95" t="s">
        <v>185</v>
      </c>
      <c r="L9" s="95" t="s">
        <v>184</v>
      </c>
      <c r="M9" s="95" t="s">
        <v>183</v>
      </c>
      <c r="N9" s="95" t="s">
        <v>182</v>
      </c>
      <c r="O9" s="95" t="s">
        <v>181</v>
      </c>
      <c r="P9" s="95" t="s">
        <v>180</v>
      </c>
      <c r="Q9" s="95" t="s">
        <v>179</v>
      </c>
      <c r="R9" s="95" t="s">
        <v>178</v>
      </c>
      <c r="S9" s="94" t="s">
        <v>175</v>
      </c>
      <c r="T9" s="94" t="s">
        <v>174</v>
      </c>
      <c r="U9" s="95" t="s">
        <v>191</v>
      </c>
      <c r="V9" s="94" t="s">
        <v>173</v>
      </c>
      <c r="W9" s="94" t="s">
        <v>172</v>
      </c>
      <c r="X9" s="94" t="s">
        <v>171</v>
      </c>
      <c r="Y9" s="94" t="s">
        <v>169</v>
      </c>
    </row>
    <row r="10" spans="5:25" x14ac:dyDescent="0.25">
      <c r="E10" s="92">
        <v>1</v>
      </c>
      <c r="F10" s="92">
        <v>1</v>
      </c>
      <c r="G10" s="59">
        <v>8.8000000000000007</v>
      </c>
      <c r="H10" s="59">
        <v>15.4</v>
      </c>
      <c r="I10" s="59">
        <v>19.559999999999999</v>
      </c>
      <c r="J10" s="59">
        <v>6</v>
      </c>
      <c r="K10" s="59">
        <v>8.33</v>
      </c>
      <c r="L10" s="59">
        <v>14</v>
      </c>
      <c r="M10" s="59">
        <v>3.266</v>
      </c>
      <c r="N10" s="59">
        <v>15.13</v>
      </c>
      <c r="O10" s="59">
        <v>17.399999999999999</v>
      </c>
      <c r="P10" s="59">
        <v>6.33</v>
      </c>
      <c r="Q10" s="59">
        <v>21.83</v>
      </c>
      <c r="R10" s="59">
        <v>25.33</v>
      </c>
      <c r="S10" s="92">
        <v>80.339999999999989</v>
      </c>
      <c r="T10" s="93">
        <v>2.6916666666666669</v>
      </c>
      <c r="U10" s="102">
        <v>21.25</v>
      </c>
      <c r="V10" s="93">
        <v>14.673333333333334</v>
      </c>
      <c r="W10" s="93">
        <v>12.89</v>
      </c>
      <c r="X10" s="92">
        <v>95.633333333333326</v>
      </c>
      <c r="Y10" s="59">
        <v>3.9070405323529416</v>
      </c>
    </row>
    <row r="11" spans="5:25" x14ac:dyDescent="0.25">
      <c r="E11" s="92">
        <v>1</v>
      </c>
      <c r="F11" s="92">
        <v>2</v>
      </c>
      <c r="G11" s="59">
        <v>10</v>
      </c>
      <c r="H11" s="59">
        <v>16.57</v>
      </c>
      <c r="I11" s="59">
        <v>20.329999999999998</v>
      </c>
      <c r="J11" s="59">
        <v>5.33</v>
      </c>
      <c r="K11" s="59">
        <v>9</v>
      </c>
      <c r="L11" s="59">
        <v>14.33</v>
      </c>
      <c r="M11" s="59">
        <v>4.83</v>
      </c>
      <c r="N11" s="59">
        <v>16.73</v>
      </c>
      <c r="O11" s="59">
        <v>18.2</v>
      </c>
      <c r="P11" s="59">
        <v>8.1300000000000008</v>
      </c>
      <c r="Q11" s="59">
        <v>24.132999999999999</v>
      </c>
      <c r="R11" s="59">
        <v>26</v>
      </c>
      <c r="S11" s="92">
        <v>89.043333333333337</v>
      </c>
      <c r="T11" s="93">
        <v>2.8416666666666668</v>
      </c>
      <c r="U11" s="59">
        <v>21.53</v>
      </c>
      <c r="V11" s="93">
        <v>15.719999999999999</v>
      </c>
      <c r="W11" s="93">
        <v>13.986666666666665</v>
      </c>
      <c r="X11" s="92">
        <v>103.13333333333334</v>
      </c>
      <c r="Y11" s="59">
        <v>4.3302951514705885</v>
      </c>
    </row>
    <row r="12" spans="5:25" x14ac:dyDescent="0.25">
      <c r="E12" s="92">
        <v>1</v>
      </c>
      <c r="F12" s="92">
        <v>3</v>
      </c>
      <c r="G12" s="59">
        <v>10.029999999999999</v>
      </c>
      <c r="H12" s="59">
        <v>17.3</v>
      </c>
      <c r="I12" s="59">
        <v>19.03</v>
      </c>
      <c r="J12" s="59">
        <v>5.67</v>
      </c>
      <c r="K12" s="59">
        <v>8.33</v>
      </c>
      <c r="L12" s="59">
        <v>15</v>
      </c>
      <c r="M12" s="59">
        <v>4.2</v>
      </c>
      <c r="N12" s="59">
        <v>16</v>
      </c>
      <c r="O12" s="59">
        <v>18.329999999999998</v>
      </c>
      <c r="P12" s="59">
        <v>7.2</v>
      </c>
      <c r="Q12" s="59">
        <v>22.667000000000002</v>
      </c>
      <c r="R12" s="59">
        <v>24.33</v>
      </c>
      <c r="S12" s="92">
        <v>97.605000000000004</v>
      </c>
      <c r="T12" s="93">
        <v>3.0333333333333301</v>
      </c>
      <c r="U12" s="59">
        <v>22.85</v>
      </c>
      <c r="V12" s="93">
        <v>16.993333333333336</v>
      </c>
      <c r="W12" s="93">
        <v>15.47</v>
      </c>
      <c r="X12" s="92">
        <v>121.63333333333333</v>
      </c>
      <c r="Y12" s="59">
        <v>4.7466603330882347</v>
      </c>
    </row>
    <row r="13" spans="5:25" x14ac:dyDescent="0.25">
      <c r="E13" s="92">
        <v>1</v>
      </c>
      <c r="F13" s="92">
        <v>4</v>
      </c>
      <c r="G13" s="59">
        <v>9.1999999999999993</v>
      </c>
      <c r="H13" s="59">
        <v>16.489999999999998</v>
      </c>
      <c r="I13" s="59">
        <v>20.5</v>
      </c>
      <c r="J13" s="59">
        <v>6</v>
      </c>
      <c r="K13" s="59">
        <v>8</v>
      </c>
      <c r="L13" s="59">
        <v>14.33</v>
      </c>
      <c r="M13" s="59">
        <v>4.16</v>
      </c>
      <c r="N13" s="59">
        <v>16.36</v>
      </c>
      <c r="O13" s="59">
        <v>18.260000000000002</v>
      </c>
      <c r="P13" s="59">
        <v>7.53</v>
      </c>
      <c r="Q13" s="59">
        <v>24.033000000000001</v>
      </c>
      <c r="R13" s="59">
        <v>26.5</v>
      </c>
      <c r="S13" s="92">
        <v>102.35333333333331</v>
      </c>
      <c r="T13" s="93">
        <v>2.6749999999999994</v>
      </c>
      <c r="U13" s="59">
        <v>21</v>
      </c>
      <c r="V13" s="93">
        <v>16.260000000000002</v>
      </c>
      <c r="W13" s="93">
        <v>14.753333333333332</v>
      </c>
      <c r="X13" s="92">
        <v>112.03333333333335</v>
      </c>
      <c r="Y13" s="59">
        <v>4.977578067647058</v>
      </c>
    </row>
    <row r="14" spans="5:25" x14ac:dyDescent="0.25">
      <c r="E14" s="92">
        <v>1</v>
      </c>
      <c r="F14" s="92">
        <v>5</v>
      </c>
      <c r="G14" s="59">
        <v>8.67</v>
      </c>
      <c r="H14" s="59">
        <v>15.9</v>
      </c>
      <c r="I14" s="59">
        <v>19.8</v>
      </c>
      <c r="J14" s="59">
        <v>6.33</v>
      </c>
      <c r="K14" s="59">
        <v>9</v>
      </c>
      <c r="L14" s="59">
        <v>12.3</v>
      </c>
      <c r="M14" s="59">
        <v>4.0330000000000004</v>
      </c>
      <c r="N14" s="59">
        <v>16.265999999999998</v>
      </c>
      <c r="O14" s="59">
        <v>18.399999999999999</v>
      </c>
      <c r="P14" s="59">
        <v>6.73</v>
      </c>
      <c r="Q14" s="59">
        <v>23.33</v>
      </c>
      <c r="R14" s="59">
        <v>25.23</v>
      </c>
      <c r="S14" s="92">
        <v>108.90166666666669</v>
      </c>
      <c r="T14" s="93">
        <v>3.1333333333333333</v>
      </c>
      <c r="U14" s="59">
        <v>23.37</v>
      </c>
      <c r="V14" s="93">
        <v>16.353333333333335</v>
      </c>
      <c r="W14" s="93">
        <v>14.839999999999998</v>
      </c>
      <c r="X14" s="92">
        <v>110</v>
      </c>
      <c r="Y14" s="59">
        <v>5.2960321845588245</v>
      </c>
    </row>
    <row r="15" spans="5:25" x14ac:dyDescent="0.25">
      <c r="E15" s="92">
        <v>2</v>
      </c>
      <c r="F15" s="92">
        <v>1</v>
      </c>
      <c r="G15" s="59">
        <v>11.9</v>
      </c>
      <c r="H15" s="59">
        <v>16.36</v>
      </c>
      <c r="I15" s="59">
        <v>21.6</v>
      </c>
      <c r="J15" s="59">
        <v>5.67</v>
      </c>
      <c r="K15" s="59">
        <v>8.33</v>
      </c>
      <c r="L15" s="59">
        <v>14.33</v>
      </c>
      <c r="M15" s="59">
        <v>3.8</v>
      </c>
      <c r="N15" s="59">
        <v>16.329999999999998</v>
      </c>
      <c r="O15" s="59">
        <v>16.73</v>
      </c>
      <c r="P15" s="59">
        <v>7.1669999999999998</v>
      </c>
      <c r="Q15" s="59">
        <v>22.93</v>
      </c>
      <c r="R15" s="59">
        <v>25.8</v>
      </c>
      <c r="S15" s="93">
        <v>79.606666666666669</v>
      </c>
      <c r="T15" s="93">
        <v>2.6833333333333336</v>
      </c>
      <c r="U15" s="59">
        <v>21.07</v>
      </c>
      <c r="V15" s="93">
        <v>14.273333333333333</v>
      </c>
      <c r="W15" s="93">
        <v>12.743333333333334</v>
      </c>
      <c r="X15" s="92">
        <v>94.2</v>
      </c>
      <c r="Y15" s="89">
        <v>3.8713775617647057</v>
      </c>
    </row>
    <row r="16" spans="5:25" x14ac:dyDescent="0.25">
      <c r="E16" s="92">
        <v>2</v>
      </c>
      <c r="F16" s="92">
        <v>2</v>
      </c>
      <c r="G16" s="59">
        <v>12.5</v>
      </c>
      <c r="H16" s="59">
        <v>16.920000000000002</v>
      </c>
      <c r="I16" s="59">
        <v>20.36</v>
      </c>
      <c r="J16" s="59">
        <v>6.33</v>
      </c>
      <c r="K16" s="59">
        <v>8.67</v>
      </c>
      <c r="L16" s="59">
        <v>14.33</v>
      </c>
      <c r="M16" s="59">
        <v>4.1660000000000004</v>
      </c>
      <c r="N16" s="59">
        <v>16.36</v>
      </c>
      <c r="O16" s="59">
        <v>18.399999999999999</v>
      </c>
      <c r="P16" s="59">
        <v>7.73</v>
      </c>
      <c r="Q16" s="59">
        <v>24.66</v>
      </c>
      <c r="R16" s="59">
        <v>27.13</v>
      </c>
      <c r="S16" s="93">
        <v>87.716666666666683</v>
      </c>
      <c r="T16" s="93">
        <v>2.8416666666666663</v>
      </c>
      <c r="U16" s="59">
        <v>21.53</v>
      </c>
      <c r="V16" s="93">
        <v>15.433333333333332</v>
      </c>
      <c r="W16" s="93">
        <v>14.116666666666667</v>
      </c>
      <c r="X16" s="92">
        <v>102.23333333333333</v>
      </c>
      <c r="Y16" s="89">
        <v>4.2657775955882355</v>
      </c>
    </row>
    <row r="17" spans="5:25" x14ac:dyDescent="0.25">
      <c r="E17" s="92">
        <v>2</v>
      </c>
      <c r="F17" s="92">
        <v>3</v>
      </c>
      <c r="G17" s="59">
        <v>12</v>
      </c>
      <c r="H17" s="59">
        <v>15.66</v>
      </c>
      <c r="I17" s="59">
        <v>20.53</v>
      </c>
      <c r="J17" s="59">
        <v>5.66</v>
      </c>
      <c r="K17" s="59">
        <v>8.67</v>
      </c>
      <c r="L17" s="59">
        <v>15</v>
      </c>
      <c r="M17" s="59">
        <v>4.3659999999999997</v>
      </c>
      <c r="N17" s="59">
        <v>16.7</v>
      </c>
      <c r="O17" s="59">
        <v>18.23</v>
      </c>
      <c r="P17" s="59">
        <v>6.96</v>
      </c>
      <c r="Q17" s="59">
        <v>23.832999999999998</v>
      </c>
      <c r="R17" s="59">
        <v>27.033000000000001</v>
      </c>
      <c r="S17" s="93">
        <v>88.435000000000002</v>
      </c>
      <c r="T17" s="93">
        <v>2.6333333333333333</v>
      </c>
      <c r="U17" s="59">
        <v>20.78</v>
      </c>
      <c r="V17" s="93">
        <v>16.400000000000002</v>
      </c>
      <c r="W17" s="93">
        <v>15.11</v>
      </c>
      <c r="X17" s="92">
        <v>122.26666666666667</v>
      </c>
      <c r="Y17" s="89">
        <v>4.3007110963235293</v>
      </c>
    </row>
    <row r="18" spans="5:25" x14ac:dyDescent="0.25">
      <c r="E18" s="92">
        <v>2</v>
      </c>
      <c r="F18" s="92">
        <v>4</v>
      </c>
      <c r="G18" s="59">
        <v>10.23</v>
      </c>
      <c r="H18" s="59">
        <v>17</v>
      </c>
      <c r="I18" s="59">
        <v>21.13</v>
      </c>
      <c r="J18" s="59">
        <v>6.33</v>
      </c>
      <c r="K18" s="59">
        <v>9.33</v>
      </c>
      <c r="L18" s="59">
        <v>15.33</v>
      </c>
      <c r="M18" s="59">
        <v>4.67</v>
      </c>
      <c r="N18" s="59">
        <v>17.03</v>
      </c>
      <c r="O18" s="59">
        <v>18.63</v>
      </c>
      <c r="P18" s="59">
        <v>8.1300000000000008</v>
      </c>
      <c r="Q18" s="59">
        <v>23.933</v>
      </c>
      <c r="R18" s="59">
        <v>26.83</v>
      </c>
      <c r="S18" s="93">
        <v>106.30833333333334</v>
      </c>
      <c r="T18" s="93">
        <v>2.9916666666666667</v>
      </c>
      <c r="U18" s="59">
        <v>24</v>
      </c>
      <c r="V18" s="93">
        <v>16.053333333333331</v>
      </c>
      <c r="W18" s="93">
        <v>14.799999999999999</v>
      </c>
      <c r="X18" s="92">
        <v>110.46666666666665</v>
      </c>
      <c r="Y18" s="89">
        <v>5.1699149522058825</v>
      </c>
    </row>
    <row r="19" spans="5:25" x14ac:dyDescent="0.25">
      <c r="E19" s="92">
        <v>2</v>
      </c>
      <c r="F19" s="92">
        <v>5</v>
      </c>
      <c r="G19" s="59">
        <v>10.3</v>
      </c>
      <c r="H19" s="59">
        <v>16.559999999999999</v>
      </c>
      <c r="I19" s="59">
        <v>21.38</v>
      </c>
      <c r="J19" s="59">
        <v>7</v>
      </c>
      <c r="K19" s="59">
        <v>9.66</v>
      </c>
      <c r="L19" s="59">
        <v>15.67</v>
      </c>
      <c r="M19" s="59">
        <v>4.33</v>
      </c>
      <c r="N19" s="59">
        <v>16.96</v>
      </c>
      <c r="O19" s="59">
        <v>18.8</v>
      </c>
      <c r="P19" s="59">
        <v>7.03</v>
      </c>
      <c r="Q19" s="59">
        <v>24.166</v>
      </c>
      <c r="R19" s="59">
        <v>25.03</v>
      </c>
      <c r="S19" s="93">
        <v>108.16333333333334</v>
      </c>
      <c r="T19" s="93">
        <v>3.1500000000000004</v>
      </c>
      <c r="U19" s="59">
        <v>23.18</v>
      </c>
      <c r="V19" s="93">
        <v>16.363333333333333</v>
      </c>
      <c r="W19" s="93">
        <v>14.743333333333334</v>
      </c>
      <c r="X19" s="92">
        <v>110.23333333333333</v>
      </c>
      <c r="Y19" s="89">
        <v>5.2601260573529416</v>
      </c>
    </row>
    <row r="20" spans="5:25" x14ac:dyDescent="0.25">
      <c r="E20" s="92">
        <v>3</v>
      </c>
      <c r="F20" s="92">
        <v>1</v>
      </c>
      <c r="G20" s="59">
        <v>12.3</v>
      </c>
      <c r="H20" s="59">
        <v>13.73</v>
      </c>
      <c r="I20" s="59">
        <v>19.57</v>
      </c>
      <c r="J20" s="59">
        <v>5.67</v>
      </c>
      <c r="K20" s="59">
        <v>7.66</v>
      </c>
      <c r="L20" s="59">
        <v>14.67</v>
      </c>
      <c r="M20" s="59">
        <v>3.3660000000000001</v>
      </c>
      <c r="N20" s="59">
        <v>14.26</v>
      </c>
      <c r="O20" s="59">
        <v>16.866</v>
      </c>
      <c r="P20" s="59">
        <v>6.1</v>
      </c>
      <c r="Q20" s="59">
        <v>19.760000000000002</v>
      </c>
      <c r="R20" s="59">
        <v>23.132999999999999</v>
      </c>
      <c r="S20" s="93">
        <v>83.81</v>
      </c>
      <c r="T20" s="93">
        <v>2.5333333333333337</v>
      </c>
      <c r="U20" s="59">
        <v>21.5</v>
      </c>
      <c r="V20" s="92">
        <v>14.366666666666667</v>
      </c>
      <c r="W20" s="92">
        <v>13.323333333333332</v>
      </c>
      <c r="X20" s="92">
        <v>98.40000000000002</v>
      </c>
      <c r="Y20" s="89">
        <v>4.0757912249999997</v>
      </c>
    </row>
    <row r="21" spans="5:25" x14ac:dyDescent="0.25">
      <c r="E21" s="92">
        <v>3</v>
      </c>
      <c r="F21" s="92">
        <v>2</v>
      </c>
      <c r="G21" s="59">
        <v>11.9</v>
      </c>
      <c r="H21" s="59">
        <v>17.100000000000001</v>
      </c>
      <c r="I21" s="59">
        <v>19.600000000000001</v>
      </c>
      <c r="J21" s="59">
        <v>6.33</v>
      </c>
      <c r="K21" s="59">
        <v>8.33</v>
      </c>
      <c r="L21" s="59">
        <v>15.33</v>
      </c>
      <c r="M21" s="59">
        <v>4.0330000000000004</v>
      </c>
      <c r="N21" s="59">
        <v>15.63</v>
      </c>
      <c r="O21" s="59">
        <v>18.667000000000002</v>
      </c>
      <c r="P21" s="59">
        <v>7.86</v>
      </c>
      <c r="Q21" s="59">
        <v>24.86</v>
      </c>
      <c r="R21" s="59">
        <v>27.23</v>
      </c>
      <c r="S21" s="93">
        <v>85.100000000000009</v>
      </c>
      <c r="T21" s="93">
        <v>2.6916666666666664</v>
      </c>
      <c r="U21" s="59">
        <v>18.55</v>
      </c>
      <c r="V21" s="92">
        <v>15.503333333333332</v>
      </c>
      <c r="W21" s="92">
        <v>14.223333333333334</v>
      </c>
      <c r="X21" s="92">
        <v>103.60000000000001</v>
      </c>
      <c r="Y21" s="89">
        <v>4.1385256323529411</v>
      </c>
    </row>
    <row r="22" spans="5:25" x14ac:dyDescent="0.25">
      <c r="E22" s="92">
        <v>3</v>
      </c>
      <c r="F22" s="92">
        <v>3</v>
      </c>
      <c r="G22" s="59">
        <v>11.6</v>
      </c>
      <c r="H22" s="59">
        <v>16.96</v>
      </c>
      <c r="I22" s="59">
        <v>22.13</v>
      </c>
      <c r="J22" s="59">
        <v>6.67</v>
      </c>
      <c r="K22" s="59">
        <v>8</v>
      </c>
      <c r="L22" s="59">
        <v>15.67</v>
      </c>
      <c r="M22" s="59">
        <v>4.0659999999999998</v>
      </c>
      <c r="N22" s="59">
        <v>16.2</v>
      </c>
      <c r="O22" s="59">
        <v>19</v>
      </c>
      <c r="P22" s="59">
        <v>7.6</v>
      </c>
      <c r="Q22" s="59">
        <v>23.96</v>
      </c>
      <c r="R22" s="59">
        <v>28.36</v>
      </c>
      <c r="S22" s="93">
        <v>94.021666666666661</v>
      </c>
      <c r="T22" s="93">
        <v>2.9083333333333332</v>
      </c>
      <c r="U22" s="59">
        <v>22.93</v>
      </c>
      <c r="V22" s="92">
        <v>16.823333333333334</v>
      </c>
      <c r="W22" s="92">
        <v>15.483333333333334</v>
      </c>
      <c r="X22" s="92">
        <v>120.06666666666666</v>
      </c>
      <c r="Y22" s="89">
        <v>4.5723980904411761</v>
      </c>
    </row>
    <row r="23" spans="5:25" x14ac:dyDescent="0.25">
      <c r="E23" s="92">
        <v>3</v>
      </c>
      <c r="F23" s="92">
        <v>4</v>
      </c>
      <c r="G23" s="59">
        <v>12.1</v>
      </c>
      <c r="H23" s="59">
        <v>15.93</v>
      </c>
      <c r="I23" s="59">
        <v>21.03</v>
      </c>
      <c r="J23" s="59">
        <v>7</v>
      </c>
      <c r="K23" s="59">
        <v>8.67</v>
      </c>
      <c r="L23" s="59">
        <v>16.329999999999998</v>
      </c>
      <c r="M23" s="59">
        <v>4.3659999999999997</v>
      </c>
      <c r="N23" s="59">
        <v>16.36</v>
      </c>
      <c r="O23" s="59">
        <v>18.93</v>
      </c>
      <c r="P23" s="59">
        <v>7.5</v>
      </c>
      <c r="Q23" s="59">
        <v>24.66</v>
      </c>
      <c r="R23" s="59">
        <v>26.866</v>
      </c>
      <c r="S23" s="93">
        <v>108.72666666666667</v>
      </c>
      <c r="T23" s="93">
        <v>2.5833333333333335</v>
      </c>
      <c r="U23" s="59">
        <v>21.47</v>
      </c>
      <c r="V23" s="92">
        <v>15.796666666666667</v>
      </c>
      <c r="W23" s="92">
        <v>14.766666666666666</v>
      </c>
      <c r="X23" s="92">
        <v>112</v>
      </c>
      <c r="Y23" s="89">
        <v>5.2875217029411763</v>
      </c>
    </row>
    <row r="24" spans="5:25" x14ac:dyDescent="0.25">
      <c r="E24" s="92">
        <v>3</v>
      </c>
      <c r="F24" s="92">
        <v>5</v>
      </c>
      <c r="G24" s="59">
        <v>9.5</v>
      </c>
      <c r="H24" s="59">
        <v>17.5</v>
      </c>
      <c r="I24" s="59">
        <v>19.899999999999999</v>
      </c>
      <c r="J24" s="59">
        <v>7.33</v>
      </c>
      <c r="K24" s="59">
        <v>7.66</v>
      </c>
      <c r="L24" s="59">
        <v>17.329999999999998</v>
      </c>
      <c r="M24" s="59">
        <v>4.766</v>
      </c>
      <c r="N24" s="59">
        <v>16.93</v>
      </c>
      <c r="O24" s="59">
        <v>19.46</v>
      </c>
      <c r="P24" s="59">
        <v>7.67</v>
      </c>
      <c r="Q24" s="59">
        <v>23.36</v>
      </c>
      <c r="R24" s="59">
        <v>28.73</v>
      </c>
      <c r="S24" s="93">
        <v>113.27166666666666</v>
      </c>
      <c r="T24" s="93">
        <v>3.1083333333333329</v>
      </c>
      <c r="U24" s="59">
        <v>23.48</v>
      </c>
      <c r="V24" s="92">
        <v>16.096666666666668</v>
      </c>
      <c r="W24" s="92">
        <v>14.653333333333334</v>
      </c>
      <c r="X24" s="92">
        <v>113.39999999999999</v>
      </c>
      <c r="Y24" s="89">
        <v>5.5085510683823529</v>
      </c>
    </row>
    <row r="32" spans="5:25" s="96" customFormat="1" x14ac:dyDescent="0.25"/>
  </sheetData>
  <mergeCells count="1">
    <mergeCell ref="N4:P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8:R51"/>
  <sheetViews>
    <sheetView zoomScale="84" zoomScaleNormal="84" zoomScaleSheetLayoutView="100" workbookViewId="0">
      <selection activeCell="D8" sqref="D8"/>
    </sheetView>
  </sheetViews>
  <sheetFormatPr defaultRowHeight="15" x14ac:dyDescent="0.25"/>
  <cols>
    <col min="2" max="2" width="10.7109375" customWidth="1"/>
    <col min="3" max="4" width="8.85546875" customWidth="1"/>
    <col min="6" max="6" width="12.28515625" customWidth="1"/>
    <col min="8" max="8" width="9.140625" style="77"/>
    <col min="9" max="9" width="11.42578125" customWidth="1"/>
    <col min="10" max="10" width="11" customWidth="1"/>
    <col min="11" max="11" width="19.42578125" customWidth="1"/>
    <col min="12" max="12" width="11.140625" customWidth="1"/>
    <col min="13" max="13" width="12.7109375" customWidth="1"/>
    <col min="14" max="14" width="12.42578125" customWidth="1"/>
    <col min="15" max="15" width="11.28515625" customWidth="1"/>
    <col min="16" max="16" width="12.42578125" customWidth="1"/>
    <col min="17" max="17" width="14.140625" customWidth="1"/>
    <col min="18" max="18" width="10.28515625" customWidth="1"/>
  </cols>
  <sheetData>
    <row r="8" spans="2:18" ht="15" customHeight="1" x14ac:dyDescent="0.25">
      <c r="B8" s="15"/>
      <c r="D8" s="75" t="s">
        <v>168</v>
      </c>
      <c r="E8" s="75"/>
      <c r="F8" s="76"/>
    </row>
    <row r="9" spans="2:18" ht="15.75" x14ac:dyDescent="0.25">
      <c r="B9" s="15"/>
      <c r="L9" s="121" t="s">
        <v>143</v>
      </c>
      <c r="M9" s="121"/>
      <c r="N9" s="121"/>
      <c r="O9" s="121"/>
    </row>
    <row r="10" spans="2:18" x14ac:dyDescent="0.25">
      <c r="B10" s="15"/>
    </row>
    <row r="11" spans="2:18" x14ac:dyDescent="0.25">
      <c r="B11" s="15"/>
    </row>
    <row r="12" spans="2:18" x14ac:dyDescent="0.25">
      <c r="B12" s="60" t="s">
        <v>135</v>
      </c>
      <c r="C12" s="115" t="s">
        <v>125</v>
      </c>
      <c r="D12" s="115"/>
      <c r="E12" s="115"/>
      <c r="F12" s="65" t="s">
        <v>128</v>
      </c>
      <c r="G12" s="78" t="s">
        <v>129</v>
      </c>
      <c r="H12" s="78" t="s">
        <v>130</v>
      </c>
      <c r="L12" s="58"/>
      <c r="M12" s="58" t="s">
        <v>125</v>
      </c>
      <c r="N12" s="58" t="s">
        <v>126</v>
      </c>
      <c r="O12" s="58" t="s">
        <v>127</v>
      </c>
      <c r="P12" s="78" t="s">
        <v>149</v>
      </c>
      <c r="Q12" s="78" t="s">
        <v>129</v>
      </c>
      <c r="R12" s="78" t="s">
        <v>130</v>
      </c>
    </row>
    <row r="13" spans="2:18" x14ac:dyDescent="0.25">
      <c r="B13" s="59" t="s">
        <v>131</v>
      </c>
      <c r="C13" s="61">
        <v>14.39</v>
      </c>
      <c r="D13" s="61">
        <v>14.57</v>
      </c>
      <c r="E13" s="61">
        <v>15.06</v>
      </c>
      <c r="F13" s="61">
        <f>AVERAGE(C13:E13)</f>
        <v>14.673333333333334</v>
      </c>
      <c r="G13" s="59">
        <f>_xlfn.STDEV.S(C13:E13)</f>
        <v>0.34674678561355593</v>
      </c>
      <c r="H13" s="59">
        <f>G13/3^(1/2)</f>
        <v>0.20019435001462399</v>
      </c>
      <c r="L13" s="58" t="s">
        <v>131</v>
      </c>
      <c r="M13" s="59">
        <v>14.673333333333334</v>
      </c>
      <c r="N13" s="59">
        <v>14.273333333333333</v>
      </c>
      <c r="O13" s="61">
        <v>14.366666666666667</v>
      </c>
      <c r="P13" s="59">
        <f>AVERAGE(M13:O13)</f>
        <v>14.437777777777777</v>
      </c>
      <c r="Q13" s="59">
        <f>_xlfn.STDEV.S(M13:O13)</f>
        <v>0.20926679763544107</v>
      </c>
      <c r="R13" s="59">
        <f>Q13/3^(1/2)</f>
        <v>0.12082024194727285</v>
      </c>
    </row>
    <row r="14" spans="2:18" x14ac:dyDescent="0.25">
      <c r="B14" s="59" t="s">
        <v>33</v>
      </c>
      <c r="C14" s="61">
        <v>15.78</v>
      </c>
      <c r="D14" s="61">
        <v>15.63</v>
      </c>
      <c r="E14" s="61">
        <v>15.75</v>
      </c>
      <c r="F14" s="61">
        <f t="shared" ref="F14:F17" si="0">AVERAGE(C14:E14)</f>
        <v>15.719999999999999</v>
      </c>
      <c r="G14" s="59">
        <f t="shared" ref="G14:G17" si="1">_xlfn.STDEV.S(C14:E14)</f>
        <v>7.9372539331937025E-2</v>
      </c>
      <c r="H14" s="59">
        <f t="shared" ref="H14:H17" si="2">G14/3^(1/2)</f>
        <v>4.5825756949558004E-2</v>
      </c>
      <c r="L14" s="58" t="s">
        <v>33</v>
      </c>
      <c r="M14" s="59">
        <v>15.719999999999999</v>
      </c>
      <c r="N14" s="59">
        <v>15.433333333333332</v>
      </c>
      <c r="O14" s="61">
        <v>15.503333333333332</v>
      </c>
      <c r="P14" s="59">
        <f t="shared" ref="P14:P17" si="3">AVERAGE(M14:O14)</f>
        <v>15.55222222222222</v>
      </c>
      <c r="Q14" s="59">
        <f t="shared" ref="Q14:Q17" si="4">_xlfn.STDEV.S(M14:O14)</f>
        <v>0.14945580295537905</v>
      </c>
      <c r="R14" s="59">
        <f t="shared" ref="R14:R17" si="5">Q14/3^(1/2)</f>
        <v>8.6288348068239762E-2</v>
      </c>
    </row>
    <row r="15" spans="2:18" x14ac:dyDescent="0.25">
      <c r="B15" s="59" t="s">
        <v>34</v>
      </c>
      <c r="C15" s="61">
        <v>16.98</v>
      </c>
      <c r="D15" s="61">
        <v>16.989999999999998</v>
      </c>
      <c r="E15" s="61">
        <v>17.010000000000002</v>
      </c>
      <c r="F15" s="61">
        <f t="shared" si="0"/>
        <v>16.993333333333336</v>
      </c>
      <c r="G15" s="59">
        <f t="shared" si="1"/>
        <v>1.5275252316520303E-2</v>
      </c>
      <c r="H15" s="59">
        <f t="shared" si="2"/>
        <v>8.8191710368824526E-3</v>
      </c>
      <c r="L15" s="58" t="s">
        <v>34</v>
      </c>
      <c r="M15" s="59">
        <v>16.993333333333336</v>
      </c>
      <c r="N15" s="59">
        <v>16.400000000000002</v>
      </c>
      <c r="O15" s="61">
        <v>16.823333333333334</v>
      </c>
      <c r="P15" s="59">
        <f t="shared" si="3"/>
        <v>16.738888888888891</v>
      </c>
      <c r="Q15" s="59">
        <f t="shared" si="4"/>
        <v>0.30554747464061821</v>
      </c>
      <c r="R15" s="59">
        <f t="shared" si="5"/>
        <v>0.1764079167339713</v>
      </c>
    </row>
    <row r="16" spans="2:18" x14ac:dyDescent="0.25">
      <c r="B16" s="62" t="s">
        <v>35</v>
      </c>
      <c r="C16" s="61">
        <v>16.22</v>
      </c>
      <c r="D16" s="61">
        <v>16.39</v>
      </c>
      <c r="E16" s="61">
        <v>16.170000000000002</v>
      </c>
      <c r="F16" s="61">
        <f t="shared" si="0"/>
        <v>16.260000000000002</v>
      </c>
      <c r="G16" s="59">
        <f t="shared" si="1"/>
        <v>0.11532562594670781</v>
      </c>
      <c r="H16" s="59">
        <f t="shared" si="2"/>
        <v>6.6583281184793841E-2</v>
      </c>
      <c r="L16" s="58" t="s">
        <v>35</v>
      </c>
      <c r="M16" s="59">
        <v>16.260000000000002</v>
      </c>
      <c r="N16" s="59">
        <v>16.053333333333331</v>
      </c>
      <c r="O16" s="61">
        <v>15.796666666666667</v>
      </c>
      <c r="P16" s="59">
        <f t="shared" si="3"/>
        <v>16.036666666666665</v>
      </c>
      <c r="Q16" s="59">
        <f t="shared" si="4"/>
        <v>0.23211587144738302</v>
      </c>
      <c r="R16" s="59">
        <f t="shared" si="5"/>
        <v>0.13401216086333118</v>
      </c>
    </row>
    <row r="17" spans="2:18" x14ac:dyDescent="0.25">
      <c r="B17" s="59" t="s">
        <v>36</v>
      </c>
      <c r="C17" s="61">
        <v>16.37</v>
      </c>
      <c r="D17" s="61">
        <v>16.21</v>
      </c>
      <c r="E17" s="61">
        <v>16.48</v>
      </c>
      <c r="F17" s="61">
        <f t="shared" si="0"/>
        <v>16.353333333333335</v>
      </c>
      <c r="G17" s="59">
        <f t="shared" si="1"/>
        <v>0.13576941236277515</v>
      </c>
      <c r="H17" s="59">
        <f t="shared" si="2"/>
        <v>7.8386506775365544E-2</v>
      </c>
      <c r="L17" s="58" t="s">
        <v>36</v>
      </c>
      <c r="M17" s="59">
        <v>16.353333333333335</v>
      </c>
      <c r="N17" s="59">
        <v>16.363333333333333</v>
      </c>
      <c r="O17" s="61">
        <v>16.096666666666668</v>
      </c>
      <c r="P17" s="59">
        <f t="shared" si="3"/>
        <v>16.271111111111111</v>
      </c>
      <c r="Q17" s="59">
        <f t="shared" si="4"/>
        <v>0.15115603907270178</v>
      </c>
      <c r="R17" s="59">
        <f t="shared" si="5"/>
        <v>8.7269979848261972E-2</v>
      </c>
    </row>
    <row r="18" spans="2:18" x14ac:dyDescent="0.25">
      <c r="B18" s="15"/>
    </row>
    <row r="19" spans="2:18" x14ac:dyDescent="0.25">
      <c r="B19" s="15"/>
    </row>
    <row r="20" spans="2:18" x14ac:dyDescent="0.25">
      <c r="B20" s="15"/>
    </row>
    <row r="21" spans="2:18" x14ac:dyDescent="0.25">
      <c r="B21" s="15"/>
    </row>
    <row r="22" spans="2:18" x14ac:dyDescent="0.25">
      <c r="B22" s="60" t="s">
        <v>135</v>
      </c>
      <c r="C22" s="115" t="s">
        <v>126</v>
      </c>
      <c r="D22" s="115"/>
      <c r="E22" s="115"/>
      <c r="F22" s="65" t="s">
        <v>128</v>
      </c>
      <c r="G22" s="78" t="s">
        <v>129</v>
      </c>
      <c r="H22" s="78" t="s">
        <v>130</v>
      </c>
      <c r="K22" s="58" t="s">
        <v>124</v>
      </c>
      <c r="L22" s="58" t="s">
        <v>131</v>
      </c>
      <c r="M22" s="58" t="s">
        <v>33</v>
      </c>
      <c r="N22" s="58" t="s">
        <v>34</v>
      </c>
      <c r="O22" s="58" t="s">
        <v>35</v>
      </c>
      <c r="P22" s="58" t="s">
        <v>36</v>
      </c>
    </row>
    <row r="23" spans="2:18" x14ac:dyDescent="0.25">
      <c r="B23" s="59" t="s">
        <v>131</v>
      </c>
      <c r="C23" s="61">
        <v>13.9</v>
      </c>
      <c r="D23" s="61">
        <v>14.82</v>
      </c>
      <c r="E23" s="61">
        <v>14.1</v>
      </c>
      <c r="F23" s="61">
        <f>AVERAGE(C23:E23)</f>
        <v>14.273333333333333</v>
      </c>
      <c r="G23" s="59">
        <f>_xlfn.STDEV.S(C23:E23)</f>
        <v>0.48387326164330818</v>
      </c>
      <c r="H23" s="59">
        <f>G23/3^(1/2)</f>
        <v>0.27936435786342623</v>
      </c>
      <c r="K23" s="58" t="s">
        <v>125</v>
      </c>
      <c r="L23" s="59">
        <v>14.673333333333334</v>
      </c>
      <c r="M23" s="59">
        <v>15.719999999999999</v>
      </c>
      <c r="N23" s="59">
        <v>16.993333333333336</v>
      </c>
      <c r="O23" s="59">
        <v>16.260000000000002</v>
      </c>
      <c r="P23" s="59">
        <v>16.353333333333335</v>
      </c>
    </row>
    <row r="24" spans="2:18" x14ac:dyDescent="0.25">
      <c r="B24" s="59" t="s">
        <v>33</v>
      </c>
      <c r="C24" s="61">
        <v>14.93</v>
      </c>
      <c r="D24" s="61">
        <v>15.71</v>
      </c>
      <c r="E24" s="61">
        <v>15.66</v>
      </c>
      <c r="F24" s="61">
        <f t="shared" ref="F24:F27" si="6">AVERAGE(C24:E24)</f>
        <v>15.433333333333332</v>
      </c>
      <c r="G24" s="59">
        <f t="shared" ref="G24:G27" si="7">_xlfn.STDEV.S(C24:E24)</f>
        <v>0.43661577311560079</v>
      </c>
      <c r="H24" s="59">
        <f t="shared" ref="H24:H27" si="8">G24/3^(1/2)</f>
        <v>0.25208023414072872</v>
      </c>
      <c r="K24" s="58" t="s">
        <v>126</v>
      </c>
      <c r="L24" s="59">
        <v>14.273333333333333</v>
      </c>
      <c r="M24" s="59">
        <v>15.433333333333332</v>
      </c>
      <c r="N24" s="59">
        <v>16.400000000000002</v>
      </c>
      <c r="O24" s="59">
        <v>16.053333333333331</v>
      </c>
      <c r="P24" s="59">
        <v>16.363333333333333</v>
      </c>
    </row>
    <row r="25" spans="2:18" x14ac:dyDescent="0.25">
      <c r="B25" s="62" t="s">
        <v>34</v>
      </c>
      <c r="C25" s="61">
        <v>15.41</v>
      </c>
      <c r="D25" s="61">
        <v>17.149999999999999</v>
      </c>
      <c r="E25" s="61">
        <v>16.64</v>
      </c>
      <c r="F25" s="61">
        <f t="shared" si="6"/>
        <v>16.400000000000002</v>
      </c>
      <c r="G25" s="59">
        <f t="shared" si="7"/>
        <v>0.89448309095253387</v>
      </c>
      <c r="H25" s="59">
        <f t="shared" si="8"/>
        <v>0.51643005334701397</v>
      </c>
      <c r="K25" s="58" t="s">
        <v>127</v>
      </c>
      <c r="L25" s="61">
        <v>14.366666666666667</v>
      </c>
      <c r="M25" s="61">
        <v>15.503333333333332</v>
      </c>
      <c r="N25" s="61">
        <v>16.823333333333334</v>
      </c>
      <c r="O25" s="61">
        <v>15.796666666666667</v>
      </c>
      <c r="P25" s="61">
        <v>16.096666666666668</v>
      </c>
    </row>
    <row r="26" spans="2:18" x14ac:dyDescent="0.25">
      <c r="B26" s="59" t="s">
        <v>35</v>
      </c>
      <c r="C26" s="61">
        <v>15.99</v>
      </c>
      <c r="D26" s="61">
        <v>16.309999999999999</v>
      </c>
      <c r="E26" s="61">
        <v>15.86</v>
      </c>
      <c r="F26" s="61">
        <f t="shared" si="6"/>
        <v>16.053333333333331</v>
      </c>
      <c r="G26" s="59">
        <f t="shared" si="7"/>
        <v>0.2315887159024228</v>
      </c>
      <c r="H26" s="59">
        <f t="shared" si="8"/>
        <v>0.13370780746754357</v>
      </c>
    </row>
    <row r="27" spans="2:18" x14ac:dyDescent="0.25">
      <c r="B27" s="59" t="s">
        <v>36</v>
      </c>
      <c r="C27" s="61">
        <v>16.52</v>
      </c>
      <c r="D27" s="61">
        <v>16.239999999999998</v>
      </c>
      <c r="E27" s="61">
        <v>16.329999999999998</v>
      </c>
      <c r="F27" s="61">
        <f t="shared" si="6"/>
        <v>16.363333333333333</v>
      </c>
      <c r="G27" s="59">
        <f t="shared" si="7"/>
        <v>0.14294521094927776</v>
      </c>
      <c r="H27" s="59">
        <f t="shared" si="8"/>
        <v>8.2529456020933353E-2</v>
      </c>
    </row>
    <row r="28" spans="2:18" x14ac:dyDescent="0.25">
      <c r="B28" s="15"/>
    </row>
    <row r="29" spans="2:18" x14ac:dyDescent="0.25">
      <c r="B29" s="15"/>
    </row>
    <row r="30" spans="2:18" x14ac:dyDescent="0.25">
      <c r="B30" s="15"/>
    </row>
    <row r="31" spans="2:18" x14ac:dyDescent="0.25">
      <c r="B31" s="15"/>
    </row>
    <row r="32" spans="2:18" x14ac:dyDescent="0.25">
      <c r="B32" s="60" t="s">
        <v>135</v>
      </c>
      <c r="C32" s="115" t="s">
        <v>126</v>
      </c>
      <c r="D32" s="115"/>
      <c r="E32" s="115"/>
      <c r="F32" s="65" t="s">
        <v>128</v>
      </c>
      <c r="G32" s="78" t="s">
        <v>129</v>
      </c>
      <c r="H32" s="78" t="s">
        <v>130</v>
      </c>
      <c r="K32" s="72" t="s">
        <v>144</v>
      </c>
    </row>
    <row r="33" spans="2:17" x14ac:dyDescent="0.25">
      <c r="B33" s="59" t="s">
        <v>131</v>
      </c>
      <c r="C33" s="61">
        <v>14.1</v>
      </c>
      <c r="D33" s="61">
        <v>14.31</v>
      </c>
      <c r="E33" s="61">
        <v>14.69</v>
      </c>
      <c r="F33" s="61">
        <f>AVERAGE(C33:E33)</f>
        <v>14.366666666666667</v>
      </c>
      <c r="G33" s="59">
        <f>_xlfn.STDEV.S(C33:E33)</f>
        <v>0.29905406423142494</v>
      </c>
      <c r="H33" s="59">
        <f>G33/3^(1/2)</f>
        <v>0.17265894448626484</v>
      </c>
    </row>
    <row r="34" spans="2:17" ht="15.75" thickBot="1" x14ac:dyDescent="0.3">
      <c r="B34" s="62" t="s">
        <v>33</v>
      </c>
      <c r="C34" s="61">
        <v>15.24</v>
      </c>
      <c r="D34" s="61">
        <v>15.33</v>
      </c>
      <c r="E34" s="61">
        <v>15.94</v>
      </c>
      <c r="F34" s="61">
        <f t="shared" ref="F34:F37" si="9">AVERAGE(C34:E34)</f>
        <v>15.503333333333332</v>
      </c>
      <c r="G34" s="59">
        <f t="shared" ref="G34:G37" si="10">_xlfn.STDEV.S(C34:E34)</f>
        <v>0.38083242158898845</v>
      </c>
      <c r="H34" s="59">
        <f t="shared" ref="H34:H37" si="11">G34/3^(1/2)</f>
        <v>0.21987370112053953</v>
      </c>
      <c r="K34" t="s">
        <v>145</v>
      </c>
    </row>
    <row r="35" spans="2:17" x14ac:dyDescent="0.25">
      <c r="B35" s="63" t="s">
        <v>34</v>
      </c>
      <c r="C35" s="61">
        <v>16.510000000000002</v>
      </c>
      <c r="D35" s="61">
        <v>17.39</v>
      </c>
      <c r="E35" s="61">
        <v>16.57</v>
      </c>
      <c r="F35" s="61">
        <f t="shared" si="9"/>
        <v>16.823333333333334</v>
      </c>
      <c r="G35" s="59">
        <f t="shared" si="10"/>
        <v>0.49166384179979422</v>
      </c>
      <c r="H35" s="59">
        <f t="shared" si="11"/>
        <v>0.2838622514139168</v>
      </c>
      <c r="K35" s="69" t="s">
        <v>146</v>
      </c>
      <c r="L35" s="69" t="s">
        <v>147</v>
      </c>
      <c r="M35" s="69" t="s">
        <v>148</v>
      </c>
      <c r="N35" s="69" t="s">
        <v>149</v>
      </c>
      <c r="O35" s="69" t="s">
        <v>150</v>
      </c>
    </row>
    <row r="36" spans="2:17" x14ac:dyDescent="0.25">
      <c r="B36" s="62" t="s">
        <v>35</v>
      </c>
      <c r="C36" s="61">
        <v>16.010000000000002</v>
      </c>
      <c r="D36" s="61">
        <v>15.76</v>
      </c>
      <c r="E36" s="61">
        <v>15.62</v>
      </c>
      <c r="F36" s="61">
        <f t="shared" si="9"/>
        <v>15.796666666666667</v>
      </c>
      <c r="G36" s="59">
        <f t="shared" si="10"/>
        <v>0.19756855350316713</v>
      </c>
      <c r="H36" s="59">
        <f t="shared" si="11"/>
        <v>0.11406625754845853</v>
      </c>
      <c r="K36" s="67" t="s">
        <v>131</v>
      </c>
      <c r="L36" s="67">
        <v>3</v>
      </c>
      <c r="M36" s="67">
        <v>43.313333333333333</v>
      </c>
      <c r="N36" s="67">
        <v>14.437777777777777</v>
      </c>
      <c r="O36" s="67">
        <v>4.3792592592592647E-2</v>
      </c>
    </row>
    <row r="37" spans="2:17" x14ac:dyDescent="0.25">
      <c r="B37" s="59" t="s">
        <v>36</v>
      </c>
      <c r="C37" s="61">
        <v>15.22</v>
      </c>
      <c r="D37" s="61">
        <v>16.670000000000002</v>
      </c>
      <c r="E37" s="61">
        <v>16.399999999999999</v>
      </c>
      <c r="F37" s="61">
        <f t="shared" si="9"/>
        <v>16.096666666666668</v>
      </c>
      <c r="G37" s="59">
        <f t="shared" si="10"/>
        <v>0.77112471970060292</v>
      </c>
      <c r="H37" s="59">
        <f t="shared" si="11"/>
        <v>0.44520906449791786</v>
      </c>
      <c r="K37" s="67" t="s">
        <v>33</v>
      </c>
      <c r="L37" s="67">
        <v>3</v>
      </c>
      <c r="M37" s="67">
        <v>46.656666666666659</v>
      </c>
      <c r="N37" s="67">
        <v>15.55222222222222</v>
      </c>
      <c r="O37" s="67">
        <v>2.2337037037037093E-2</v>
      </c>
    </row>
    <row r="38" spans="2:17" x14ac:dyDescent="0.25">
      <c r="K38" s="67" t="s">
        <v>34</v>
      </c>
      <c r="L38" s="67">
        <v>3</v>
      </c>
      <c r="M38" s="67">
        <v>50.216666666666669</v>
      </c>
      <c r="N38" s="67">
        <v>16.738888888888891</v>
      </c>
      <c r="O38" s="67">
        <v>9.3359259259259239E-2</v>
      </c>
    </row>
    <row r="39" spans="2:17" x14ac:dyDescent="0.25">
      <c r="K39" s="67" t="s">
        <v>35</v>
      </c>
      <c r="L39" s="67">
        <v>3</v>
      </c>
      <c r="M39" s="67">
        <v>48.11</v>
      </c>
      <c r="N39" s="67">
        <v>16.036666666666665</v>
      </c>
      <c r="O39" s="67">
        <v>5.3877777777778038E-2</v>
      </c>
    </row>
    <row r="40" spans="2:17" ht="15.75" thickBot="1" x14ac:dyDescent="0.3">
      <c r="K40" s="68" t="s">
        <v>36</v>
      </c>
      <c r="L40" s="68">
        <v>3</v>
      </c>
      <c r="M40" s="68">
        <v>48.813333333333333</v>
      </c>
      <c r="N40" s="68">
        <v>16.271111111111111</v>
      </c>
      <c r="O40" s="68">
        <v>2.2848148148148145E-2</v>
      </c>
    </row>
    <row r="43" spans="2:17" ht="15.75" thickBot="1" x14ac:dyDescent="0.3">
      <c r="K43" t="s">
        <v>151</v>
      </c>
    </row>
    <row r="44" spans="2:17" x14ac:dyDescent="0.25">
      <c r="K44" s="69" t="s">
        <v>152</v>
      </c>
      <c r="L44" s="69" t="s">
        <v>153</v>
      </c>
      <c r="M44" s="69" t="s">
        <v>154</v>
      </c>
      <c r="N44" s="69" t="s">
        <v>155</v>
      </c>
      <c r="O44" s="69" t="s">
        <v>156</v>
      </c>
      <c r="P44" s="69" t="s">
        <v>157</v>
      </c>
      <c r="Q44" s="69" t="s">
        <v>158</v>
      </c>
    </row>
    <row r="45" spans="2:17" x14ac:dyDescent="0.25">
      <c r="K45" s="67" t="s">
        <v>159</v>
      </c>
      <c r="L45" s="67">
        <v>9.228730370370382</v>
      </c>
      <c r="M45" s="67">
        <v>4</v>
      </c>
      <c r="N45" s="67">
        <v>2.3071825925925955</v>
      </c>
      <c r="O45" s="67">
        <v>48.836534541691485</v>
      </c>
      <c r="P45" s="67">
        <v>1.5766179474261963E-6</v>
      </c>
      <c r="Q45" s="67">
        <v>3.4780496907652281</v>
      </c>
    </row>
    <row r="46" spans="2:17" x14ac:dyDescent="0.25">
      <c r="K46" s="67" t="s">
        <v>160</v>
      </c>
      <c r="L46" s="67">
        <v>0.47242962962963025</v>
      </c>
      <c r="M46" s="67">
        <v>10</v>
      </c>
      <c r="N46" s="67">
        <v>4.7242962962963028E-2</v>
      </c>
      <c r="O46" s="67"/>
      <c r="P46" s="67"/>
      <c r="Q46" s="67"/>
    </row>
    <row r="47" spans="2:17" x14ac:dyDescent="0.25">
      <c r="K47" s="67"/>
      <c r="L47" s="67"/>
      <c r="M47" s="67"/>
      <c r="N47" s="67"/>
      <c r="O47" s="67"/>
      <c r="P47" s="67"/>
      <c r="Q47" s="67"/>
    </row>
    <row r="48" spans="2:17" ht="15.75" thickBot="1" x14ac:dyDescent="0.3">
      <c r="K48" s="68" t="s">
        <v>136</v>
      </c>
      <c r="L48" s="68">
        <v>9.7011600000000122</v>
      </c>
      <c r="M48" s="68">
        <v>14</v>
      </c>
      <c r="N48" s="68"/>
      <c r="O48" s="68"/>
      <c r="P48" s="68"/>
      <c r="Q48" s="68"/>
    </row>
    <row r="51" spans="11:12" x14ac:dyDescent="0.25">
      <c r="K51" s="72" t="s">
        <v>167</v>
      </c>
      <c r="L51" s="72"/>
    </row>
  </sheetData>
  <mergeCells count="4">
    <mergeCell ref="C32:E32"/>
    <mergeCell ref="C12:E12"/>
    <mergeCell ref="C22:E22"/>
    <mergeCell ref="L9:O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8:R51"/>
  <sheetViews>
    <sheetView topLeftCell="C13" zoomScale="87" zoomScaleNormal="87" zoomScaleSheetLayoutView="100" workbookViewId="0">
      <selection activeCell="A40" sqref="A40"/>
    </sheetView>
  </sheetViews>
  <sheetFormatPr defaultRowHeight="15" x14ac:dyDescent="0.25"/>
  <cols>
    <col min="11" max="11" width="18.7109375" customWidth="1"/>
    <col min="12" max="12" width="11.5703125" customWidth="1"/>
    <col min="13" max="13" width="11.140625" customWidth="1"/>
    <col min="14" max="14" width="10.5703125" customWidth="1"/>
    <col min="15" max="15" width="13.140625" customWidth="1"/>
    <col min="16" max="16" width="10.42578125" customWidth="1"/>
    <col min="17" max="17" width="10.28515625" customWidth="1"/>
  </cols>
  <sheetData>
    <row r="8" spans="2:18" x14ac:dyDescent="0.25">
      <c r="C8" s="75" t="s">
        <v>170</v>
      </c>
      <c r="D8" s="75"/>
      <c r="E8" s="76"/>
    </row>
    <row r="9" spans="2:18" ht="15.75" x14ac:dyDescent="0.25">
      <c r="L9" s="121" t="s">
        <v>143</v>
      </c>
      <c r="M9" s="121"/>
      <c r="N9" s="121"/>
      <c r="O9" s="121"/>
    </row>
    <row r="12" spans="2:18" x14ac:dyDescent="0.25">
      <c r="B12" s="60" t="s">
        <v>135</v>
      </c>
      <c r="C12" s="115" t="s">
        <v>125</v>
      </c>
      <c r="D12" s="115"/>
      <c r="E12" s="115"/>
      <c r="F12" s="65" t="s">
        <v>128</v>
      </c>
      <c r="G12" s="78" t="s">
        <v>129</v>
      </c>
      <c r="H12" s="78" t="s">
        <v>130</v>
      </c>
      <c r="L12" s="58"/>
      <c r="M12" s="58" t="s">
        <v>125</v>
      </c>
      <c r="N12" s="58" t="s">
        <v>126</v>
      </c>
      <c r="O12" s="58" t="s">
        <v>127</v>
      </c>
      <c r="P12" s="97" t="s">
        <v>128</v>
      </c>
      <c r="Q12" s="78" t="s">
        <v>129</v>
      </c>
      <c r="R12" s="78" t="s">
        <v>130</v>
      </c>
    </row>
    <row r="13" spans="2:18" x14ac:dyDescent="0.25">
      <c r="B13" s="59" t="s">
        <v>131</v>
      </c>
      <c r="C13" s="61">
        <v>13.73</v>
      </c>
      <c r="D13" s="61">
        <v>12.43</v>
      </c>
      <c r="E13" s="61">
        <v>12.51</v>
      </c>
      <c r="F13" s="61">
        <f>AVERAGE(C13:E13)</f>
        <v>12.89</v>
      </c>
      <c r="G13" s="59">
        <f>_xlfn.STDEV.S(C13:E13)</f>
        <v>0.72856022400347975</v>
      </c>
      <c r="H13" s="59">
        <f>G13/3^(1/2)</f>
        <v>0.4206344414492631</v>
      </c>
      <c r="L13" s="58" t="s">
        <v>131</v>
      </c>
      <c r="M13" s="59">
        <v>12.89</v>
      </c>
      <c r="N13" s="59">
        <v>12.743333333333334</v>
      </c>
      <c r="O13" s="61">
        <v>13.323333333333332</v>
      </c>
      <c r="P13" s="61">
        <f>AVERAGE(M13:O13)</f>
        <v>12.985555555555555</v>
      </c>
      <c r="Q13" s="59">
        <f>_xlfn.STDEV.S(M13:O13)</f>
        <v>0.3015761067262252</v>
      </c>
      <c r="R13" s="59">
        <f>Q13/3^(1/2)</f>
        <v>0.17411504639954545</v>
      </c>
    </row>
    <row r="14" spans="2:18" x14ac:dyDescent="0.25">
      <c r="B14" s="59" t="s">
        <v>33</v>
      </c>
      <c r="C14" s="61">
        <v>13.61</v>
      </c>
      <c r="D14" s="61">
        <v>14.12</v>
      </c>
      <c r="E14" s="61">
        <v>14.23</v>
      </c>
      <c r="F14" s="61">
        <f t="shared" ref="F14:F17" si="0">AVERAGE(C14:E14)</f>
        <v>13.986666666666665</v>
      </c>
      <c r="G14" s="59">
        <f t="shared" ref="G14:G17" si="1">_xlfn.STDEV.S(C14:E14)</f>
        <v>0.33080709383768292</v>
      </c>
      <c r="H14" s="59">
        <f t="shared" ref="H14:H17" si="2">G14/3^(1/2)</f>
        <v>0.19099156467702402</v>
      </c>
      <c r="L14" s="58" t="s">
        <v>33</v>
      </c>
      <c r="M14" s="59">
        <v>13.986666666666665</v>
      </c>
      <c r="N14" s="59">
        <v>14.116666666666667</v>
      </c>
      <c r="O14" s="61">
        <v>14.223333333333334</v>
      </c>
      <c r="P14" s="61">
        <f t="shared" ref="P14:P17" si="3">AVERAGE(M14:O14)</f>
        <v>14.10888888888889</v>
      </c>
      <c r="Q14" s="59">
        <f t="shared" ref="Q14:Q17" si="4">_xlfn.STDEV.S(M14:O14)</f>
        <v>0.11852488408831514</v>
      </c>
      <c r="R14" s="59">
        <f t="shared" ref="R14:R17" si="5">Q14/3^(1/2)</f>
        <v>6.8430373734057942E-2</v>
      </c>
    </row>
    <row r="15" spans="2:18" x14ac:dyDescent="0.25">
      <c r="B15" s="59" t="s">
        <v>34</v>
      </c>
      <c r="C15" s="61">
        <v>15.1</v>
      </c>
      <c r="D15" s="61">
        <v>15.93</v>
      </c>
      <c r="E15" s="61">
        <v>15.38</v>
      </c>
      <c r="F15" s="61">
        <f t="shared" si="0"/>
        <v>15.47</v>
      </c>
      <c r="G15" s="59">
        <f t="shared" si="1"/>
        <v>0.42225584661434823</v>
      </c>
      <c r="H15" s="59">
        <f t="shared" si="2"/>
        <v>0.24378952670968729</v>
      </c>
      <c r="L15" s="58" t="s">
        <v>34</v>
      </c>
      <c r="M15" s="59">
        <v>15.47</v>
      </c>
      <c r="N15" s="59">
        <v>15.11</v>
      </c>
      <c r="O15" s="61">
        <v>15.483333333333334</v>
      </c>
      <c r="P15" s="61">
        <f t="shared" si="3"/>
        <v>15.354444444444445</v>
      </c>
      <c r="Q15" s="59">
        <f t="shared" si="4"/>
        <v>0.21180004546566933</v>
      </c>
      <c r="R15" s="59">
        <f t="shared" si="5"/>
        <v>0.12228281326397918</v>
      </c>
    </row>
    <row r="16" spans="2:18" x14ac:dyDescent="0.25">
      <c r="B16" s="62" t="s">
        <v>35</v>
      </c>
      <c r="C16" s="61">
        <v>14.86</v>
      </c>
      <c r="D16" s="61">
        <v>14.84</v>
      </c>
      <c r="E16" s="61">
        <v>14.56</v>
      </c>
      <c r="F16" s="61">
        <f t="shared" si="0"/>
        <v>14.753333333333332</v>
      </c>
      <c r="G16" s="59">
        <f t="shared" si="1"/>
        <v>0.16772994167212116</v>
      </c>
      <c r="H16" s="59">
        <f t="shared" si="2"/>
        <v>9.6838926975559389E-2</v>
      </c>
      <c r="L16" s="58" t="s">
        <v>35</v>
      </c>
      <c r="M16" s="59">
        <v>14.753333333333332</v>
      </c>
      <c r="N16" s="59">
        <v>14.799999999999999</v>
      </c>
      <c r="O16" s="61">
        <v>14.766666666666666</v>
      </c>
      <c r="P16" s="61">
        <f t="shared" si="3"/>
        <v>14.773333333333332</v>
      </c>
      <c r="Q16" s="59">
        <f t="shared" si="4"/>
        <v>2.4037008503093326E-2</v>
      </c>
      <c r="R16" s="59">
        <f t="shared" si="5"/>
        <v>1.3877773329774256E-2</v>
      </c>
    </row>
    <row r="17" spans="2:18" x14ac:dyDescent="0.25">
      <c r="B17" s="59" t="s">
        <v>36</v>
      </c>
      <c r="C17" s="61">
        <v>14.79</v>
      </c>
      <c r="D17" s="61">
        <v>15.2</v>
      </c>
      <c r="E17" s="61">
        <v>14.53</v>
      </c>
      <c r="F17" s="61">
        <f t="shared" si="0"/>
        <v>14.839999999999998</v>
      </c>
      <c r="G17" s="59">
        <f t="shared" si="1"/>
        <v>0.33778691508109071</v>
      </c>
      <c r="H17" s="59">
        <f t="shared" si="2"/>
        <v>0.195021366350801</v>
      </c>
      <c r="L17" s="58" t="s">
        <v>36</v>
      </c>
      <c r="M17" s="59">
        <v>14.839999999999998</v>
      </c>
      <c r="N17" s="59">
        <v>14.743333333333334</v>
      </c>
      <c r="O17" s="61">
        <v>14.653333333333334</v>
      </c>
      <c r="P17" s="61">
        <f t="shared" si="3"/>
        <v>14.745555555555555</v>
      </c>
      <c r="Q17" s="59">
        <f t="shared" si="4"/>
        <v>9.3353172494642894E-2</v>
      </c>
      <c r="R17" s="59">
        <f t="shared" si="5"/>
        <v>5.3897479269487646E-2</v>
      </c>
    </row>
    <row r="18" spans="2:18" x14ac:dyDescent="0.25">
      <c r="B18" s="15"/>
    </row>
    <row r="19" spans="2:18" x14ac:dyDescent="0.25">
      <c r="B19" s="15"/>
    </row>
    <row r="20" spans="2:18" x14ac:dyDescent="0.25">
      <c r="B20" s="15"/>
    </row>
    <row r="21" spans="2:18" x14ac:dyDescent="0.25">
      <c r="B21" s="15"/>
    </row>
    <row r="22" spans="2:18" x14ac:dyDescent="0.25">
      <c r="B22" s="60" t="s">
        <v>135</v>
      </c>
      <c r="C22" s="115" t="s">
        <v>126</v>
      </c>
      <c r="D22" s="115"/>
      <c r="E22" s="115"/>
      <c r="F22" s="65" t="s">
        <v>128</v>
      </c>
      <c r="G22" s="78" t="s">
        <v>129</v>
      </c>
      <c r="H22" s="78" t="s">
        <v>130</v>
      </c>
      <c r="K22" s="58" t="s">
        <v>124</v>
      </c>
      <c r="L22" s="58" t="s">
        <v>131</v>
      </c>
      <c r="M22" s="58" t="s">
        <v>33</v>
      </c>
      <c r="N22" s="58" t="s">
        <v>34</v>
      </c>
      <c r="O22" s="58" t="s">
        <v>35</v>
      </c>
      <c r="P22" s="58" t="s">
        <v>36</v>
      </c>
    </row>
    <row r="23" spans="2:18" x14ac:dyDescent="0.25">
      <c r="B23" s="59" t="s">
        <v>131</v>
      </c>
      <c r="C23" s="61">
        <v>13.55</v>
      </c>
      <c r="D23" s="61">
        <v>13.21</v>
      </c>
      <c r="E23" s="61">
        <v>11.47</v>
      </c>
      <c r="F23" s="61">
        <f>AVERAGE(C23:E23)</f>
        <v>12.743333333333334</v>
      </c>
      <c r="G23" s="59">
        <f>_xlfn.STDEV.S(C23:E23)</f>
        <v>1.1157658057734756</v>
      </c>
      <c r="H23" s="59">
        <f>G23/3^(1/2)</f>
        <v>0.6441876883158959</v>
      </c>
      <c r="K23" s="58" t="s">
        <v>125</v>
      </c>
      <c r="L23" s="59">
        <v>12.89</v>
      </c>
      <c r="M23" s="59">
        <v>13.986666666666665</v>
      </c>
      <c r="N23" s="59">
        <v>15.47</v>
      </c>
      <c r="O23" s="59">
        <v>14.753333333333332</v>
      </c>
      <c r="P23" s="59">
        <v>14.839999999999998</v>
      </c>
    </row>
    <row r="24" spans="2:18" x14ac:dyDescent="0.25">
      <c r="B24" s="59" t="s">
        <v>33</v>
      </c>
      <c r="C24" s="61">
        <v>14.1</v>
      </c>
      <c r="D24" s="61">
        <v>14.26</v>
      </c>
      <c r="E24" s="61">
        <v>13.99</v>
      </c>
      <c r="F24" s="61">
        <f t="shared" ref="F24:F27" si="6">AVERAGE(C24:E24)</f>
        <v>14.116666666666667</v>
      </c>
      <c r="G24" s="59">
        <f t="shared" ref="G24:G27" si="7">_xlfn.STDEV.S(C24:E24)</f>
        <v>0.13576941236277515</v>
      </c>
      <c r="H24" s="59">
        <f t="shared" ref="H24:H27" si="8">G24/3^(1/2)</f>
        <v>7.8386506775365544E-2</v>
      </c>
      <c r="K24" s="58" t="s">
        <v>126</v>
      </c>
      <c r="L24" s="59">
        <v>12.743333333333334</v>
      </c>
      <c r="M24" s="59">
        <v>14.116666666666667</v>
      </c>
      <c r="N24" s="59">
        <v>15.11</v>
      </c>
      <c r="O24" s="59">
        <v>14.799999999999999</v>
      </c>
      <c r="P24" s="59">
        <v>14.743333333333334</v>
      </c>
    </row>
    <row r="25" spans="2:18" x14ac:dyDescent="0.25">
      <c r="B25" s="62" t="s">
        <v>34</v>
      </c>
      <c r="C25" s="61">
        <v>15.23</v>
      </c>
      <c r="D25" s="61">
        <v>14.84</v>
      </c>
      <c r="E25" s="61">
        <v>15.26</v>
      </c>
      <c r="F25" s="61">
        <f t="shared" si="6"/>
        <v>15.11</v>
      </c>
      <c r="G25" s="59">
        <f t="shared" si="7"/>
        <v>0.23430749027719977</v>
      </c>
      <c r="H25" s="59">
        <f t="shared" si="8"/>
        <v>0.13527749258468691</v>
      </c>
      <c r="K25" s="58" t="s">
        <v>127</v>
      </c>
      <c r="L25" s="61">
        <v>13.323333333333332</v>
      </c>
      <c r="M25" s="61">
        <v>14.223333333333334</v>
      </c>
      <c r="N25" s="61">
        <v>15.483333333333334</v>
      </c>
      <c r="O25" s="61">
        <v>14.766666666666666</v>
      </c>
      <c r="P25" s="61">
        <v>14.653333333333334</v>
      </c>
    </row>
    <row r="26" spans="2:18" x14ac:dyDescent="0.25">
      <c r="B26" s="59" t="s">
        <v>35</v>
      </c>
      <c r="C26" s="61">
        <v>14.92</v>
      </c>
      <c r="D26" s="61">
        <v>15.11</v>
      </c>
      <c r="E26" s="61">
        <v>14.37</v>
      </c>
      <c r="F26" s="61">
        <f t="shared" si="6"/>
        <v>14.799999999999999</v>
      </c>
      <c r="G26" s="59">
        <f t="shared" si="7"/>
        <v>0.38431757701151292</v>
      </c>
      <c r="H26" s="59">
        <f t="shared" si="8"/>
        <v>0.22188585654190174</v>
      </c>
    </row>
    <row r="27" spans="2:18" x14ac:dyDescent="0.25">
      <c r="B27" s="59" t="s">
        <v>36</v>
      </c>
      <c r="C27" s="61">
        <v>14.46</v>
      </c>
      <c r="D27" s="61">
        <v>14.95</v>
      </c>
      <c r="E27" s="61">
        <v>14.82</v>
      </c>
      <c r="F27" s="61">
        <f t="shared" si="6"/>
        <v>14.743333333333334</v>
      </c>
      <c r="G27" s="59">
        <f t="shared" si="7"/>
        <v>0.25383721817994492</v>
      </c>
      <c r="H27" s="59">
        <f t="shared" si="8"/>
        <v>0.14655298624653698</v>
      </c>
    </row>
    <row r="28" spans="2:18" x14ac:dyDescent="0.25">
      <c r="B28" s="15"/>
    </row>
    <row r="29" spans="2:18" x14ac:dyDescent="0.25">
      <c r="B29" s="15"/>
    </row>
    <row r="30" spans="2:18" x14ac:dyDescent="0.25">
      <c r="B30" s="15"/>
    </row>
    <row r="31" spans="2:18" x14ac:dyDescent="0.25">
      <c r="B31" s="15"/>
    </row>
    <row r="32" spans="2:18" x14ac:dyDescent="0.25">
      <c r="B32" s="60" t="s">
        <v>135</v>
      </c>
      <c r="C32" s="115" t="s">
        <v>127</v>
      </c>
      <c r="D32" s="115"/>
      <c r="E32" s="115"/>
      <c r="F32" s="65" t="s">
        <v>128</v>
      </c>
      <c r="G32" s="78" t="s">
        <v>129</v>
      </c>
      <c r="H32" s="78" t="s">
        <v>130</v>
      </c>
      <c r="K32" s="72" t="s">
        <v>144</v>
      </c>
    </row>
    <row r="33" spans="2:17" x14ac:dyDescent="0.25">
      <c r="B33" s="59" t="s">
        <v>131</v>
      </c>
      <c r="C33" s="61">
        <v>13.64</v>
      </c>
      <c r="D33" s="61">
        <v>12.81</v>
      </c>
      <c r="E33" s="61">
        <v>13.52</v>
      </c>
      <c r="F33" s="61">
        <f>AVERAGE(C33:E33)</f>
        <v>13.323333333333332</v>
      </c>
      <c r="G33" s="59">
        <f>_xlfn.STDEV.S(C33:E33)</f>
        <v>0.44859038479812868</v>
      </c>
      <c r="H33" s="59">
        <f>G33/3^(1/2)</f>
        <v>0.25899377941907742</v>
      </c>
    </row>
    <row r="34" spans="2:17" ht="15.75" thickBot="1" x14ac:dyDescent="0.3">
      <c r="B34" s="62" t="s">
        <v>33</v>
      </c>
      <c r="C34" s="61">
        <v>13.9</v>
      </c>
      <c r="D34" s="61">
        <v>14.32</v>
      </c>
      <c r="E34" s="61">
        <v>14.45</v>
      </c>
      <c r="F34" s="61">
        <f t="shared" ref="F34:F37" si="9">AVERAGE(C34:E34)</f>
        <v>14.223333333333334</v>
      </c>
      <c r="G34" s="59">
        <f t="shared" ref="G34:G37" si="10">_xlfn.STDEV.S(C34:E34)</f>
        <v>0.28746014216467142</v>
      </c>
      <c r="H34" s="59">
        <f t="shared" ref="H34:H37" si="11">G34/3^(1/2)</f>
        <v>0.16596519046006114</v>
      </c>
      <c r="K34" t="s">
        <v>145</v>
      </c>
    </row>
    <row r="35" spans="2:17" x14ac:dyDescent="0.25">
      <c r="B35" s="63" t="s">
        <v>34</v>
      </c>
      <c r="C35" s="61">
        <v>14.98</v>
      </c>
      <c r="D35" s="61">
        <v>15.81</v>
      </c>
      <c r="E35" s="61">
        <v>15.66</v>
      </c>
      <c r="F35" s="61">
        <f t="shared" si="9"/>
        <v>15.483333333333334</v>
      </c>
      <c r="G35" s="59">
        <f t="shared" si="10"/>
        <v>0.44230457078051238</v>
      </c>
      <c r="H35" s="59">
        <f t="shared" si="11"/>
        <v>0.25536466300393074</v>
      </c>
      <c r="K35" s="69" t="s">
        <v>146</v>
      </c>
      <c r="L35" s="69" t="s">
        <v>147</v>
      </c>
      <c r="M35" s="69" t="s">
        <v>148</v>
      </c>
      <c r="N35" s="69" t="s">
        <v>149</v>
      </c>
      <c r="O35" s="69" t="s">
        <v>150</v>
      </c>
    </row>
    <row r="36" spans="2:17" x14ac:dyDescent="0.25">
      <c r="B36" s="62" t="s">
        <v>35</v>
      </c>
      <c r="C36" s="61">
        <v>14.38</v>
      </c>
      <c r="D36" s="61">
        <v>14.76</v>
      </c>
      <c r="E36" s="61">
        <v>15.16</v>
      </c>
      <c r="F36" s="61">
        <f t="shared" si="9"/>
        <v>14.766666666666666</v>
      </c>
      <c r="G36" s="59">
        <f t="shared" si="10"/>
        <v>0.39004273270160161</v>
      </c>
      <c r="H36" s="59">
        <f t="shared" si="11"/>
        <v>0.22519127672072695</v>
      </c>
      <c r="K36" s="67" t="s">
        <v>131</v>
      </c>
      <c r="L36" s="67">
        <v>3</v>
      </c>
      <c r="M36" s="67">
        <v>38.956666666666663</v>
      </c>
      <c r="N36" s="67">
        <v>12.985555555555555</v>
      </c>
      <c r="O36" s="67">
        <v>9.0948148148147584E-2</v>
      </c>
    </row>
    <row r="37" spans="2:17" x14ac:dyDescent="0.25">
      <c r="B37" s="59" t="s">
        <v>36</v>
      </c>
      <c r="C37" s="61">
        <v>14.57</v>
      </c>
      <c r="D37" s="61">
        <v>15.1</v>
      </c>
      <c r="E37" s="61">
        <v>14.29</v>
      </c>
      <c r="F37" s="61">
        <f t="shared" si="9"/>
        <v>14.653333333333334</v>
      </c>
      <c r="G37" s="59">
        <f t="shared" si="10"/>
        <v>0.41137979208188319</v>
      </c>
      <c r="H37" s="59">
        <f t="shared" si="11"/>
        <v>0.23751023369764754</v>
      </c>
      <c r="K37" s="67" t="s">
        <v>33</v>
      </c>
      <c r="L37" s="67">
        <v>3</v>
      </c>
      <c r="M37" s="67">
        <v>42.326666666666668</v>
      </c>
      <c r="N37" s="67">
        <v>14.10888888888889</v>
      </c>
      <c r="O37" s="67">
        <v>1.404814814814854E-2</v>
      </c>
    </row>
    <row r="38" spans="2:17" x14ac:dyDescent="0.25">
      <c r="K38" s="67" t="s">
        <v>34</v>
      </c>
      <c r="L38" s="67">
        <v>3</v>
      </c>
      <c r="M38" s="67">
        <v>46.063333333333333</v>
      </c>
      <c r="N38" s="67">
        <v>15.354444444444445</v>
      </c>
      <c r="O38" s="67">
        <v>4.4859259259259592E-2</v>
      </c>
    </row>
    <row r="39" spans="2:17" x14ac:dyDescent="0.25">
      <c r="K39" s="67" t="s">
        <v>35</v>
      </c>
      <c r="L39" s="67">
        <v>3</v>
      </c>
      <c r="M39" s="67">
        <v>44.319999999999993</v>
      </c>
      <c r="N39" s="67">
        <v>14.773333333333332</v>
      </c>
      <c r="O39" s="67">
        <v>5.7777777777778079E-4</v>
      </c>
    </row>
    <row r="40" spans="2:17" ht="15.75" thickBot="1" x14ac:dyDescent="0.3">
      <c r="K40" s="68" t="s">
        <v>36</v>
      </c>
      <c r="L40" s="68">
        <v>3</v>
      </c>
      <c r="M40" s="68">
        <v>44.236666666666665</v>
      </c>
      <c r="N40" s="68">
        <v>14.745555555555555</v>
      </c>
      <c r="O40" s="68">
        <v>8.7148148148145504E-3</v>
      </c>
    </row>
    <row r="43" spans="2:17" ht="15.75" thickBot="1" x14ac:dyDescent="0.3">
      <c r="K43" t="s">
        <v>151</v>
      </c>
    </row>
    <row r="44" spans="2:17" x14ac:dyDescent="0.25">
      <c r="K44" s="69" t="s">
        <v>152</v>
      </c>
      <c r="L44" s="69" t="s">
        <v>153</v>
      </c>
      <c r="M44" s="69" t="s">
        <v>154</v>
      </c>
      <c r="N44" s="69" t="s">
        <v>155</v>
      </c>
      <c r="O44" s="69" t="s">
        <v>156</v>
      </c>
      <c r="P44" s="69" t="s">
        <v>157</v>
      </c>
      <c r="Q44" s="69" t="s">
        <v>158</v>
      </c>
    </row>
    <row r="45" spans="2:17" x14ac:dyDescent="0.25">
      <c r="K45" s="67" t="s">
        <v>159</v>
      </c>
      <c r="L45" s="67">
        <v>9.7648251851851828</v>
      </c>
      <c r="M45" s="67">
        <v>4</v>
      </c>
      <c r="N45" s="67">
        <v>2.4412062962962957</v>
      </c>
      <c r="O45" s="67">
        <v>76.696032115429404</v>
      </c>
      <c r="P45" s="67">
        <v>1.8312880355482093E-7</v>
      </c>
      <c r="Q45" s="67">
        <v>3.4780496907652281</v>
      </c>
    </row>
    <row r="46" spans="2:17" x14ac:dyDescent="0.25">
      <c r="E46" s="66" t="s">
        <v>139</v>
      </c>
      <c r="K46" s="67" t="s">
        <v>160</v>
      </c>
      <c r="L46" s="67">
        <v>0.31829629629629608</v>
      </c>
      <c r="M46" s="67">
        <v>10</v>
      </c>
      <c r="N46" s="67">
        <v>3.1829629629629611E-2</v>
      </c>
      <c r="O46" s="67"/>
      <c r="P46" s="67"/>
      <c r="Q46" s="67"/>
    </row>
    <row r="47" spans="2:17" x14ac:dyDescent="0.25">
      <c r="K47" s="67"/>
      <c r="L47" s="67"/>
      <c r="M47" s="67"/>
      <c r="N47" s="67"/>
      <c r="O47" s="67"/>
      <c r="P47" s="67"/>
      <c r="Q47" s="67"/>
    </row>
    <row r="48" spans="2:17" ht="15.75" thickBot="1" x14ac:dyDescent="0.3">
      <c r="K48" s="68" t="s">
        <v>136</v>
      </c>
      <c r="L48" s="68">
        <v>10.083121481481479</v>
      </c>
      <c r="M48" s="68">
        <v>14</v>
      </c>
      <c r="N48" s="68"/>
      <c r="O48" s="68"/>
      <c r="P48" s="68"/>
      <c r="Q48" s="68"/>
    </row>
    <row r="51" spans="11:12" x14ac:dyDescent="0.25">
      <c r="K51" s="72" t="s">
        <v>167</v>
      </c>
      <c r="L51" s="57"/>
    </row>
  </sheetData>
  <mergeCells count="4">
    <mergeCell ref="C12:E12"/>
    <mergeCell ref="C22:E22"/>
    <mergeCell ref="C32:E32"/>
    <mergeCell ref="L9:O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R51"/>
  <sheetViews>
    <sheetView topLeftCell="A31" zoomScale="87" zoomScaleNormal="87" zoomScaleSheetLayoutView="100" workbookViewId="0">
      <selection activeCell="C9" sqref="C9:F9"/>
    </sheetView>
  </sheetViews>
  <sheetFormatPr defaultRowHeight="15" x14ac:dyDescent="0.25"/>
  <cols>
    <col min="11" max="11" width="17.7109375" customWidth="1"/>
    <col min="12" max="12" width="12.42578125" customWidth="1"/>
    <col min="13" max="13" width="11.42578125" customWidth="1"/>
    <col min="14" max="14" width="12.42578125" customWidth="1"/>
    <col min="15" max="15" width="12.140625" customWidth="1"/>
    <col min="16" max="16" width="12" customWidth="1"/>
    <col min="17" max="17" width="11.85546875" customWidth="1"/>
  </cols>
  <sheetData>
    <row r="9" spans="2:18" ht="15.75" x14ac:dyDescent="0.25">
      <c r="C9" s="117" t="s">
        <v>76</v>
      </c>
      <c r="D9" s="117"/>
      <c r="E9" s="117"/>
      <c r="F9" s="117"/>
      <c r="L9" s="121" t="s">
        <v>143</v>
      </c>
      <c r="M9" s="121"/>
      <c r="N9" s="121"/>
      <c r="O9" s="121"/>
    </row>
    <row r="12" spans="2:18" x14ac:dyDescent="0.25">
      <c r="B12" s="60" t="s">
        <v>135</v>
      </c>
      <c r="C12" s="115" t="s">
        <v>125</v>
      </c>
      <c r="D12" s="115"/>
      <c r="E12" s="115"/>
      <c r="F12" s="65" t="s">
        <v>128</v>
      </c>
      <c r="G12" s="78" t="s">
        <v>129</v>
      </c>
      <c r="H12" s="78" t="s">
        <v>130</v>
      </c>
      <c r="L12" s="58"/>
      <c r="M12" s="58" t="s">
        <v>125</v>
      </c>
      <c r="N12" s="58" t="s">
        <v>126</v>
      </c>
      <c r="O12" s="58" t="s">
        <v>127</v>
      </c>
      <c r="P12" s="97" t="s">
        <v>128</v>
      </c>
      <c r="Q12" s="78" t="s">
        <v>129</v>
      </c>
      <c r="R12" s="78" t="s">
        <v>130</v>
      </c>
    </row>
    <row r="13" spans="2:18" x14ac:dyDescent="0.25">
      <c r="B13" s="59" t="s">
        <v>131</v>
      </c>
      <c r="C13" s="61">
        <v>96.3</v>
      </c>
      <c r="D13" s="61">
        <v>89.1</v>
      </c>
      <c r="E13" s="61">
        <v>101.5</v>
      </c>
      <c r="F13" s="61">
        <f>AVERAGE(C13:E13)</f>
        <v>95.633333333333326</v>
      </c>
      <c r="G13" s="59">
        <f>_xlfn.STDEV.S(C13:E13)</f>
        <v>6.2268236953789984</v>
      </c>
      <c r="H13" s="59">
        <f>G13/3^(1/2)</f>
        <v>3.595058336723405</v>
      </c>
      <c r="L13" s="58" t="s">
        <v>131</v>
      </c>
      <c r="M13" s="59">
        <v>95.633333333333326</v>
      </c>
      <c r="N13" s="59">
        <v>94.2</v>
      </c>
      <c r="O13" s="61">
        <v>98.40000000000002</v>
      </c>
      <c r="P13" s="61">
        <f>AVERAGE(M13:O13)</f>
        <v>96.077777777777783</v>
      </c>
      <c r="Q13" s="59">
        <f>_xlfn.STDEV.S(M13:O13)</f>
        <v>2.1349820018323791</v>
      </c>
      <c r="R13" s="59">
        <f>Q13/3^(1/2)</f>
        <v>1.2326324334729302</v>
      </c>
    </row>
    <row r="14" spans="2:18" x14ac:dyDescent="0.25">
      <c r="B14" s="59" t="s">
        <v>33</v>
      </c>
      <c r="C14" s="61">
        <v>101.7</v>
      </c>
      <c r="D14" s="61">
        <v>99.4</v>
      </c>
      <c r="E14" s="61">
        <v>108.3</v>
      </c>
      <c r="F14" s="61">
        <f t="shared" ref="F14:F17" si="0">AVERAGE(C14:E14)</f>
        <v>103.13333333333334</v>
      </c>
      <c r="G14" s="59">
        <f t="shared" ref="G14:G17" si="1">_xlfn.STDEV.S(C14:E14)</f>
        <v>4.6198845584422656</v>
      </c>
      <c r="H14" s="59">
        <f t="shared" ref="H14:H17" si="2">G14/3^(1/2)</f>
        <v>2.6672915934416377</v>
      </c>
      <c r="L14" s="58" t="s">
        <v>33</v>
      </c>
      <c r="M14" s="59">
        <v>103.13333333333334</v>
      </c>
      <c r="N14" s="59">
        <v>102.23333333333333</v>
      </c>
      <c r="O14" s="61">
        <v>103.60000000000001</v>
      </c>
      <c r="P14" s="61">
        <f t="shared" ref="P14:P17" si="3">AVERAGE(M14:O14)</f>
        <v>102.98888888888889</v>
      </c>
      <c r="Q14" s="59">
        <f t="shared" ref="Q14:Q17" si="4">_xlfn.STDEV.S(M14:O14)</f>
        <v>0.69468884588180779</v>
      </c>
      <c r="R14" s="59">
        <f t="shared" ref="R14:R17" si="5">Q14/3^(1/2)</f>
        <v>0.40107879217289222</v>
      </c>
    </row>
    <row r="15" spans="2:18" x14ac:dyDescent="0.25">
      <c r="B15" s="59" t="s">
        <v>34</v>
      </c>
      <c r="C15" s="61">
        <v>109.9</v>
      </c>
      <c r="D15" s="61">
        <v>133.5</v>
      </c>
      <c r="E15" s="61">
        <v>121.5</v>
      </c>
      <c r="F15" s="61">
        <f t="shared" si="0"/>
        <v>121.63333333333333</v>
      </c>
      <c r="G15" s="59">
        <f t="shared" si="1"/>
        <v>11.800564958226927</v>
      </c>
      <c r="H15" s="59">
        <f t="shared" si="2"/>
        <v>6.8130593552219816</v>
      </c>
      <c r="L15" s="58" t="s">
        <v>34</v>
      </c>
      <c r="M15" s="59">
        <v>121.63333333333333</v>
      </c>
      <c r="N15" s="59">
        <v>122.26666666666667</v>
      </c>
      <c r="O15" s="61">
        <v>120.06666666666666</v>
      </c>
      <c r="P15" s="61">
        <f t="shared" si="3"/>
        <v>121.32222222222221</v>
      </c>
      <c r="Q15" s="59">
        <f t="shared" si="4"/>
        <v>1.1325160451810801</v>
      </c>
      <c r="R15" s="59">
        <f t="shared" si="5"/>
        <v>0.65385844354686695</v>
      </c>
    </row>
    <row r="16" spans="2:18" x14ac:dyDescent="0.25">
      <c r="B16" s="62" t="s">
        <v>35</v>
      </c>
      <c r="C16" s="61">
        <v>105.6</v>
      </c>
      <c r="D16" s="61">
        <v>118.9</v>
      </c>
      <c r="E16" s="61">
        <v>111.6</v>
      </c>
      <c r="F16" s="61">
        <f t="shared" si="0"/>
        <v>112.03333333333335</v>
      </c>
      <c r="G16" s="59">
        <f t="shared" si="1"/>
        <v>6.660580555276951</v>
      </c>
      <c r="H16" s="59">
        <f t="shared" si="2"/>
        <v>3.845487976548335</v>
      </c>
      <c r="L16" s="58" t="s">
        <v>35</v>
      </c>
      <c r="M16" s="59">
        <v>112.03333333333335</v>
      </c>
      <c r="N16" s="59">
        <v>110.46666666666665</v>
      </c>
      <c r="O16" s="61">
        <v>112</v>
      </c>
      <c r="P16" s="61">
        <f t="shared" si="3"/>
        <v>111.5</v>
      </c>
      <c r="Q16" s="59">
        <f t="shared" si="4"/>
        <v>0.89504810547318092</v>
      </c>
      <c r="R16" s="59">
        <f t="shared" si="5"/>
        <v>0.5167562646326056</v>
      </c>
    </row>
    <row r="17" spans="2:18" x14ac:dyDescent="0.25">
      <c r="B17" s="59" t="s">
        <v>36</v>
      </c>
      <c r="C17" s="61">
        <v>107.3</v>
      </c>
      <c r="D17" s="61">
        <v>113.6</v>
      </c>
      <c r="E17" s="61">
        <v>109.1</v>
      </c>
      <c r="F17" s="61">
        <f t="shared" si="0"/>
        <v>110</v>
      </c>
      <c r="G17" s="59">
        <f t="shared" si="1"/>
        <v>3.2449961479175888</v>
      </c>
      <c r="H17" s="59">
        <f t="shared" si="2"/>
        <v>1.8734993995195186</v>
      </c>
      <c r="L17" s="58" t="s">
        <v>36</v>
      </c>
      <c r="M17" s="59">
        <v>110</v>
      </c>
      <c r="N17" s="59">
        <v>110.23333333333333</v>
      </c>
      <c r="O17" s="61">
        <v>113.39999999999999</v>
      </c>
      <c r="P17" s="61">
        <f t="shared" si="3"/>
        <v>111.21111111111111</v>
      </c>
      <c r="Q17" s="59">
        <f t="shared" si="4"/>
        <v>1.8992201128455377</v>
      </c>
      <c r="R17" s="59">
        <f t="shared" si="5"/>
        <v>1.0965152434017227</v>
      </c>
    </row>
    <row r="18" spans="2:18" x14ac:dyDescent="0.25">
      <c r="B18" s="15"/>
    </row>
    <row r="19" spans="2:18" x14ac:dyDescent="0.25">
      <c r="B19" s="15"/>
    </row>
    <row r="20" spans="2:18" x14ac:dyDescent="0.25">
      <c r="B20" s="15"/>
    </row>
    <row r="21" spans="2:18" x14ac:dyDescent="0.25">
      <c r="B21" s="15"/>
    </row>
    <row r="22" spans="2:18" x14ac:dyDescent="0.25">
      <c r="B22" s="60" t="s">
        <v>135</v>
      </c>
      <c r="C22" s="115" t="s">
        <v>126</v>
      </c>
      <c r="D22" s="115"/>
      <c r="E22" s="115"/>
      <c r="F22" s="65" t="s">
        <v>128</v>
      </c>
      <c r="G22" s="78" t="s">
        <v>129</v>
      </c>
      <c r="H22" s="78" t="s">
        <v>130</v>
      </c>
      <c r="K22" s="58" t="s">
        <v>124</v>
      </c>
      <c r="L22" s="58" t="s">
        <v>131</v>
      </c>
      <c r="M22" s="58" t="s">
        <v>33</v>
      </c>
      <c r="N22" s="58" t="s">
        <v>34</v>
      </c>
      <c r="O22" s="58" t="s">
        <v>35</v>
      </c>
      <c r="P22" s="58" t="s">
        <v>36</v>
      </c>
    </row>
    <row r="23" spans="2:18" x14ac:dyDescent="0.25">
      <c r="B23" s="59" t="s">
        <v>131</v>
      </c>
      <c r="C23" s="61">
        <v>94.1</v>
      </c>
      <c r="D23" s="61">
        <v>90.7</v>
      </c>
      <c r="E23" s="61">
        <v>97.8</v>
      </c>
      <c r="F23" s="61">
        <f>AVERAGE(C23:E23)</f>
        <v>94.2</v>
      </c>
      <c r="G23" s="59">
        <f>_xlfn.STDEV.S(C23:E23)</f>
        <v>3.551056180912938</v>
      </c>
      <c r="H23" s="59">
        <f>G23/3^(1/2)</f>
        <v>2.0502032419575693</v>
      </c>
      <c r="K23" s="58" t="s">
        <v>125</v>
      </c>
      <c r="L23" s="90">
        <v>95.633333333333326</v>
      </c>
      <c r="M23" s="59">
        <v>103.13333333333334</v>
      </c>
      <c r="N23" s="59">
        <v>121.63333333333333</v>
      </c>
      <c r="O23" s="59">
        <v>112.03333333333335</v>
      </c>
      <c r="P23" s="59">
        <v>110</v>
      </c>
    </row>
    <row r="24" spans="2:18" x14ac:dyDescent="0.25">
      <c r="B24" s="59" t="s">
        <v>33</v>
      </c>
      <c r="C24" s="61">
        <v>100.4</v>
      </c>
      <c r="D24" s="61">
        <v>103.6</v>
      </c>
      <c r="E24" s="61">
        <v>102.7</v>
      </c>
      <c r="F24" s="61">
        <f t="shared" ref="F24:F27" si="6">AVERAGE(C24:E24)</f>
        <v>102.23333333333333</v>
      </c>
      <c r="G24" s="59">
        <f t="shared" ref="G24:G27" si="7">_xlfn.STDEV.S(C24:E24)</f>
        <v>1.6502525059315367</v>
      </c>
      <c r="H24" s="59">
        <f t="shared" ref="H24:H27" si="8">G24/3^(1/2)</f>
        <v>0.9527737285304273</v>
      </c>
      <c r="K24" s="58" t="s">
        <v>126</v>
      </c>
      <c r="L24" s="90">
        <v>94.2</v>
      </c>
      <c r="M24" s="59">
        <v>102.23333333333333</v>
      </c>
      <c r="N24" s="59">
        <v>122.26666666666667</v>
      </c>
      <c r="O24" s="59">
        <v>110.46666666666665</v>
      </c>
      <c r="P24" s="59">
        <v>110.23333333333333</v>
      </c>
    </row>
    <row r="25" spans="2:18" x14ac:dyDescent="0.25">
      <c r="B25" s="62" t="s">
        <v>34</v>
      </c>
      <c r="C25" s="61">
        <v>116</v>
      </c>
      <c r="D25" s="61">
        <v>124.3</v>
      </c>
      <c r="E25" s="61">
        <v>126.5</v>
      </c>
      <c r="F25" s="61">
        <f t="shared" si="6"/>
        <v>122.26666666666667</v>
      </c>
      <c r="G25" s="59">
        <f t="shared" si="7"/>
        <v>5.5374482691338374</v>
      </c>
      <c r="H25" s="59">
        <f t="shared" si="8"/>
        <v>3.1970472488080484</v>
      </c>
      <c r="K25" s="58" t="s">
        <v>127</v>
      </c>
      <c r="L25" s="91">
        <v>98.40000000000002</v>
      </c>
      <c r="M25" s="61">
        <v>103.60000000000001</v>
      </c>
      <c r="N25" s="61">
        <v>120.06666666666666</v>
      </c>
      <c r="O25" s="61">
        <v>112</v>
      </c>
      <c r="P25" s="61">
        <v>113.39999999999999</v>
      </c>
    </row>
    <row r="26" spans="2:18" x14ac:dyDescent="0.25">
      <c r="B26" s="59" t="s">
        <v>35</v>
      </c>
      <c r="C26" s="61">
        <v>113.8</v>
      </c>
      <c r="D26" s="61">
        <v>105.3</v>
      </c>
      <c r="E26" s="61">
        <v>112.3</v>
      </c>
      <c r="F26" s="61">
        <f t="shared" si="6"/>
        <v>110.46666666666665</v>
      </c>
      <c r="G26" s="59">
        <f t="shared" si="7"/>
        <v>4.5368858629387327</v>
      </c>
      <c r="H26" s="59">
        <f t="shared" si="8"/>
        <v>2.619372274250285</v>
      </c>
    </row>
    <row r="27" spans="2:18" x14ac:dyDescent="0.25">
      <c r="B27" s="59" t="s">
        <v>36</v>
      </c>
      <c r="C27" s="61">
        <v>110.9</v>
      </c>
      <c r="D27" s="61">
        <v>113.3</v>
      </c>
      <c r="E27" s="61">
        <v>106.5</v>
      </c>
      <c r="F27" s="61">
        <f t="shared" si="6"/>
        <v>110.23333333333333</v>
      </c>
      <c r="G27" s="59">
        <f t="shared" si="7"/>
        <v>3.4486712417006826</v>
      </c>
      <c r="H27" s="59">
        <f t="shared" si="8"/>
        <v>1.9910912697424101</v>
      </c>
    </row>
    <row r="28" spans="2:18" x14ac:dyDescent="0.25">
      <c r="B28" s="15"/>
    </row>
    <row r="29" spans="2:18" x14ac:dyDescent="0.25">
      <c r="B29" s="15"/>
    </row>
    <row r="30" spans="2:18" x14ac:dyDescent="0.25">
      <c r="B30" s="15"/>
    </row>
    <row r="31" spans="2:18" x14ac:dyDescent="0.25">
      <c r="B31" s="15"/>
    </row>
    <row r="32" spans="2:18" x14ac:dyDescent="0.25">
      <c r="B32" s="60" t="s">
        <v>135</v>
      </c>
      <c r="C32" s="115" t="s">
        <v>127</v>
      </c>
      <c r="D32" s="115"/>
      <c r="E32" s="115"/>
      <c r="F32" s="65" t="s">
        <v>128</v>
      </c>
      <c r="G32" s="78" t="s">
        <v>129</v>
      </c>
      <c r="H32" s="78" t="s">
        <v>130</v>
      </c>
      <c r="K32" s="72" t="s">
        <v>144</v>
      </c>
      <c r="L32" s="57"/>
    </row>
    <row r="33" spans="2:17" x14ac:dyDescent="0.25">
      <c r="B33" s="59" t="s">
        <v>131</v>
      </c>
      <c r="C33" s="61">
        <v>99.2</v>
      </c>
      <c r="D33" s="61">
        <v>96.6</v>
      </c>
      <c r="E33" s="61">
        <v>99.4</v>
      </c>
      <c r="F33" s="61">
        <f>AVERAGE(C33:E33)</f>
        <v>98.40000000000002</v>
      </c>
      <c r="G33" s="59">
        <f>_xlfn.STDEV.S(C33:E33)</f>
        <v>1.5620499351813366</v>
      </c>
      <c r="H33" s="59">
        <f>G33/3^(1/2)</f>
        <v>0.90184995056458217</v>
      </c>
    </row>
    <row r="34" spans="2:17" ht="15.75" thickBot="1" x14ac:dyDescent="0.3">
      <c r="B34" s="62" t="s">
        <v>33</v>
      </c>
      <c r="C34" s="61">
        <v>102.8</v>
      </c>
      <c r="D34" s="61">
        <v>101.5</v>
      </c>
      <c r="E34" s="61">
        <v>106.5</v>
      </c>
      <c r="F34" s="61">
        <f t="shared" ref="F34:F37" si="9">AVERAGE(C34:E34)</f>
        <v>103.60000000000001</v>
      </c>
      <c r="G34" s="59">
        <f t="shared" ref="G34:G37" si="10">_xlfn.STDEV.S(C34:E34)</f>
        <v>2.5942243542145698</v>
      </c>
      <c r="H34" s="59">
        <f t="shared" ref="H34:H37" si="11">G34/3^(1/2)</f>
        <v>1.497776129244065</v>
      </c>
      <c r="K34" t="s">
        <v>145</v>
      </c>
    </row>
    <row r="35" spans="2:17" x14ac:dyDescent="0.25">
      <c r="B35" s="63" t="s">
        <v>34</v>
      </c>
      <c r="C35" s="61">
        <v>114.7</v>
      </c>
      <c r="D35" s="61">
        <v>123.8</v>
      </c>
      <c r="E35" s="61">
        <v>121.7</v>
      </c>
      <c r="F35" s="61">
        <f t="shared" si="9"/>
        <v>120.06666666666666</v>
      </c>
      <c r="G35" s="59">
        <f t="shared" si="10"/>
        <v>4.7648014998878301</v>
      </c>
      <c r="H35" s="59">
        <f t="shared" si="11"/>
        <v>2.7509594285953716</v>
      </c>
      <c r="K35" s="69" t="s">
        <v>146</v>
      </c>
      <c r="L35" s="69" t="s">
        <v>147</v>
      </c>
      <c r="M35" s="69" t="s">
        <v>148</v>
      </c>
      <c r="N35" s="69" t="s">
        <v>149</v>
      </c>
      <c r="O35" s="69" t="s">
        <v>150</v>
      </c>
    </row>
    <row r="36" spans="2:17" x14ac:dyDescent="0.25">
      <c r="B36" s="62" t="s">
        <v>35</v>
      </c>
      <c r="C36" s="61">
        <v>112.9</v>
      </c>
      <c r="D36" s="61">
        <v>109.1</v>
      </c>
      <c r="E36" s="61">
        <v>114</v>
      </c>
      <c r="F36" s="61">
        <f t="shared" si="9"/>
        <v>112</v>
      </c>
      <c r="G36" s="59">
        <f t="shared" si="10"/>
        <v>2.5709920264364921</v>
      </c>
      <c r="H36" s="59">
        <f t="shared" si="11"/>
        <v>1.4843629385474901</v>
      </c>
      <c r="K36" s="67" t="s">
        <v>131</v>
      </c>
      <c r="L36" s="67">
        <v>3</v>
      </c>
      <c r="M36" s="67">
        <v>288.23333333333335</v>
      </c>
      <c r="N36" s="67">
        <v>96.077777777777783</v>
      </c>
      <c r="O36" s="67">
        <v>4.5581481481481925</v>
      </c>
    </row>
    <row r="37" spans="2:17" x14ac:dyDescent="0.25">
      <c r="B37" s="59" t="s">
        <v>36</v>
      </c>
      <c r="C37" s="61">
        <v>113.2</v>
      </c>
      <c r="D37" s="61">
        <v>110.7</v>
      </c>
      <c r="E37" s="61">
        <v>116.3</v>
      </c>
      <c r="F37" s="61">
        <f t="shared" si="9"/>
        <v>113.39999999999999</v>
      </c>
      <c r="G37" s="59">
        <f t="shared" si="10"/>
        <v>2.8053520278211046</v>
      </c>
      <c r="H37" s="59">
        <f t="shared" si="11"/>
        <v>1.6196707484341772</v>
      </c>
      <c r="K37" s="67" t="s">
        <v>33</v>
      </c>
      <c r="L37" s="67">
        <v>3</v>
      </c>
      <c r="M37" s="67">
        <v>308.9666666666667</v>
      </c>
      <c r="N37" s="67">
        <v>102.98888888888889</v>
      </c>
      <c r="O37" s="67">
        <v>0.48259259259259807</v>
      </c>
    </row>
    <row r="38" spans="2:17" x14ac:dyDescent="0.25">
      <c r="K38" s="67" t="s">
        <v>34</v>
      </c>
      <c r="L38" s="67">
        <v>3</v>
      </c>
      <c r="M38" s="67">
        <v>363.96666666666664</v>
      </c>
      <c r="N38" s="67">
        <v>121.32222222222221</v>
      </c>
      <c r="O38" s="67">
        <v>1.2825925925925941</v>
      </c>
    </row>
    <row r="39" spans="2:17" x14ac:dyDescent="0.25">
      <c r="K39" s="67" t="s">
        <v>35</v>
      </c>
      <c r="L39" s="67">
        <v>3</v>
      </c>
      <c r="M39" s="67">
        <v>334.5</v>
      </c>
      <c r="N39" s="67">
        <v>111.5</v>
      </c>
      <c r="O39" s="67">
        <v>0.80111111111113043</v>
      </c>
    </row>
    <row r="40" spans="2:17" ht="15.75" thickBot="1" x14ac:dyDescent="0.3">
      <c r="K40" s="68" t="s">
        <v>36</v>
      </c>
      <c r="L40" s="68">
        <v>3</v>
      </c>
      <c r="M40" s="68">
        <v>333.63333333333333</v>
      </c>
      <c r="N40" s="68">
        <v>111.21111111111111</v>
      </c>
      <c r="O40" s="68">
        <v>3.6070370370370171</v>
      </c>
    </row>
    <row r="43" spans="2:17" ht="15.75" thickBot="1" x14ac:dyDescent="0.3">
      <c r="K43" t="s">
        <v>151</v>
      </c>
    </row>
    <row r="44" spans="2:17" x14ac:dyDescent="0.25">
      <c r="K44" s="69" t="s">
        <v>152</v>
      </c>
      <c r="L44" s="69" t="s">
        <v>153</v>
      </c>
      <c r="M44" s="69" t="s">
        <v>154</v>
      </c>
      <c r="N44" s="69" t="s">
        <v>155</v>
      </c>
      <c r="O44" s="69" t="s">
        <v>156</v>
      </c>
      <c r="P44" s="69" t="s">
        <v>157</v>
      </c>
      <c r="Q44" s="69" t="s">
        <v>158</v>
      </c>
    </row>
    <row r="45" spans="2:17" x14ac:dyDescent="0.25">
      <c r="K45" s="67" t="s">
        <v>159</v>
      </c>
      <c r="L45" s="67">
        <v>1096.1143703703692</v>
      </c>
      <c r="M45" s="67">
        <v>4</v>
      </c>
      <c r="N45" s="67">
        <v>274.0285925925923</v>
      </c>
      <c r="O45" s="67">
        <v>127.67509922346775</v>
      </c>
      <c r="P45" s="67">
        <v>1.5424283620168709E-8</v>
      </c>
      <c r="Q45" s="67">
        <v>3.4780496907652281</v>
      </c>
    </row>
    <row r="46" spans="2:17" x14ac:dyDescent="0.25">
      <c r="K46" s="67" t="s">
        <v>160</v>
      </c>
      <c r="L46" s="67">
        <v>21.462962962963065</v>
      </c>
      <c r="M46" s="67">
        <v>10</v>
      </c>
      <c r="N46" s="67">
        <v>2.1462962962963066</v>
      </c>
      <c r="O46" s="67"/>
      <c r="P46" s="67"/>
      <c r="Q46" s="67"/>
    </row>
    <row r="47" spans="2:17" x14ac:dyDescent="0.25">
      <c r="K47" s="67"/>
      <c r="L47" s="67"/>
      <c r="M47" s="67"/>
      <c r="N47" s="67"/>
      <c r="O47" s="67"/>
      <c r="P47" s="67"/>
      <c r="Q47" s="67"/>
    </row>
    <row r="48" spans="2:17" ht="15.75" thickBot="1" x14ac:dyDescent="0.3">
      <c r="K48" s="68" t="s">
        <v>136</v>
      </c>
      <c r="L48" s="68">
        <v>1117.5773333333323</v>
      </c>
      <c r="M48" s="68">
        <v>14</v>
      </c>
      <c r="N48" s="68"/>
      <c r="O48" s="68"/>
      <c r="P48" s="68"/>
      <c r="Q48" s="68"/>
    </row>
    <row r="51" spans="11:12" x14ac:dyDescent="0.25">
      <c r="K51" s="72" t="s">
        <v>167</v>
      </c>
      <c r="L51" s="57"/>
    </row>
  </sheetData>
  <mergeCells count="5">
    <mergeCell ref="C12:E12"/>
    <mergeCell ref="C22:E22"/>
    <mergeCell ref="C32:E32"/>
    <mergeCell ref="L9:O9"/>
    <mergeCell ref="C9:F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W51"/>
  <sheetViews>
    <sheetView tabSelected="1" topLeftCell="A31" zoomScale="82" zoomScaleNormal="82" zoomScaleSheetLayoutView="100" workbookViewId="0">
      <selection activeCell="B49" sqref="B49"/>
    </sheetView>
  </sheetViews>
  <sheetFormatPr defaultRowHeight="15" x14ac:dyDescent="0.25"/>
  <cols>
    <col min="2" max="2" width="13.7109375" customWidth="1"/>
    <col min="3" max="3" width="10.85546875" customWidth="1"/>
    <col min="4" max="8" width="11.42578125" customWidth="1"/>
    <col min="9" max="9" width="17.140625" customWidth="1"/>
    <col min="10" max="10" width="18.5703125" customWidth="1"/>
    <col min="11" max="11" width="12.28515625" customWidth="1"/>
    <col min="12" max="12" width="12.5703125" customWidth="1"/>
    <col min="13" max="13" width="11.42578125" customWidth="1"/>
    <col min="16" max="16" width="20.140625" customWidth="1"/>
    <col min="17" max="17" width="13.140625" customWidth="1"/>
    <col min="18" max="18" width="11.85546875" customWidth="1"/>
    <col min="19" max="19" width="10" customWidth="1"/>
    <col min="20" max="20" width="11.7109375" customWidth="1"/>
    <col min="21" max="21" width="12.42578125" customWidth="1"/>
    <col min="22" max="22" width="13.140625" customWidth="1"/>
  </cols>
  <sheetData>
    <row r="9" spans="2:23" ht="15.75" x14ac:dyDescent="0.25">
      <c r="B9" s="15"/>
      <c r="D9" s="117" t="s">
        <v>192</v>
      </c>
      <c r="E9" s="117"/>
      <c r="F9" s="117"/>
      <c r="G9" s="117"/>
      <c r="H9" s="117"/>
      <c r="I9" s="103"/>
      <c r="J9" s="104"/>
      <c r="Q9" s="121" t="s">
        <v>143</v>
      </c>
      <c r="R9" s="121"/>
      <c r="S9" s="121"/>
      <c r="T9" s="121"/>
    </row>
    <row r="10" spans="2:23" x14ac:dyDescent="0.25">
      <c r="B10" s="15"/>
    </row>
    <row r="11" spans="2:23" x14ac:dyDescent="0.25">
      <c r="B11" s="15"/>
    </row>
    <row r="12" spans="2:23" x14ac:dyDescent="0.25">
      <c r="B12" s="78" t="s">
        <v>135</v>
      </c>
      <c r="C12" s="120" t="s">
        <v>125</v>
      </c>
      <c r="D12" s="122"/>
      <c r="E12" s="122"/>
      <c r="F12" s="122"/>
      <c r="G12" s="122"/>
      <c r="H12" s="123"/>
      <c r="I12" s="65" t="s">
        <v>194</v>
      </c>
      <c r="J12" s="65" t="s">
        <v>193</v>
      </c>
      <c r="K12" s="97" t="s">
        <v>128</v>
      </c>
      <c r="L12" s="78" t="s">
        <v>129</v>
      </c>
      <c r="M12" s="78" t="s">
        <v>130</v>
      </c>
      <c r="Q12" s="58"/>
      <c r="R12" s="58" t="s">
        <v>125</v>
      </c>
      <c r="S12" s="58" t="s">
        <v>126</v>
      </c>
      <c r="T12" s="58" t="s">
        <v>127</v>
      </c>
      <c r="U12" s="97" t="s">
        <v>128</v>
      </c>
      <c r="V12" s="78" t="s">
        <v>129</v>
      </c>
      <c r="W12" s="78" t="s">
        <v>130</v>
      </c>
    </row>
    <row r="13" spans="2:23" x14ac:dyDescent="0.25">
      <c r="B13" s="59" t="s">
        <v>131</v>
      </c>
      <c r="C13" s="61">
        <v>79.31</v>
      </c>
      <c r="D13" s="61">
        <v>80.05</v>
      </c>
      <c r="E13" s="61">
        <v>79.819999999999993</v>
      </c>
      <c r="F13" s="73">
        <v>85.69</v>
      </c>
      <c r="G13" s="61">
        <v>75.39</v>
      </c>
      <c r="H13" s="64">
        <v>81.78</v>
      </c>
      <c r="I13" s="61">
        <f>SUM(C13:H13)</f>
        <v>482.03999999999996</v>
      </c>
      <c r="J13" s="61">
        <f>(I13*10000*0.00000110231)/1.36</f>
        <v>3.9070405323529416</v>
      </c>
      <c r="K13" s="61">
        <f>AVERAGE(C13:H13)</f>
        <v>80.339999999999989</v>
      </c>
      <c r="L13" s="59">
        <f>_xlfn.STDEV.S(C13:H13)</f>
        <v>3.3649368493331338</v>
      </c>
      <c r="M13" s="59">
        <f>L13/3^(1/2)</f>
        <v>1.942747195768576</v>
      </c>
      <c r="Q13" s="58" t="s">
        <v>131</v>
      </c>
      <c r="R13" s="59">
        <v>3.9070405323529416</v>
      </c>
      <c r="S13" s="61">
        <v>3.8713775617647057</v>
      </c>
      <c r="T13" s="61">
        <v>4.0757912249999997</v>
      </c>
      <c r="U13" s="61">
        <f>AVERAGE(O13:T13)</f>
        <v>3.951403106372549</v>
      </c>
      <c r="V13" s="59">
        <f>_xlfn.STDEV.S(R13:T13)</f>
        <v>0.10918912450217698</v>
      </c>
      <c r="W13" s="59">
        <f>V13/3^(1/2)</f>
        <v>6.3040370423911446E-2</v>
      </c>
    </row>
    <row r="14" spans="2:23" x14ac:dyDescent="0.25">
      <c r="B14" s="59" t="s">
        <v>33</v>
      </c>
      <c r="C14" s="61">
        <v>87.85</v>
      </c>
      <c r="D14" s="61">
        <v>89.13</v>
      </c>
      <c r="E14" s="61">
        <v>86.09</v>
      </c>
      <c r="F14" s="73">
        <v>91.73</v>
      </c>
      <c r="G14" s="61">
        <v>88.88</v>
      </c>
      <c r="H14" s="64">
        <v>90.58</v>
      </c>
      <c r="I14" s="61">
        <f>SUM(C14:H14)</f>
        <v>534.26</v>
      </c>
      <c r="J14" s="61">
        <f t="shared" ref="J14:J17" si="0">(I14*10000*0.00000110231)/1.36</f>
        <v>4.3302951514705885</v>
      </c>
      <c r="K14" s="61">
        <f>AVERAGE(C14:H14)</f>
        <v>89.043333333333337</v>
      </c>
      <c r="L14" s="59">
        <f>_xlfn.STDEV.S(C14:H14)</f>
        <v>1.9879604288482879</v>
      </c>
      <c r="M14" s="59">
        <f>L14/3^(1/2)</f>
        <v>1.147749488733883</v>
      </c>
      <c r="Q14" s="58" t="s">
        <v>33</v>
      </c>
      <c r="R14" s="59">
        <v>4.3302951514705885</v>
      </c>
      <c r="S14" s="61">
        <v>4.2657775955882355</v>
      </c>
      <c r="T14" s="61">
        <v>4.1385256323529411</v>
      </c>
      <c r="U14" s="61">
        <f>AVERAGE(O14:T14)</f>
        <v>4.2448661264705878</v>
      </c>
      <c r="V14" s="59">
        <f t="shared" ref="V14:V17" si="1">_xlfn.STDEV.S(R14:T14)</f>
        <v>9.757998909175572E-2</v>
      </c>
      <c r="W14" s="59">
        <f>V14/3^(1/2)</f>
        <v>5.6337832969645917E-2</v>
      </c>
    </row>
    <row r="15" spans="2:23" x14ac:dyDescent="0.25">
      <c r="B15" s="59" t="s">
        <v>34</v>
      </c>
      <c r="C15" s="61">
        <v>95.33</v>
      </c>
      <c r="D15" s="61">
        <v>98.75</v>
      </c>
      <c r="E15" s="61">
        <v>93.12</v>
      </c>
      <c r="F15" s="73">
        <v>103.89</v>
      </c>
      <c r="G15" s="61">
        <v>96.39</v>
      </c>
      <c r="H15" s="64">
        <v>98.15</v>
      </c>
      <c r="I15" s="61">
        <f>SUM(C15:H15)</f>
        <v>585.63</v>
      </c>
      <c r="J15" s="61">
        <f t="shared" si="0"/>
        <v>4.7466603330882347</v>
      </c>
      <c r="K15" s="61">
        <f>AVERAGE(C15:H15)</f>
        <v>97.605000000000004</v>
      </c>
      <c r="L15" s="59">
        <f>_xlfn.STDEV.S(C15:H15)</f>
        <v>3.6844633259132866</v>
      </c>
      <c r="M15" s="59">
        <f>L15/3^(1/2)</f>
        <v>2.12722589303534</v>
      </c>
      <c r="Q15" s="58" t="s">
        <v>34</v>
      </c>
      <c r="R15" s="59">
        <v>4.7466603330882347</v>
      </c>
      <c r="S15" s="61">
        <v>4.3007110963235293</v>
      </c>
      <c r="T15" s="61">
        <v>4.5723980904411761</v>
      </c>
      <c r="U15" s="61">
        <f>AVERAGE(O15:T15)</f>
        <v>4.5399231732843139</v>
      </c>
      <c r="V15" s="59">
        <f t="shared" si="1"/>
        <v>0.22474128598460638</v>
      </c>
      <c r="W15" s="59">
        <f>V15/3^(1/2)</f>
        <v>0.12975444196123517</v>
      </c>
    </row>
    <row r="16" spans="2:23" x14ac:dyDescent="0.25">
      <c r="B16" s="62" t="s">
        <v>35</v>
      </c>
      <c r="C16" s="61">
        <v>100.36</v>
      </c>
      <c r="D16" s="61">
        <v>100.47</v>
      </c>
      <c r="E16" s="61">
        <v>102.25</v>
      </c>
      <c r="F16" s="61">
        <v>101.96</v>
      </c>
      <c r="G16" s="73">
        <v>109.52</v>
      </c>
      <c r="H16" s="64">
        <v>99.56</v>
      </c>
      <c r="I16" s="61">
        <f>SUM(C16:H16)</f>
        <v>614.11999999999989</v>
      </c>
      <c r="J16" s="61">
        <f t="shared" si="0"/>
        <v>4.977578067647058</v>
      </c>
      <c r="K16" s="61">
        <f>AVERAGE(C16:H16)</f>
        <v>102.35333333333331</v>
      </c>
      <c r="L16" s="59">
        <f>_xlfn.STDEV.S(C16:H16)</f>
        <v>3.656488297077765</v>
      </c>
      <c r="M16" s="59">
        <f>L16/3^(1/2)</f>
        <v>2.1110745026065643</v>
      </c>
      <c r="Q16" s="58" t="s">
        <v>35</v>
      </c>
      <c r="R16" s="59">
        <v>4.977578067647058</v>
      </c>
      <c r="S16" s="61">
        <v>5.1699149522058825</v>
      </c>
      <c r="T16" s="61">
        <v>5.2875217029411763</v>
      </c>
      <c r="U16" s="61">
        <f>AVERAGE(O16:T16)</f>
        <v>5.1450049075980395</v>
      </c>
      <c r="V16" s="59">
        <f t="shared" si="1"/>
        <v>0.15646612095468757</v>
      </c>
      <c r="W16" s="59">
        <f>V16/3^(1/2)</f>
        <v>9.0335757052245419E-2</v>
      </c>
    </row>
    <row r="17" spans="2:23" x14ac:dyDescent="0.25">
      <c r="B17" s="59" t="s">
        <v>36</v>
      </c>
      <c r="C17" s="73">
        <v>127.39</v>
      </c>
      <c r="D17" s="61">
        <v>105.93</v>
      </c>
      <c r="E17" s="61">
        <v>99.53</v>
      </c>
      <c r="F17" s="61">
        <v>103.68</v>
      </c>
      <c r="G17" s="61">
        <v>113.92</v>
      </c>
      <c r="H17" s="64">
        <v>102.96</v>
      </c>
      <c r="I17" s="61">
        <f>SUM(C17:H17)</f>
        <v>653.41000000000008</v>
      </c>
      <c r="J17" s="61">
        <f t="shared" si="0"/>
        <v>5.2960321845588245</v>
      </c>
      <c r="K17" s="61">
        <f>AVERAGE(C17:H17)</f>
        <v>108.90166666666669</v>
      </c>
      <c r="L17" s="59">
        <f>_xlfn.STDEV.S(C17:H17)</f>
        <v>10.258950076234246</v>
      </c>
      <c r="M17" s="59">
        <f>L17/3^(1/2)</f>
        <v>5.9230075881167741</v>
      </c>
      <c r="Q17" s="58" t="s">
        <v>36</v>
      </c>
      <c r="R17" s="59">
        <v>5.2960321845588245</v>
      </c>
      <c r="S17" s="61">
        <v>5.2601260573529416</v>
      </c>
      <c r="T17" s="61">
        <v>5.5085510683823529</v>
      </c>
      <c r="U17" s="61">
        <f>AVERAGE(O17:T17)</f>
        <v>5.354903103431373</v>
      </c>
      <c r="V17" s="59">
        <f t="shared" si="1"/>
        <v>0.13426870574677638</v>
      </c>
      <c r="W17" s="59">
        <f>V17/3^(1/2)</f>
        <v>7.7520073406644005E-2</v>
      </c>
    </row>
    <row r="18" spans="2:23" x14ac:dyDescent="0.25">
      <c r="B18" s="15"/>
    </row>
    <row r="19" spans="2:23" x14ac:dyDescent="0.25">
      <c r="B19" s="15"/>
    </row>
    <row r="20" spans="2:23" x14ac:dyDescent="0.25">
      <c r="B20" s="15"/>
    </row>
    <row r="21" spans="2:23" x14ac:dyDescent="0.25">
      <c r="B21" s="15"/>
    </row>
    <row r="22" spans="2:23" s="11" customFormat="1" x14ac:dyDescent="0.25">
      <c r="B22" s="78" t="s">
        <v>135</v>
      </c>
      <c r="C22" s="120" t="s">
        <v>126</v>
      </c>
      <c r="D22" s="122"/>
      <c r="E22" s="122"/>
      <c r="F22" s="122"/>
      <c r="G22" s="122"/>
      <c r="H22" s="123"/>
      <c r="I22" s="65" t="s">
        <v>136</v>
      </c>
      <c r="J22" s="65"/>
      <c r="K22" s="79" t="s">
        <v>128</v>
      </c>
      <c r="L22" s="78" t="s">
        <v>129</v>
      </c>
      <c r="M22" s="78" t="s">
        <v>130</v>
      </c>
      <c r="P22" s="58" t="s">
        <v>124</v>
      </c>
      <c r="Q22" s="58" t="s">
        <v>131</v>
      </c>
      <c r="R22" s="58" t="s">
        <v>33</v>
      </c>
      <c r="S22" s="58" t="s">
        <v>34</v>
      </c>
      <c r="T22" s="58" t="s">
        <v>35</v>
      </c>
      <c r="U22" s="58" t="s">
        <v>36</v>
      </c>
    </row>
    <row r="23" spans="2:23" x14ac:dyDescent="0.25">
      <c r="B23" s="59" t="s">
        <v>131</v>
      </c>
      <c r="C23" s="61">
        <v>81.16</v>
      </c>
      <c r="D23" s="61">
        <v>78.36</v>
      </c>
      <c r="E23" s="61">
        <v>76.95</v>
      </c>
      <c r="F23" s="73">
        <v>82.53</v>
      </c>
      <c r="G23" s="61">
        <v>76.17</v>
      </c>
      <c r="H23" s="61">
        <v>82.47</v>
      </c>
      <c r="I23" s="61">
        <f>SUM(C23:H23)</f>
        <v>477.64</v>
      </c>
      <c r="J23" s="61">
        <f>(I23*10000*0.00000110231)/1.36</f>
        <v>3.8713775617647057</v>
      </c>
      <c r="K23" s="61">
        <f>AVERAGE(C23:H23)</f>
        <v>79.606666666666669</v>
      </c>
      <c r="L23" s="59">
        <f>_xlfn.STDEV.S(C23:H23)</f>
        <v>2.8135434360725013</v>
      </c>
      <c r="M23" s="59">
        <f>L23/3^(1/2)</f>
        <v>1.6244000601931634</v>
      </c>
      <c r="P23" s="58" t="s">
        <v>125</v>
      </c>
      <c r="Q23" s="59">
        <v>80.339999999999989</v>
      </c>
      <c r="R23" s="59">
        <v>89.043333333333337</v>
      </c>
      <c r="S23" s="59">
        <v>97.605000000000004</v>
      </c>
      <c r="T23" s="59">
        <v>102.35333333333331</v>
      </c>
      <c r="U23" s="59">
        <v>108.90166666666669</v>
      </c>
    </row>
    <row r="24" spans="2:23" x14ac:dyDescent="0.25">
      <c r="B24" s="59" t="s">
        <v>33</v>
      </c>
      <c r="C24" s="61">
        <v>85.62</v>
      </c>
      <c r="D24" s="61">
        <v>91.22</v>
      </c>
      <c r="E24" s="61">
        <v>86.87</v>
      </c>
      <c r="F24" s="61">
        <v>87.52</v>
      </c>
      <c r="G24" s="61">
        <v>81.81</v>
      </c>
      <c r="H24" s="73">
        <v>93.26</v>
      </c>
      <c r="I24" s="61">
        <f t="shared" ref="I24:I27" si="2">SUM(C24:H24)</f>
        <v>526.30000000000007</v>
      </c>
      <c r="J24" s="61">
        <f t="shared" ref="J24:J27" si="3">(I24*10000*0.00000110231)/1.36</f>
        <v>4.2657775955882355</v>
      </c>
      <c r="K24" s="61">
        <f>AVERAGE(C24:H24)</f>
        <v>87.716666666666683</v>
      </c>
      <c r="L24" s="59">
        <f>_xlfn.STDEV.S(C24:H24)</f>
        <v>4.0753437482826733</v>
      </c>
      <c r="M24" s="59">
        <f>L24/3^(1/2)</f>
        <v>2.3529008101112598</v>
      </c>
      <c r="P24" s="58" t="s">
        <v>126</v>
      </c>
      <c r="Q24" s="59">
        <v>79.606666666666669</v>
      </c>
      <c r="R24" s="59">
        <v>87.716666666666683</v>
      </c>
      <c r="S24" s="59">
        <v>88.435000000000002</v>
      </c>
      <c r="T24" s="59">
        <v>106.30833333333334</v>
      </c>
      <c r="U24" s="59">
        <v>108.16333333333334</v>
      </c>
    </row>
    <row r="25" spans="2:23" x14ac:dyDescent="0.25">
      <c r="B25" s="62" t="s">
        <v>34</v>
      </c>
      <c r="C25" s="61">
        <v>85.21</v>
      </c>
      <c r="D25" s="61">
        <v>89.95</v>
      </c>
      <c r="E25" s="61">
        <v>83.77</v>
      </c>
      <c r="F25" s="61">
        <v>86.34</v>
      </c>
      <c r="G25" s="73">
        <v>93.79</v>
      </c>
      <c r="H25" s="61">
        <v>91.55</v>
      </c>
      <c r="I25" s="61">
        <f t="shared" si="2"/>
        <v>530.61</v>
      </c>
      <c r="J25" s="61">
        <f t="shared" si="3"/>
        <v>4.3007110963235293</v>
      </c>
      <c r="K25" s="61">
        <f>AVERAGE(C25:H25)</f>
        <v>88.435000000000002</v>
      </c>
      <c r="L25" s="59">
        <f>_xlfn.STDEV.S(C25:H25)</f>
        <v>3.9300470735094284</v>
      </c>
      <c r="M25" s="59">
        <f>L25/3^(1/2)</f>
        <v>2.2690137358185694</v>
      </c>
      <c r="P25" s="58" t="s">
        <v>127</v>
      </c>
      <c r="Q25" s="61">
        <v>83.81</v>
      </c>
      <c r="R25" s="61">
        <v>85.100000000000009</v>
      </c>
      <c r="S25" s="61">
        <v>94.021666666666661</v>
      </c>
      <c r="T25" s="61">
        <v>108.72666666666667</v>
      </c>
      <c r="U25" s="61">
        <v>113.27166666666666</v>
      </c>
    </row>
    <row r="26" spans="2:23" x14ac:dyDescent="0.25">
      <c r="B26" s="59" t="s">
        <v>35</v>
      </c>
      <c r="C26" s="61">
        <v>114.27</v>
      </c>
      <c r="D26" s="61">
        <v>100.47</v>
      </c>
      <c r="E26" s="73">
        <v>115.6</v>
      </c>
      <c r="F26" s="61">
        <v>102.23</v>
      </c>
      <c r="G26" s="61">
        <v>103.65</v>
      </c>
      <c r="H26" s="61">
        <v>101.63</v>
      </c>
      <c r="I26" s="61">
        <f t="shared" si="2"/>
        <v>637.85</v>
      </c>
      <c r="J26" s="61">
        <f t="shared" si="3"/>
        <v>5.1699149522058825</v>
      </c>
      <c r="K26" s="61">
        <f>AVERAGE(C26:H26)</f>
        <v>106.30833333333334</v>
      </c>
      <c r="L26" s="59">
        <f>_xlfn.STDEV.S(C26:H26)</f>
        <v>6.7734139594938858</v>
      </c>
      <c r="M26" s="59">
        <f>L26/3^(1/2)</f>
        <v>3.910632372846564</v>
      </c>
    </row>
    <row r="27" spans="2:23" x14ac:dyDescent="0.25">
      <c r="B27" s="59" t="s">
        <v>36</v>
      </c>
      <c r="C27" s="61">
        <v>106.35</v>
      </c>
      <c r="D27" s="61">
        <v>106.85</v>
      </c>
      <c r="E27" s="61">
        <v>111.96</v>
      </c>
      <c r="F27" s="61">
        <v>104.56</v>
      </c>
      <c r="G27" s="73">
        <v>112.53</v>
      </c>
      <c r="H27" s="61">
        <v>106.73</v>
      </c>
      <c r="I27" s="61">
        <f t="shared" si="2"/>
        <v>648.98</v>
      </c>
      <c r="J27" s="61">
        <f t="shared" si="3"/>
        <v>5.2601260573529416</v>
      </c>
      <c r="K27" s="61">
        <f>AVERAGE(C27:H27)</f>
        <v>108.16333333333334</v>
      </c>
      <c r="L27" s="59">
        <f>_xlfn.STDEV.S(C27:H27)</f>
        <v>3.2721226545877924</v>
      </c>
      <c r="M27" s="59">
        <f>L27/3^(1/2)</f>
        <v>1.8891608954477348</v>
      </c>
    </row>
    <row r="28" spans="2:23" x14ac:dyDescent="0.25">
      <c r="B28" s="15"/>
    </row>
    <row r="29" spans="2:23" x14ac:dyDescent="0.25">
      <c r="B29" s="15"/>
    </row>
    <row r="30" spans="2:23" x14ac:dyDescent="0.25">
      <c r="B30" s="15"/>
    </row>
    <row r="31" spans="2:23" x14ac:dyDescent="0.25">
      <c r="B31" s="15"/>
    </row>
    <row r="32" spans="2:23" s="11" customFormat="1" x14ac:dyDescent="0.25">
      <c r="B32" s="78" t="s">
        <v>135</v>
      </c>
      <c r="C32" s="120" t="s">
        <v>127</v>
      </c>
      <c r="D32" s="122"/>
      <c r="E32" s="122"/>
      <c r="F32" s="122"/>
      <c r="G32" s="123"/>
      <c r="H32" s="80"/>
      <c r="I32" s="65" t="s">
        <v>136</v>
      </c>
      <c r="J32" s="65"/>
      <c r="K32" s="79" t="s">
        <v>128</v>
      </c>
      <c r="L32" s="78" t="s">
        <v>129</v>
      </c>
      <c r="M32" s="78" t="s">
        <v>130</v>
      </c>
      <c r="P32" s="72" t="s">
        <v>144</v>
      </c>
      <c r="Q32"/>
      <c r="R32"/>
      <c r="S32"/>
      <c r="T32"/>
      <c r="U32"/>
      <c r="V32"/>
    </row>
    <row r="33" spans="2:22" x14ac:dyDescent="0.25">
      <c r="B33" s="59" t="s">
        <v>131</v>
      </c>
      <c r="C33" s="61">
        <v>78.989999999999995</v>
      </c>
      <c r="D33" s="61">
        <v>82.19</v>
      </c>
      <c r="E33" s="61">
        <v>79.83</v>
      </c>
      <c r="F33" s="61">
        <v>85.76</v>
      </c>
      <c r="G33" s="73">
        <v>89.49</v>
      </c>
      <c r="H33" s="61">
        <v>86.6</v>
      </c>
      <c r="I33" s="61">
        <f>SUM(C33:H33)</f>
        <v>502.86</v>
      </c>
      <c r="J33" s="61">
        <f>(I33*10000*0.00000110231)/1.36</f>
        <v>4.0757912249999997</v>
      </c>
      <c r="K33" s="61">
        <f>AVERAGE(C33:H33)</f>
        <v>83.81</v>
      </c>
      <c r="L33" s="59">
        <f>_xlfn.STDEV.S(C33:H33)</f>
        <v>4.1363317081684832</v>
      </c>
      <c r="M33" s="59">
        <f>L33/3^(1/2)</f>
        <v>2.3881122251686584</v>
      </c>
    </row>
    <row r="34" spans="2:22" ht="15.75" thickBot="1" x14ac:dyDescent="0.3">
      <c r="B34" s="62" t="s">
        <v>33</v>
      </c>
      <c r="C34" s="61">
        <v>80.09</v>
      </c>
      <c r="D34" s="61">
        <v>89.55</v>
      </c>
      <c r="E34" s="61">
        <v>87.18</v>
      </c>
      <c r="F34" s="61">
        <v>80.709999999999994</v>
      </c>
      <c r="G34" s="61">
        <v>83.34</v>
      </c>
      <c r="H34" s="73">
        <v>89.73</v>
      </c>
      <c r="I34" s="61">
        <f t="shared" ref="I34:I37" si="4">SUM(C34:H34)</f>
        <v>510.6</v>
      </c>
      <c r="J34" s="61">
        <f t="shared" ref="J34:J37" si="5">(I34*10000*0.00000110231)/1.36</f>
        <v>4.1385256323529411</v>
      </c>
      <c r="K34" s="61">
        <f>AVERAGE(C34:H34)</f>
        <v>85.100000000000009</v>
      </c>
      <c r="L34" s="59">
        <f t="shared" ref="L34:L37" si="6">_xlfn.STDEV.S(C34:H34)</f>
        <v>4.3135971068239565</v>
      </c>
      <c r="M34" s="59">
        <f>L34/3^(1/2)</f>
        <v>2.4904564508004023</v>
      </c>
      <c r="P34" t="s">
        <v>145</v>
      </c>
    </row>
    <row r="35" spans="2:22" x14ac:dyDescent="0.25">
      <c r="B35" s="63" t="s">
        <v>34</v>
      </c>
      <c r="C35" s="61">
        <v>90.57</v>
      </c>
      <c r="D35" s="73">
        <v>99.64</v>
      </c>
      <c r="E35" s="61">
        <v>88.51</v>
      </c>
      <c r="F35" s="61">
        <v>96.8</v>
      </c>
      <c r="G35" s="61">
        <v>97.06</v>
      </c>
      <c r="H35" s="61">
        <v>91.55</v>
      </c>
      <c r="I35" s="61">
        <f t="shared" si="4"/>
        <v>564.13</v>
      </c>
      <c r="J35" s="61">
        <f t="shared" si="5"/>
        <v>4.5723980904411761</v>
      </c>
      <c r="K35" s="61">
        <f>AVERAGE(C35:H35)</f>
        <v>94.021666666666661</v>
      </c>
      <c r="L35" s="59">
        <f t="shared" si="6"/>
        <v>4.4026783514886336</v>
      </c>
      <c r="M35" s="59">
        <f>L35/3^(1/2)</f>
        <v>2.5418875313873004</v>
      </c>
      <c r="P35" s="69" t="s">
        <v>146</v>
      </c>
      <c r="Q35" s="69" t="s">
        <v>147</v>
      </c>
      <c r="R35" s="69" t="s">
        <v>148</v>
      </c>
      <c r="S35" s="69" t="s">
        <v>149</v>
      </c>
      <c r="T35" s="69" t="s">
        <v>150</v>
      </c>
    </row>
    <row r="36" spans="2:22" x14ac:dyDescent="0.25">
      <c r="B36" s="62" t="s">
        <v>35</v>
      </c>
      <c r="C36" s="61">
        <v>111.31</v>
      </c>
      <c r="D36" s="73">
        <v>121.87</v>
      </c>
      <c r="E36" s="61">
        <v>119.02</v>
      </c>
      <c r="F36" s="61">
        <v>93.41</v>
      </c>
      <c r="G36" s="61">
        <v>106.67</v>
      </c>
      <c r="H36" s="61">
        <v>100.08</v>
      </c>
      <c r="I36" s="61">
        <f t="shared" si="4"/>
        <v>652.36</v>
      </c>
      <c r="J36" s="61">
        <f t="shared" si="5"/>
        <v>5.2875217029411763</v>
      </c>
      <c r="K36" s="61">
        <f>AVERAGE(C36:H36)</f>
        <v>108.72666666666667</v>
      </c>
      <c r="L36" s="59">
        <f t="shared" si="6"/>
        <v>10.945031140506945</v>
      </c>
      <c r="M36" s="59">
        <f>L36/3^(1/2)</f>
        <v>6.3191166752605215</v>
      </c>
      <c r="P36" s="86" t="s">
        <v>131</v>
      </c>
      <c r="Q36" s="67">
        <v>3</v>
      </c>
      <c r="R36" s="67">
        <v>243.75666666666666</v>
      </c>
      <c r="S36" s="67">
        <v>81.252222222222215</v>
      </c>
      <c r="T36" s="67">
        <v>5.0411148148148266</v>
      </c>
    </row>
    <row r="37" spans="2:22" x14ac:dyDescent="0.25">
      <c r="B37" s="59" t="s">
        <v>36</v>
      </c>
      <c r="C37" s="61">
        <v>123.56</v>
      </c>
      <c r="D37" s="61">
        <v>104.59</v>
      </c>
      <c r="E37" s="61">
        <v>112.15</v>
      </c>
      <c r="F37" s="61">
        <v>109.89</v>
      </c>
      <c r="G37" s="73">
        <v>126.48</v>
      </c>
      <c r="H37" s="61">
        <v>102.96</v>
      </c>
      <c r="I37" s="61">
        <f t="shared" si="4"/>
        <v>679.63</v>
      </c>
      <c r="J37" s="61">
        <f t="shared" si="5"/>
        <v>5.5085510683823529</v>
      </c>
      <c r="K37" s="61">
        <f>AVERAGE(C37:H37)</f>
        <v>113.27166666666666</v>
      </c>
      <c r="L37" s="59">
        <f t="shared" si="6"/>
        <v>9.7437721990339412</v>
      </c>
      <c r="M37" s="59">
        <f>L37/3^(1/2)</f>
        <v>5.6255695020346383</v>
      </c>
      <c r="P37" s="86" t="s">
        <v>33</v>
      </c>
      <c r="Q37" s="67">
        <v>3</v>
      </c>
      <c r="R37" s="67">
        <v>261.86</v>
      </c>
      <c r="S37" s="67">
        <v>87.286666666666676</v>
      </c>
      <c r="T37" s="67">
        <v>4.0261444444444381</v>
      </c>
    </row>
    <row r="38" spans="2:22" x14ac:dyDescent="0.25">
      <c r="P38" s="86" t="s">
        <v>34</v>
      </c>
      <c r="Q38" s="67">
        <v>3</v>
      </c>
      <c r="R38" s="67">
        <v>280.06166666666667</v>
      </c>
      <c r="S38" s="67">
        <v>93.353888888888889</v>
      </c>
      <c r="T38" s="67">
        <v>21.35667037037037</v>
      </c>
    </row>
    <row r="39" spans="2:22" x14ac:dyDescent="0.25">
      <c r="P39" s="86" t="s">
        <v>35</v>
      </c>
      <c r="Q39" s="67">
        <v>3</v>
      </c>
      <c r="R39" s="67">
        <v>317.38833333333332</v>
      </c>
      <c r="S39" s="67">
        <v>105.7961111111111</v>
      </c>
      <c r="T39" s="67">
        <v>10.351623148148249</v>
      </c>
    </row>
    <row r="40" spans="2:22" ht="15.75" thickBot="1" x14ac:dyDescent="0.3">
      <c r="P40" s="87" t="s">
        <v>36</v>
      </c>
      <c r="Q40" s="68">
        <v>3</v>
      </c>
      <c r="R40" s="68">
        <v>330.3366666666667</v>
      </c>
      <c r="S40" s="68">
        <v>110.11222222222223</v>
      </c>
      <c r="T40" s="68">
        <v>7.6228509259258717</v>
      </c>
    </row>
    <row r="41" spans="2:22" x14ac:dyDescent="0.25">
      <c r="P41" s="88"/>
    </row>
    <row r="42" spans="2:22" s="11" customFormat="1" x14ac:dyDescent="0.25">
      <c r="P42"/>
      <c r="Q42"/>
      <c r="R42"/>
      <c r="S42"/>
      <c r="T42"/>
      <c r="U42"/>
      <c r="V42"/>
    </row>
    <row r="43" spans="2:22" ht="15.75" thickBot="1" x14ac:dyDescent="0.3">
      <c r="P43" t="s">
        <v>151</v>
      </c>
    </row>
    <row r="44" spans="2:22" x14ac:dyDescent="0.25">
      <c r="P44" s="69" t="s">
        <v>152</v>
      </c>
      <c r="Q44" s="69" t="s">
        <v>153</v>
      </c>
      <c r="R44" s="69" t="s">
        <v>154</v>
      </c>
      <c r="S44" s="69" t="s">
        <v>155</v>
      </c>
      <c r="T44" s="69" t="s">
        <v>156</v>
      </c>
      <c r="U44" s="69" t="s">
        <v>157</v>
      </c>
      <c r="V44" s="69" t="s">
        <v>158</v>
      </c>
    </row>
    <row r="45" spans="2:22" x14ac:dyDescent="0.25">
      <c r="P45" s="67" t="s">
        <v>159</v>
      </c>
      <c r="Q45" s="67">
        <v>1783.7178529629632</v>
      </c>
      <c r="R45" s="67">
        <v>4</v>
      </c>
      <c r="S45" s="67">
        <v>445.9294632407408</v>
      </c>
      <c r="T45" s="67">
        <v>46.068612714040341</v>
      </c>
      <c r="U45" s="67">
        <v>2.0750690215757851E-6</v>
      </c>
      <c r="V45" s="67">
        <v>3.4780496907652281</v>
      </c>
    </row>
    <row r="46" spans="2:22" x14ac:dyDescent="0.25">
      <c r="P46" s="67" t="s">
        <v>160</v>
      </c>
      <c r="Q46" s="67">
        <v>96.796807407407513</v>
      </c>
      <c r="R46" s="67">
        <v>10</v>
      </c>
      <c r="S46" s="67">
        <v>9.6796807407407517</v>
      </c>
      <c r="T46" s="67"/>
      <c r="U46" s="67"/>
      <c r="V46" s="67"/>
    </row>
    <row r="47" spans="2:22" x14ac:dyDescent="0.25">
      <c r="P47" s="67"/>
      <c r="Q47" s="67"/>
      <c r="R47" s="67"/>
      <c r="S47" s="67"/>
      <c r="T47" s="67"/>
      <c r="U47" s="67"/>
      <c r="V47" s="67"/>
    </row>
    <row r="48" spans="2:22" ht="15.75" thickBot="1" x14ac:dyDescent="0.3">
      <c r="P48" s="68" t="s">
        <v>136</v>
      </c>
      <c r="Q48" s="68">
        <v>1880.5146603703706</v>
      </c>
      <c r="R48" s="68">
        <v>14</v>
      </c>
      <c r="S48" s="68"/>
      <c r="T48" s="68"/>
      <c r="U48" s="68"/>
      <c r="V48" s="68"/>
    </row>
    <row r="51" spans="16:17" x14ac:dyDescent="0.25">
      <c r="P51" s="72" t="s">
        <v>167</v>
      </c>
      <c r="Q51" s="57"/>
    </row>
  </sheetData>
  <mergeCells count="5">
    <mergeCell ref="D9:H9"/>
    <mergeCell ref="C12:H12"/>
    <mergeCell ref="C22:H22"/>
    <mergeCell ref="C32:G32"/>
    <mergeCell ref="Q9:T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G3:I73"/>
  <sheetViews>
    <sheetView topLeftCell="F37" zoomScaleNormal="60" zoomScaleSheetLayoutView="100" workbookViewId="0">
      <selection activeCell="E60" sqref="E60"/>
    </sheetView>
  </sheetViews>
  <sheetFormatPr defaultRowHeight="15" x14ac:dyDescent="0.25"/>
  <cols>
    <col min="7" max="7" width="16.140625" customWidth="1"/>
    <col min="8" max="8" width="26.42578125" customWidth="1"/>
    <col min="9" max="9" width="64.85546875" customWidth="1"/>
  </cols>
  <sheetData>
    <row r="3" spans="7:9" s="15" customFormat="1" ht="30.75" customHeight="1" x14ac:dyDescent="0.25">
      <c r="G3" s="124" t="s">
        <v>47</v>
      </c>
      <c r="H3" s="124"/>
      <c r="I3" s="124"/>
    </row>
    <row r="5" spans="7:9" ht="22.5" customHeight="1" x14ac:dyDescent="0.25">
      <c r="G5" s="125" t="s">
        <v>72</v>
      </c>
      <c r="H5" s="125"/>
      <c r="I5" s="125"/>
    </row>
    <row r="6" spans="7:9" ht="15.75" thickBot="1" x14ac:dyDescent="0.3"/>
    <row r="7" spans="7:9" s="13" customFormat="1" ht="32.25" customHeight="1" thickBot="1" x14ac:dyDescent="0.3">
      <c r="G7" s="12" t="s">
        <v>4</v>
      </c>
      <c r="H7" s="14" t="s">
        <v>25</v>
      </c>
      <c r="I7" s="9" t="s">
        <v>26</v>
      </c>
    </row>
    <row r="8" spans="7:9" s="20" customFormat="1" ht="24" customHeight="1" x14ac:dyDescent="0.25">
      <c r="G8" s="18">
        <v>1</v>
      </c>
      <c r="H8" s="21" t="s">
        <v>5</v>
      </c>
      <c r="I8" s="18"/>
    </row>
    <row r="9" spans="7:9" x14ac:dyDescent="0.25">
      <c r="G9" s="5"/>
      <c r="H9" s="19" t="s">
        <v>6</v>
      </c>
      <c r="I9" s="5" t="s">
        <v>59</v>
      </c>
    </row>
    <row r="10" spans="7:9" x14ac:dyDescent="0.25">
      <c r="G10" s="5"/>
      <c r="H10" s="10" t="s">
        <v>49</v>
      </c>
      <c r="I10" s="5" t="s">
        <v>51</v>
      </c>
    </row>
    <row r="11" spans="7:9" x14ac:dyDescent="0.25">
      <c r="G11" s="5"/>
      <c r="H11" s="10" t="s">
        <v>50</v>
      </c>
      <c r="I11" s="5" t="s">
        <v>52</v>
      </c>
    </row>
    <row r="12" spans="7:9" x14ac:dyDescent="0.25">
      <c r="G12" s="5"/>
      <c r="H12" s="19" t="s">
        <v>7</v>
      </c>
      <c r="I12" s="5" t="s">
        <v>53</v>
      </c>
    </row>
    <row r="13" spans="7:9" x14ac:dyDescent="0.25">
      <c r="G13" s="5"/>
      <c r="H13" s="19" t="s">
        <v>8</v>
      </c>
      <c r="I13" s="5" t="s">
        <v>54</v>
      </c>
    </row>
    <row r="14" spans="7:9" x14ac:dyDescent="0.25">
      <c r="G14" s="5"/>
      <c r="H14" s="19"/>
      <c r="I14" s="5"/>
    </row>
    <row r="15" spans="7:9" s="20" customFormat="1" ht="23.25" customHeight="1" x14ac:dyDescent="0.25">
      <c r="G15" s="18">
        <v>2</v>
      </c>
      <c r="H15" s="21" t="s">
        <v>69</v>
      </c>
      <c r="I15" s="18"/>
    </row>
    <row r="16" spans="7:9" x14ac:dyDescent="0.25">
      <c r="G16" s="5"/>
      <c r="H16" s="19" t="s">
        <v>55</v>
      </c>
      <c r="I16" s="5" t="s">
        <v>56</v>
      </c>
    </row>
    <row r="17" spans="7:9" x14ac:dyDescent="0.25">
      <c r="G17" s="5"/>
      <c r="H17" s="19" t="s">
        <v>57</v>
      </c>
      <c r="I17" s="5"/>
    </row>
    <row r="18" spans="7:9" x14ac:dyDescent="0.25">
      <c r="G18" s="5"/>
      <c r="H18" s="7" t="s">
        <v>28</v>
      </c>
      <c r="I18" s="5">
        <v>120</v>
      </c>
    </row>
    <row r="19" spans="7:9" x14ac:dyDescent="0.25">
      <c r="G19" s="5"/>
      <c r="H19" s="7" t="s">
        <v>29</v>
      </c>
      <c r="I19" s="5">
        <v>60</v>
      </c>
    </row>
    <row r="20" spans="7:9" x14ac:dyDescent="0.25">
      <c r="G20" s="5"/>
      <c r="H20" s="7" t="s">
        <v>30</v>
      </c>
      <c r="I20" s="5">
        <v>40</v>
      </c>
    </row>
    <row r="21" spans="7:9" x14ac:dyDescent="0.25">
      <c r="G21" s="5"/>
      <c r="H21" s="7" t="s">
        <v>31</v>
      </c>
      <c r="I21" s="5">
        <v>15</v>
      </c>
    </row>
    <row r="22" spans="7:9" x14ac:dyDescent="0.25">
      <c r="G22" s="5"/>
      <c r="H22" s="7"/>
      <c r="I22" s="5"/>
    </row>
    <row r="23" spans="7:9" s="11" customFormat="1" ht="23.25" customHeight="1" x14ac:dyDescent="0.25">
      <c r="G23" s="18">
        <v>3</v>
      </c>
      <c r="H23" s="21" t="s">
        <v>70</v>
      </c>
      <c r="I23" s="18"/>
    </row>
    <row r="24" spans="7:9" x14ac:dyDescent="0.25">
      <c r="G24" s="5"/>
      <c r="H24" s="22" t="s">
        <v>48</v>
      </c>
      <c r="I24" s="5" t="s">
        <v>71</v>
      </c>
    </row>
    <row r="25" spans="7:9" x14ac:dyDescent="0.25">
      <c r="G25" s="5"/>
      <c r="H25" s="22" t="s">
        <v>58</v>
      </c>
      <c r="I25" s="5"/>
    </row>
    <row r="26" spans="7:9" x14ac:dyDescent="0.25">
      <c r="G26" s="5"/>
      <c r="H26" s="10" t="s">
        <v>32</v>
      </c>
      <c r="I26" s="5">
        <v>0</v>
      </c>
    </row>
    <row r="27" spans="7:9" x14ac:dyDescent="0.25">
      <c r="G27" s="5"/>
      <c r="H27" s="10" t="s">
        <v>33</v>
      </c>
      <c r="I27" s="5">
        <v>2</v>
      </c>
    </row>
    <row r="28" spans="7:9" x14ac:dyDescent="0.25">
      <c r="G28" s="5"/>
      <c r="H28" s="10" t="s">
        <v>34</v>
      </c>
      <c r="I28" s="5">
        <v>4</v>
      </c>
    </row>
    <row r="29" spans="7:9" x14ac:dyDescent="0.25">
      <c r="G29" s="5"/>
      <c r="H29" s="10" t="s">
        <v>35</v>
      </c>
      <c r="I29" s="5">
        <v>6</v>
      </c>
    </row>
    <row r="30" spans="7:9" x14ac:dyDescent="0.25">
      <c r="G30" s="5"/>
      <c r="H30" s="10" t="s">
        <v>36</v>
      </c>
      <c r="I30" s="5">
        <v>8</v>
      </c>
    </row>
    <row r="31" spans="7:9" x14ac:dyDescent="0.25">
      <c r="G31" s="5"/>
      <c r="H31" s="10"/>
      <c r="I31" s="5"/>
    </row>
    <row r="32" spans="7:9" s="15" customFormat="1" ht="23.25" customHeight="1" x14ac:dyDescent="0.25">
      <c r="G32" s="18">
        <v>4</v>
      </c>
      <c r="H32" s="21" t="s">
        <v>27</v>
      </c>
      <c r="I32" s="18"/>
    </row>
    <row r="33" spans="7:9" x14ac:dyDescent="0.25">
      <c r="G33" s="5"/>
      <c r="H33" s="6" t="s">
        <v>67</v>
      </c>
      <c r="I33" s="5" t="s">
        <v>68</v>
      </c>
    </row>
    <row r="34" spans="7:9" x14ac:dyDescent="0.25">
      <c r="G34" s="5"/>
      <c r="H34" s="6" t="s">
        <v>60</v>
      </c>
      <c r="I34" s="5" t="s">
        <v>62</v>
      </c>
    </row>
    <row r="35" spans="7:9" x14ac:dyDescent="0.25">
      <c r="G35" s="5"/>
      <c r="H35" s="6" t="s">
        <v>61</v>
      </c>
      <c r="I35" s="5" t="s">
        <v>66</v>
      </c>
    </row>
    <row r="36" spans="7:9" x14ac:dyDescent="0.25">
      <c r="G36" s="5"/>
      <c r="H36" s="6"/>
      <c r="I36" s="5"/>
    </row>
    <row r="37" spans="7:9" s="20" customFormat="1" ht="23.25" customHeight="1" x14ac:dyDescent="0.25">
      <c r="G37" s="18">
        <v>5</v>
      </c>
      <c r="H37" s="21" t="s">
        <v>37</v>
      </c>
      <c r="I37" s="18"/>
    </row>
    <row r="38" spans="7:9" x14ac:dyDescent="0.25">
      <c r="G38" s="5"/>
      <c r="H38" s="6" t="s">
        <v>63</v>
      </c>
      <c r="I38" s="5" t="s">
        <v>64</v>
      </c>
    </row>
    <row r="39" spans="7:9" x14ac:dyDescent="0.25">
      <c r="G39" s="5"/>
      <c r="H39" s="6" t="s">
        <v>65</v>
      </c>
      <c r="I39" s="5"/>
    </row>
    <row r="40" spans="7:9" x14ac:dyDescent="0.25">
      <c r="G40" s="5"/>
      <c r="H40" s="6" t="s">
        <v>38</v>
      </c>
      <c r="I40" s="5"/>
    </row>
    <row r="41" spans="7:9" x14ac:dyDescent="0.25">
      <c r="G41" s="5"/>
      <c r="H41" s="6" t="s">
        <v>39</v>
      </c>
      <c r="I41" s="5"/>
    </row>
    <row r="42" spans="7:9" x14ac:dyDescent="0.25">
      <c r="G42" s="5"/>
      <c r="H42" s="6" t="s">
        <v>40</v>
      </c>
      <c r="I42" s="5"/>
    </row>
    <row r="43" spans="7:9" x14ac:dyDescent="0.25">
      <c r="G43" s="5"/>
      <c r="H43" s="6" t="s">
        <v>41</v>
      </c>
      <c r="I43" s="5"/>
    </row>
    <row r="44" spans="7:9" x14ac:dyDescent="0.25">
      <c r="G44" s="5"/>
      <c r="H44" s="6" t="s">
        <v>42</v>
      </c>
      <c r="I44" s="5"/>
    </row>
    <row r="45" spans="7:9" x14ac:dyDescent="0.25">
      <c r="G45" s="5"/>
      <c r="H45" s="6"/>
      <c r="I45" s="5"/>
    </row>
    <row r="46" spans="7:9" x14ac:dyDescent="0.25">
      <c r="G46" s="5"/>
      <c r="H46" s="6"/>
      <c r="I46" s="5"/>
    </row>
    <row r="47" spans="7:9" x14ac:dyDescent="0.25">
      <c r="G47" s="16">
        <v>6</v>
      </c>
      <c r="H47" s="17" t="s">
        <v>43</v>
      </c>
      <c r="I47" s="16"/>
    </row>
    <row r="48" spans="7:9" x14ac:dyDescent="0.25">
      <c r="G48" s="16">
        <v>7</v>
      </c>
      <c r="H48" s="17" t="s">
        <v>44</v>
      </c>
      <c r="I48" s="16"/>
    </row>
    <row r="49" spans="7:9" x14ac:dyDescent="0.25">
      <c r="G49" s="16">
        <v>8</v>
      </c>
      <c r="H49" s="17" t="s">
        <v>45</v>
      </c>
      <c r="I49" s="16"/>
    </row>
    <row r="50" spans="7:9" x14ac:dyDescent="0.25">
      <c r="G50" s="16">
        <v>9</v>
      </c>
      <c r="H50" s="17" t="s">
        <v>46</v>
      </c>
      <c r="I50" s="16"/>
    </row>
    <row r="51" spans="7:9" x14ac:dyDescent="0.25">
      <c r="G51" s="5"/>
      <c r="H51" s="6"/>
      <c r="I51" s="3"/>
    </row>
    <row r="52" spans="7:9" x14ac:dyDescent="0.25">
      <c r="G52" s="3"/>
      <c r="H52" s="6"/>
      <c r="I52" s="3"/>
    </row>
    <row r="53" spans="7:9" x14ac:dyDescent="0.25">
      <c r="G53" s="3"/>
      <c r="H53" s="6"/>
      <c r="I53" s="3"/>
    </row>
    <row r="54" spans="7:9" x14ac:dyDescent="0.25">
      <c r="G54" s="3"/>
      <c r="H54" s="6"/>
      <c r="I54" s="3"/>
    </row>
    <row r="55" spans="7:9" x14ac:dyDescent="0.25">
      <c r="G55" s="3"/>
      <c r="H55" s="6"/>
      <c r="I55" s="3"/>
    </row>
    <row r="56" spans="7:9" x14ac:dyDescent="0.25">
      <c r="G56" s="3"/>
      <c r="H56" s="6"/>
      <c r="I56" s="3"/>
    </row>
    <row r="57" spans="7:9" x14ac:dyDescent="0.25">
      <c r="G57" s="3"/>
      <c r="H57" s="6"/>
      <c r="I57" s="3"/>
    </row>
    <row r="58" spans="7:9" x14ac:dyDescent="0.25">
      <c r="G58" s="3"/>
      <c r="H58" s="6"/>
      <c r="I58" s="3"/>
    </row>
    <row r="59" spans="7:9" x14ac:dyDescent="0.25">
      <c r="G59" s="3"/>
      <c r="H59" s="6"/>
      <c r="I59" s="3"/>
    </row>
    <row r="60" spans="7:9" x14ac:dyDescent="0.25">
      <c r="G60" s="3"/>
      <c r="H60" s="6"/>
      <c r="I60" s="3"/>
    </row>
    <row r="61" spans="7:9" x14ac:dyDescent="0.25">
      <c r="G61" s="3"/>
      <c r="H61" s="6"/>
      <c r="I61" s="3"/>
    </row>
    <row r="62" spans="7:9" x14ac:dyDescent="0.25">
      <c r="G62" s="3"/>
      <c r="H62" s="6"/>
      <c r="I62" s="3"/>
    </row>
    <row r="63" spans="7:9" x14ac:dyDescent="0.25">
      <c r="G63" s="3"/>
      <c r="H63" s="6"/>
      <c r="I63" s="3"/>
    </row>
    <row r="64" spans="7:9" x14ac:dyDescent="0.25">
      <c r="G64" s="3"/>
      <c r="H64" s="6"/>
      <c r="I64" s="3"/>
    </row>
    <row r="65" spans="7:9" x14ac:dyDescent="0.25">
      <c r="G65" s="3"/>
      <c r="H65" s="6"/>
      <c r="I65" s="3"/>
    </row>
    <row r="66" spans="7:9" x14ac:dyDescent="0.25">
      <c r="G66" s="3"/>
      <c r="H66" s="6"/>
      <c r="I66" s="3"/>
    </row>
    <row r="67" spans="7:9" x14ac:dyDescent="0.25">
      <c r="G67" s="3"/>
      <c r="H67" s="6"/>
      <c r="I67" s="3"/>
    </row>
    <row r="68" spans="7:9" x14ac:dyDescent="0.25">
      <c r="G68" s="3"/>
      <c r="H68" s="6"/>
      <c r="I68" s="3"/>
    </row>
    <row r="69" spans="7:9" x14ac:dyDescent="0.25">
      <c r="G69" s="3"/>
      <c r="H69" s="6"/>
      <c r="I69" s="3"/>
    </row>
    <row r="70" spans="7:9" x14ac:dyDescent="0.25">
      <c r="G70" s="3"/>
      <c r="H70" s="6"/>
      <c r="I70" s="3"/>
    </row>
    <row r="71" spans="7:9" x14ac:dyDescent="0.25">
      <c r="G71" s="3"/>
      <c r="H71" s="6"/>
      <c r="I71" s="3"/>
    </row>
    <row r="72" spans="7:9" x14ac:dyDescent="0.25">
      <c r="G72" s="3"/>
      <c r="H72" s="6"/>
      <c r="I72" s="3"/>
    </row>
    <row r="73" spans="7:9" ht="15.75" thickBot="1" x14ac:dyDescent="0.3">
      <c r="G73" s="4"/>
      <c r="H73" s="8"/>
      <c r="I73" s="4"/>
    </row>
  </sheetData>
  <mergeCells count="2">
    <mergeCell ref="G3:I3"/>
    <mergeCell ref="G5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8:F78"/>
  <sheetViews>
    <sheetView topLeftCell="A7" zoomScaleNormal="60" zoomScaleSheetLayoutView="100" workbookViewId="0">
      <selection activeCell="N17" sqref="N17"/>
    </sheetView>
  </sheetViews>
  <sheetFormatPr defaultRowHeight="15" x14ac:dyDescent="0.25"/>
  <cols>
    <col min="2" max="2" width="15" customWidth="1"/>
    <col min="3" max="3" width="31.28515625" customWidth="1"/>
    <col min="4" max="4" width="11.85546875" customWidth="1"/>
    <col min="5" max="5" width="11.7109375" customWidth="1"/>
    <col min="6" max="6" width="12.5703125" customWidth="1"/>
  </cols>
  <sheetData>
    <row r="8" spans="2:6" ht="15.75" thickBot="1" x14ac:dyDescent="0.3">
      <c r="D8" s="1"/>
    </row>
    <row r="9" spans="2:6" ht="31.5" customHeight="1" thickBot="1" x14ac:dyDescent="0.3">
      <c r="B9" s="129" t="s">
        <v>24</v>
      </c>
      <c r="C9" s="130"/>
      <c r="D9" s="130"/>
      <c r="E9" s="130"/>
      <c r="F9" s="131"/>
    </row>
    <row r="10" spans="2:6" ht="15.75" thickBot="1" x14ac:dyDescent="0.3">
      <c r="B10" s="33"/>
      <c r="C10" s="40"/>
      <c r="D10" s="40"/>
      <c r="E10" s="40"/>
      <c r="F10" s="41"/>
    </row>
    <row r="11" spans="2:6" s="15" customFormat="1" ht="30.75" customHeight="1" thickBot="1" x14ac:dyDescent="0.3">
      <c r="B11" s="47" t="s">
        <v>4</v>
      </c>
      <c r="C11" s="48" t="s">
        <v>0</v>
      </c>
      <c r="D11" s="49" t="s">
        <v>1</v>
      </c>
      <c r="E11" s="50" t="s">
        <v>2</v>
      </c>
      <c r="F11" s="51" t="s">
        <v>3</v>
      </c>
    </row>
    <row r="12" spans="2:6" s="2" customFormat="1" ht="15.75" thickBot="1" x14ac:dyDescent="0.3">
      <c r="B12" s="30"/>
      <c r="C12" s="30"/>
      <c r="D12" s="28"/>
      <c r="E12" s="42"/>
      <c r="F12" s="42"/>
    </row>
    <row r="13" spans="2:6" s="46" customFormat="1" ht="24.75" customHeight="1" thickBot="1" x14ac:dyDescent="0.3">
      <c r="B13" s="126" t="s">
        <v>73</v>
      </c>
      <c r="C13" s="127"/>
      <c r="D13" s="127"/>
      <c r="E13" s="127"/>
      <c r="F13" s="128"/>
    </row>
    <row r="14" spans="2:6" x14ac:dyDescent="0.25">
      <c r="B14" s="31">
        <v>1</v>
      </c>
      <c r="C14" s="33" t="s">
        <v>9</v>
      </c>
      <c r="D14" s="33"/>
      <c r="E14" s="33"/>
      <c r="F14" s="29"/>
    </row>
    <row r="15" spans="2:6" x14ac:dyDescent="0.25">
      <c r="B15" s="23">
        <v>2</v>
      </c>
      <c r="C15" s="27" t="s">
        <v>10</v>
      </c>
      <c r="D15" s="27"/>
      <c r="E15" s="27"/>
      <c r="F15" s="3"/>
    </row>
    <row r="16" spans="2:6" x14ac:dyDescent="0.25">
      <c r="B16" s="23">
        <v>3</v>
      </c>
      <c r="C16" s="27" t="s">
        <v>11</v>
      </c>
      <c r="D16" s="27"/>
      <c r="E16" s="27"/>
      <c r="F16" s="3"/>
    </row>
    <row r="17" spans="2:6" x14ac:dyDescent="0.25">
      <c r="B17" s="23">
        <v>4</v>
      </c>
      <c r="C17" s="27" t="s">
        <v>12</v>
      </c>
      <c r="D17" s="27"/>
      <c r="E17" s="27"/>
      <c r="F17" s="3"/>
    </row>
    <row r="18" spans="2:6" ht="15.75" thickBot="1" x14ac:dyDescent="0.3">
      <c r="B18" s="25"/>
      <c r="C18" s="32"/>
      <c r="D18" s="32"/>
      <c r="E18" s="32"/>
      <c r="F18" s="4"/>
    </row>
    <row r="19" spans="2:6" s="15" customFormat="1" ht="24" customHeight="1" thickBot="1" x14ac:dyDescent="0.3">
      <c r="B19" s="126" t="s">
        <v>74</v>
      </c>
      <c r="C19" s="127"/>
      <c r="D19" s="127"/>
      <c r="E19" s="127"/>
      <c r="F19" s="128"/>
    </row>
    <row r="20" spans="2:6" x14ac:dyDescent="0.25">
      <c r="B20" s="31">
        <v>5</v>
      </c>
      <c r="C20" s="33" t="s">
        <v>13</v>
      </c>
      <c r="D20" s="33" t="s">
        <v>123</v>
      </c>
      <c r="E20" s="37"/>
      <c r="F20" s="35"/>
    </row>
    <row r="21" spans="2:6" x14ac:dyDescent="0.25">
      <c r="B21" s="23">
        <v>6</v>
      </c>
      <c r="C21" s="27" t="s">
        <v>14</v>
      </c>
      <c r="D21" s="27"/>
      <c r="E21" s="38"/>
      <c r="F21" s="34"/>
    </row>
    <row r="22" spans="2:6" x14ac:dyDescent="0.25">
      <c r="B22" s="23">
        <v>7</v>
      </c>
      <c r="C22" s="27" t="s">
        <v>15</v>
      </c>
      <c r="D22" s="27"/>
      <c r="E22" s="38"/>
      <c r="F22" s="34"/>
    </row>
    <row r="23" spans="2:6" x14ac:dyDescent="0.25">
      <c r="B23" s="23">
        <v>8</v>
      </c>
      <c r="C23" s="27" t="s">
        <v>16</v>
      </c>
      <c r="D23" s="27"/>
      <c r="E23" s="38"/>
      <c r="F23" s="34"/>
    </row>
    <row r="24" spans="2:6" x14ac:dyDescent="0.25">
      <c r="B24" s="23">
        <v>9</v>
      </c>
      <c r="C24" s="27" t="s">
        <v>17</v>
      </c>
      <c r="D24" s="27"/>
      <c r="E24" s="38"/>
      <c r="F24" s="34"/>
    </row>
    <row r="25" spans="2:6" x14ac:dyDescent="0.25">
      <c r="B25" s="23">
        <v>10</v>
      </c>
      <c r="C25" s="27" t="s">
        <v>18</v>
      </c>
      <c r="D25" s="27"/>
      <c r="E25" s="38"/>
      <c r="F25" s="34"/>
    </row>
    <row r="26" spans="2:6" x14ac:dyDescent="0.25">
      <c r="B26" s="23">
        <v>11</v>
      </c>
      <c r="C26" s="27" t="s">
        <v>19</v>
      </c>
      <c r="D26" s="27"/>
      <c r="E26" s="38"/>
      <c r="F26" s="34"/>
    </row>
    <row r="27" spans="2:6" x14ac:dyDescent="0.25">
      <c r="B27" s="23">
        <v>12</v>
      </c>
      <c r="C27" s="27" t="s">
        <v>20</v>
      </c>
      <c r="D27" s="27"/>
      <c r="E27" s="38"/>
      <c r="F27" s="34"/>
    </row>
    <row r="28" spans="2:6" x14ac:dyDescent="0.25">
      <c r="B28" s="23">
        <v>13</v>
      </c>
      <c r="C28" s="27" t="s">
        <v>21</v>
      </c>
      <c r="D28" s="27"/>
      <c r="E28" s="38"/>
      <c r="F28" s="34"/>
    </row>
    <row r="29" spans="2:6" x14ac:dyDescent="0.25">
      <c r="B29" s="23">
        <v>14</v>
      </c>
      <c r="C29" s="27" t="s">
        <v>22</v>
      </c>
      <c r="D29" s="27"/>
      <c r="E29" s="38"/>
      <c r="F29" s="34"/>
    </row>
    <row r="30" spans="2:6" x14ac:dyDescent="0.25">
      <c r="B30" s="23">
        <v>15</v>
      </c>
      <c r="C30" s="27" t="s">
        <v>23</v>
      </c>
      <c r="D30" s="27"/>
      <c r="E30" s="38"/>
      <c r="F30" s="34"/>
    </row>
    <row r="31" spans="2:6" ht="15.75" thickBot="1" x14ac:dyDescent="0.3">
      <c r="B31" s="32"/>
      <c r="C31" s="32"/>
      <c r="D31" s="32"/>
      <c r="E31" s="39"/>
      <c r="F31" s="36"/>
    </row>
    <row r="32" spans="2:6" s="15" customFormat="1" ht="24.75" customHeight="1" thickBot="1" x14ac:dyDescent="0.3">
      <c r="B32" s="126" t="s">
        <v>75</v>
      </c>
      <c r="C32" s="127"/>
      <c r="D32" s="127"/>
      <c r="E32" s="127"/>
      <c r="F32" s="128"/>
    </row>
    <row r="33" spans="2:6" x14ac:dyDescent="0.25">
      <c r="B33" s="52">
        <v>16</v>
      </c>
      <c r="C33" s="33" t="s">
        <v>76</v>
      </c>
      <c r="D33" s="29"/>
      <c r="E33" s="41"/>
      <c r="F33" s="41"/>
    </row>
    <row r="34" spans="2:6" x14ac:dyDescent="0.25">
      <c r="B34" s="53">
        <v>17</v>
      </c>
      <c r="C34" s="27" t="s">
        <v>77</v>
      </c>
      <c r="D34" s="3"/>
      <c r="E34" s="24"/>
      <c r="F34" s="24"/>
    </row>
    <row r="35" spans="2:6" x14ac:dyDescent="0.25">
      <c r="B35" s="53">
        <v>18</v>
      </c>
      <c r="C35" s="27" t="s">
        <v>78</v>
      </c>
      <c r="D35" s="3"/>
      <c r="E35" s="24"/>
      <c r="F35" s="24"/>
    </row>
    <row r="36" spans="2:6" x14ac:dyDescent="0.25">
      <c r="B36" s="53">
        <v>19</v>
      </c>
      <c r="C36" s="27" t="s">
        <v>79</v>
      </c>
      <c r="D36" s="3"/>
      <c r="E36" s="24"/>
      <c r="F36" s="24"/>
    </row>
    <row r="37" spans="2:6" x14ac:dyDescent="0.25">
      <c r="B37" s="53">
        <v>20</v>
      </c>
      <c r="C37" s="27" t="s">
        <v>80</v>
      </c>
      <c r="D37" s="3"/>
      <c r="E37" s="24"/>
      <c r="F37" s="24"/>
    </row>
    <row r="38" spans="2:6" x14ac:dyDescent="0.25">
      <c r="B38" s="53">
        <v>21</v>
      </c>
      <c r="C38" s="27" t="s">
        <v>81</v>
      </c>
      <c r="D38" s="3"/>
      <c r="E38" s="24"/>
      <c r="F38" s="24"/>
    </row>
    <row r="39" spans="2:6" x14ac:dyDescent="0.25">
      <c r="B39" s="53">
        <v>22</v>
      </c>
      <c r="C39" s="27" t="s">
        <v>93</v>
      </c>
      <c r="D39" s="3"/>
      <c r="E39" s="24"/>
      <c r="F39" s="24"/>
    </row>
    <row r="40" spans="2:6" x14ac:dyDescent="0.25">
      <c r="B40" s="53">
        <v>23</v>
      </c>
      <c r="C40" s="27" t="s">
        <v>92</v>
      </c>
      <c r="D40" s="3"/>
      <c r="E40" s="24"/>
      <c r="F40" s="24"/>
    </row>
    <row r="41" spans="2:6" x14ac:dyDescent="0.25">
      <c r="B41" s="53">
        <v>24</v>
      </c>
      <c r="C41" s="27" t="s">
        <v>82</v>
      </c>
      <c r="D41" s="3"/>
      <c r="E41" s="24"/>
      <c r="F41" s="24"/>
    </row>
    <row r="42" spans="2:6" x14ac:dyDescent="0.25">
      <c r="B42" s="53">
        <v>25</v>
      </c>
      <c r="C42" s="27" t="s">
        <v>83</v>
      </c>
      <c r="D42" s="3"/>
      <c r="E42" s="24"/>
      <c r="F42" s="24"/>
    </row>
    <row r="43" spans="2:6" x14ac:dyDescent="0.25">
      <c r="B43" s="53">
        <v>26</v>
      </c>
      <c r="C43" s="27" t="s">
        <v>84</v>
      </c>
      <c r="D43" s="3"/>
      <c r="E43" s="24"/>
      <c r="F43" s="24"/>
    </row>
    <row r="44" spans="2:6" x14ac:dyDescent="0.25">
      <c r="B44" s="53">
        <v>27</v>
      </c>
      <c r="C44" s="27" t="s">
        <v>85</v>
      </c>
      <c r="D44" s="3"/>
      <c r="E44" s="24"/>
      <c r="F44" s="24"/>
    </row>
    <row r="45" spans="2:6" x14ac:dyDescent="0.25">
      <c r="B45" s="53">
        <v>28</v>
      </c>
      <c r="C45" s="27" t="s">
        <v>86</v>
      </c>
      <c r="D45" s="3"/>
      <c r="E45" s="24"/>
      <c r="F45" s="24"/>
    </row>
    <row r="46" spans="2:6" x14ac:dyDescent="0.25">
      <c r="B46" s="53">
        <v>29</v>
      </c>
      <c r="C46" s="27" t="s">
        <v>87</v>
      </c>
      <c r="D46" s="3"/>
      <c r="E46" s="24"/>
      <c r="F46" s="24"/>
    </row>
    <row r="47" spans="2:6" x14ac:dyDescent="0.25">
      <c r="B47" s="53">
        <v>30</v>
      </c>
      <c r="C47" s="27" t="s">
        <v>88</v>
      </c>
      <c r="D47" s="3"/>
      <c r="E47" s="24"/>
      <c r="F47" s="24"/>
    </row>
    <row r="48" spans="2:6" x14ac:dyDescent="0.25">
      <c r="B48" s="53">
        <v>31</v>
      </c>
      <c r="C48" s="27" t="s">
        <v>89</v>
      </c>
      <c r="D48" s="3"/>
      <c r="E48" s="24"/>
      <c r="F48" s="24"/>
    </row>
    <row r="49" spans="2:6" x14ac:dyDescent="0.25">
      <c r="B49" s="53">
        <v>32</v>
      </c>
      <c r="C49" s="27" t="s">
        <v>90</v>
      </c>
      <c r="D49" s="3"/>
      <c r="E49" s="24"/>
      <c r="F49" s="24"/>
    </row>
    <row r="50" spans="2:6" x14ac:dyDescent="0.25">
      <c r="B50" s="53">
        <v>33</v>
      </c>
      <c r="C50" s="27" t="s">
        <v>91</v>
      </c>
      <c r="D50" s="3"/>
      <c r="E50" s="24"/>
      <c r="F50" s="24"/>
    </row>
    <row r="51" spans="2:6" x14ac:dyDescent="0.25">
      <c r="B51" s="53"/>
      <c r="C51" s="27"/>
      <c r="D51" s="3"/>
      <c r="E51" s="24"/>
      <c r="F51" s="24"/>
    </row>
    <row r="52" spans="2:6" s="15" customFormat="1" ht="24.75" customHeight="1" x14ac:dyDescent="0.25">
      <c r="B52" s="126" t="s">
        <v>99</v>
      </c>
      <c r="C52" s="127"/>
      <c r="D52" s="127"/>
      <c r="E52" s="127"/>
      <c r="F52" s="128"/>
    </row>
    <row r="53" spans="2:6" x14ac:dyDescent="0.25">
      <c r="B53" s="53">
        <v>34</v>
      </c>
      <c r="C53" s="27" t="s">
        <v>100</v>
      </c>
      <c r="D53" s="3"/>
      <c r="E53" s="24"/>
      <c r="F53" s="24"/>
    </row>
    <row r="54" spans="2:6" x14ac:dyDescent="0.25">
      <c r="B54" s="53">
        <v>35</v>
      </c>
      <c r="C54" s="27" t="s">
        <v>101</v>
      </c>
      <c r="D54" s="3"/>
      <c r="E54" s="24"/>
      <c r="F54" s="24"/>
    </row>
    <row r="55" spans="2:6" x14ac:dyDescent="0.25">
      <c r="B55" s="53">
        <v>36</v>
      </c>
      <c r="C55" s="27" t="s">
        <v>118</v>
      </c>
      <c r="D55" s="3"/>
      <c r="E55" s="24"/>
      <c r="F55" s="24"/>
    </row>
    <row r="56" spans="2:6" x14ac:dyDescent="0.25">
      <c r="B56" s="53">
        <v>37</v>
      </c>
      <c r="C56" s="27" t="s">
        <v>119</v>
      </c>
      <c r="D56" s="3"/>
      <c r="E56" s="24"/>
      <c r="F56" s="24"/>
    </row>
    <row r="57" spans="2:6" x14ac:dyDescent="0.25">
      <c r="B57" s="53">
        <v>38</v>
      </c>
      <c r="C57" s="27" t="s">
        <v>120</v>
      </c>
      <c r="D57" s="3"/>
      <c r="E57" s="24"/>
      <c r="F57" s="24"/>
    </row>
    <row r="58" spans="2:6" x14ac:dyDescent="0.25">
      <c r="B58" s="53">
        <v>39</v>
      </c>
      <c r="C58" s="27" t="s">
        <v>121</v>
      </c>
      <c r="D58" s="3"/>
      <c r="E58" s="24"/>
      <c r="F58" s="24"/>
    </row>
    <row r="59" spans="2:6" x14ac:dyDescent="0.25">
      <c r="B59" s="53">
        <v>40</v>
      </c>
      <c r="C59" s="27" t="s">
        <v>122</v>
      </c>
      <c r="D59" s="3"/>
      <c r="E59" s="24"/>
      <c r="F59" s="24"/>
    </row>
    <row r="60" spans="2:6" x14ac:dyDescent="0.25">
      <c r="B60" s="53">
        <v>41</v>
      </c>
      <c r="C60" s="27" t="s">
        <v>102</v>
      </c>
      <c r="D60" s="3"/>
      <c r="E60" s="24"/>
      <c r="F60" s="24"/>
    </row>
    <row r="61" spans="2:6" x14ac:dyDescent="0.25">
      <c r="B61" s="53">
        <v>42</v>
      </c>
      <c r="C61" s="27" t="s">
        <v>103</v>
      </c>
      <c r="D61" s="3"/>
      <c r="E61" s="24"/>
      <c r="F61" s="24"/>
    </row>
    <row r="62" spans="2:6" x14ac:dyDescent="0.25">
      <c r="B62" s="53">
        <v>43</v>
      </c>
      <c r="C62" s="27" t="s">
        <v>104</v>
      </c>
      <c r="D62" s="3"/>
      <c r="E62" s="24"/>
      <c r="F62" s="24"/>
    </row>
    <row r="63" spans="2:6" x14ac:dyDescent="0.25">
      <c r="B63" s="53">
        <v>44</v>
      </c>
      <c r="C63" s="27" t="s">
        <v>105</v>
      </c>
      <c r="D63" s="3"/>
      <c r="E63" s="24"/>
      <c r="F63" s="24"/>
    </row>
    <row r="64" spans="2:6" x14ac:dyDescent="0.25">
      <c r="B64" s="53">
        <v>45</v>
      </c>
      <c r="C64" s="27" t="s">
        <v>113</v>
      </c>
      <c r="D64" s="3"/>
      <c r="E64" s="24"/>
      <c r="F64" s="24"/>
    </row>
    <row r="65" spans="2:6" x14ac:dyDescent="0.25">
      <c r="B65" s="53">
        <v>46</v>
      </c>
      <c r="C65" s="27" t="s">
        <v>106</v>
      </c>
      <c r="D65" s="3"/>
      <c r="E65" s="24"/>
      <c r="F65" s="24"/>
    </row>
    <row r="66" spans="2:6" x14ac:dyDescent="0.25">
      <c r="B66" s="53">
        <v>47</v>
      </c>
      <c r="C66" s="27" t="s">
        <v>114</v>
      </c>
      <c r="D66" s="3"/>
      <c r="E66" s="24"/>
      <c r="F66" s="24"/>
    </row>
    <row r="67" spans="2:6" x14ac:dyDescent="0.25">
      <c r="B67" s="53">
        <v>48</v>
      </c>
      <c r="C67" s="27" t="s">
        <v>107</v>
      </c>
      <c r="D67" s="3"/>
      <c r="E67" s="24"/>
      <c r="F67" s="24"/>
    </row>
    <row r="68" spans="2:6" x14ac:dyDescent="0.25">
      <c r="B68" s="53">
        <v>49</v>
      </c>
      <c r="C68" s="27" t="s">
        <v>108</v>
      </c>
      <c r="D68" s="3"/>
      <c r="E68" s="24"/>
      <c r="F68" s="24"/>
    </row>
    <row r="69" spans="2:6" x14ac:dyDescent="0.25">
      <c r="B69" s="53">
        <v>50</v>
      </c>
      <c r="C69" s="27" t="s">
        <v>109</v>
      </c>
      <c r="D69" s="3"/>
      <c r="E69" s="24"/>
      <c r="F69" s="24"/>
    </row>
    <row r="70" spans="2:6" x14ac:dyDescent="0.25">
      <c r="B70" s="53">
        <v>51</v>
      </c>
      <c r="C70" s="27" t="s">
        <v>110</v>
      </c>
      <c r="D70" s="3"/>
      <c r="E70" s="24"/>
      <c r="F70" s="24"/>
    </row>
    <row r="71" spans="2:6" x14ac:dyDescent="0.25">
      <c r="B71" s="53">
        <v>52</v>
      </c>
      <c r="C71" s="27" t="s">
        <v>111</v>
      </c>
      <c r="D71" s="3"/>
      <c r="E71" s="24"/>
      <c r="F71" s="24"/>
    </row>
    <row r="72" spans="2:6" x14ac:dyDescent="0.25">
      <c r="B72" s="53">
        <v>53</v>
      </c>
      <c r="C72" s="27" t="s">
        <v>112</v>
      </c>
      <c r="D72" s="3"/>
      <c r="E72" s="24"/>
      <c r="F72" s="24"/>
    </row>
    <row r="73" spans="2:6" x14ac:dyDescent="0.25">
      <c r="B73" s="53">
        <v>54</v>
      </c>
      <c r="C73" s="27" t="s">
        <v>115</v>
      </c>
      <c r="D73" s="3"/>
      <c r="E73" s="24"/>
      <c r="F73" s="24"/>
    </row>
    <row r="74" spans="2:6" x14ac:dyDescent="0.25">
      <c r="B74" s="53">
        <v>55</v>
      </c>
      <c r="C74" s="27" t="s">
        <v>116</v>
      </c>
      <c r="D74" s="3"/>
      <c r="E74" s="24"/>
      <c r="F74" s="24"/>
    </row>
    <row r="75" spans="2:6" x14ac:dyDescent="0.25">
      <c r="B75" s="53">
        <v>56</v>
      </c>
      <c r="C75" s="27" t="s">
        <v>117</v>
      </c>
      <c r="D75" s="3"/>
      <c r="E75" s="24"/>
      <c r="F75" s="24"/>
    </row>
    <row r="76" spans="2:6" x14ac:dyDescent="0.25">
      <c r="B76" s="53"/>
      <c r="C76" s="27"/>
      <c r="D76" s="3"/>
      <c r="E76" s="24"/>
      <c r="F76" s="24"/>
    </row>
    <row r="77" spans="2:6" ht="15.75" thickBot="1" x14ac:dyDescent="0.3">
      <c r="B77" s="54"/>
      <c r="C77" s="32"/>
      <c r="D77" s="4"/>
      <c r="E77" s="26"/>
      <c r="F77" s="26"/>
    </row>
    <row r="78" spans="2:6" s="11" customFormat="1" ht="15.75" thickBot="1" x14ac:dyDescent="0.3">
      <c r="B78" s="43"/>
      <c r="C78" s="44"/>
      <c r="D78" s="44"/>
      <c r="E78" s="44"/>
      <c r="F78" s="45"/>
    </row>
  </sheetData>
  <mergeCells count="5">
    <mergeCell ref="B13:F13"/>
    <mergeCell ref="B19:F19"/>
    <mergeCell ref="B32:F32"/>
    <mergeCell ref="B9:F9"/>
    <mergeCell ref="B52:F5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5:I14"/>
  <sheetViews>
    <sheetView topLeftCell="A2" zoomScaleNormal="60" zoomScaleSheetLayoutView="100" workbookViewId="0">
      <selection activeCell="I41" sqref="I41"/>
    </sheetView>
  </sheetViews>
  <sheetFormatPr defaultRowHeight="15" x14ac:dyDescent="0.25"/>
  <sheetData>
    <row r="5" spans="2:9" ht="23.25" x14ac:dyDescent="0.35">
      <c r="B5" s="133" t="s">
        <v>98</v>
      </c>
      <c r="C5" s="133"/>
      <c r="D5" s="133"/>
      <c r="E5" s="133"/>
      <c r="F5" s="133"/>
      <c r="G5" s="133"/>
      <c r="H5" s="133"/>
      <c r="I5" s="133"/>
    </row>
    <row r="8" spans="2:9" x14ac:dyDescent="0.25">
      <c r="B8" s="132" t="s">
        <v>94</v>
      </c>
      <c r="C8" s="132"/>
      <c r="D8" s="132"/>
      <c r="E8" s="132"/>
      <c r="F8" s="132"/>
    </row>
    <row r="10" spans="2:9" x14ac:dyDescent="0.25">
      <c r="B10" t="s">
        <v>95</v>
      </c>
    </row>
    <row r="12" spans="2:9" x14ac:dyDescent="0.25">
      <c r="B12" s="132" t="s">
        <v>96</v>
      </c>
      <c r="C12" s="132"/>
      <c r="D12" s="132"/>
      <c r="E12" s="132"/>
      <c r="F12" s="132"/>
    </row>
    <row r="14" spans="2:9" x14ac:dyDescent="0.25">
      <c r="B14" s="55" t="s">
        <v>97</v>
      </c>
    </row>
  </sheetData>
  <mergeCells count="3">
    <mergeCell ref="B8:F8"/>
    <mergeCell ref="B12:F12"/>
    <mergeCell ref="B5:I5"/>
  </mergeCells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2:W23"/>
  <sheetViews>
    <sheetView topLeftCell="E7" workbookViewId="0">
      <selection activeCell="W9" sqref="W9:W23"/>
    </sheetView>
  </sheetViews>
  <sheetFormatPr defaultRowHeight="15" x14ac:dyDescent="0.25"/>
  <cols>
    <col min="3" max="3" width="13.85546875" customWidth="1"/>
    <col min="4" max="4" width="14.85546875" customWidth="1"/>
    <col min="23" max="23" width="12.85546875" customWidth="1"/>
    <col min="24" max="25" width="9.140625" customWidth="1"/>
  </cols>
  <sheetData>
    <row r="2" spans="3:23" ht="15.75" thickBot="1" x14ac:dyDescent="0.3"/>
    <row r="3" spans="3:23" x14ac:dyDescent="0.25">
      <c r="L3" s="106" t="s">
        <v>190</v>
      </c>
      <c r="M3" s="107"/>
      <c r="N3" s="108"/>
    </row>
    <row r="4" spans="3:23" x14ac:dyDescent="0.25">
      <c r="L4" s="109"/>
      <c r="M4" s="110"/>
      <c r="N4" s="111"/>
    </row>
    <row r="5" spans="3:23" ht="15.75" thickBot="1" x14ac:dyDescent="0.3">
      <c r="L5" s="112"/>
      <c r="M5" s="113"/>
      <c r="N5" s="114"/>
    </row>
    <row r="8" spans="3:23" x14ac:dyDescent="0.25">
      <c r="C8" s="94" t="s">
        <v>177</v>
      </c>
      <c r="D8" s="94" t="s">
        <v>176</v>
      </c>
      <c r="E8" s="95" t="s">
        <v>189</v>
      </c>
      <c r="F8" s="95" t="s">
        <v>188</v>
      </c>
      <c r="G8" s="95" t="s">
        <v>187</v>
      </c>
      <c r="H8" s="95" t="s">
        <v>186</v>
      </c>
      <c r="I8" s="95" t="s">
        <v>185</v>
      </c>
      <c r="J8" s="95" t="s">
        <v>184</v>
      </c>
      <c r="K8" s="95" t="s">
        <v>183</v>
      </c>
      <c r="L8" s="95" t="s">
        <v>182</v>
      </c>
      <c r="M8" s="95" t="s">
        <v>181</v>
      </c>
      <c r="N8" s="95" t="s">
        <v>180</v>
      </c>
      <c r="O8" s="95" t="s">
        <v>179</v>
      </c>
      <c r="P8" s="95" t="s">
        <v>178</v>
      </c>
      <c r="Q8" s="94" t="s">
        <v>175</v>
      </c>
      <c r="R8" s="94" t="s">
        <v>174</v>
      </c>
      <c r="S8" s="95" t="s">
        <v>191</v>
      </c>
      <c r="T8" s="94" t="s">
        <v>173</v>
      </c>
      <c r="U8" s="94" t="s">
        <v>172</v>
      </c>
      <c r="V8" s="94" t="s">
        <v>171</v>
      </c>
      <c r="W8" s="94" t="s">
        <v>195</v>
      </c>
    </row>
    <row r="9" spans="3:23" x14ac:dyDescent="0.25">
      <c r="C9" s="92">
        <v>1</v>
      </c>
      <c r="D9" s="92">
        <v>1</v>
      </c>
      <c r="E9" s="59">
        <v>8.8000000000000007</v>
      </c>
      <c r="F9" s="59">
        <v>15.4</v>
      </c>
      <c r="G9" s="59">
        <v>19.559999999999999</v>
      </c>
      <c r="H9" s="59">
        <v>6</v>
      </c>
      <c r="I9" s="59">
        <v>8.33</v>
      </c>
      <c r="J9" s="59">
        <v>14</v>
      </c>
      <c r="K9" s="59">
        <v>3.266</v>
      </c>
      <c r="L9" s="59">
        <v>15.13</v>
      </c>
      <c r="M9" s="59">
        <v>17.399999999999999</v>
      </c>
      <c r="N9" s="59">
        <v>6.33</v>
      </c>
      <c r="O9" s="59">
        <v>21.83</v>
      </c>
      <c r="P9" s="59">
        <v>25.33</v>
      </c>
      <c r="Q9" s="92">
        <v>80.339999999999989</v>
      </c>
      <c r="R9" s="93">
        <v>2.6916666666666669</v>
      </c>
      <c r="S9" s="102">
        <v>21.25</v>
      </c>
      <c r="T9" s="93">
        <v>14.673333333333334</v>
      </c>
      <c r="U9" s="93">
        <v>12.89</v>
      </c>
      <c r="V9" s="92">
        <v>95.633333333333326</v>
      </c>
      <c r="W9" s="59">
        <v>3.9070405323529416</v>
      </c>
    </row>
    <row r="10" spans="3:23" x14ac:dyDescent="0.25">
      <c r="C10" s="92">
        <v>2</v>
      </c>
      <c r="D10" s="92">
        <v>1</v>
      </c>
      <c r="E10" s="59">
        <v>11.9</v>
      </c>
      <c r="F10" s="59">
        <v>16.36</v>
      </c>
      <c r="G10" s="59">
        <v>21.6</v>
      </c>
      <c r="H10" s="59">
        <v>5.67</v>
      </c>
      <c r="I10" s="59">
        <v>8.33</v>
      </c>
      <c r="J10" s="59">
        <v>14.33</v>
      </c>
      <c r="K10" s="59">
        <v>3.8</v>
      </c>
      <c r="L10" s="59">
        <v>16.329999999999998</v>
      </c>
      <c r="M10" s="59">
        <v>16.73</v>
      </c>
      <c r="N10" s="59">
        <v>7.1669999999999998</v>
      </c>
      <c r="O10" s="59">
        <v>22.93</v>
      </c>
      <c r="P10" s="59">
        <v>25.8</v>
      </c>
      <c r="Q10" s="93">
        <v>79.606666666666669</v>
      </c>
      <c r="R10" s="93">
        <v>2.6833333333333336</v>
      </c>
      <c r="S10" s="59">
        <v>21.533333333333335</v>
      </c>
      <c r="T10" s="93">
        <v>14.273333333333333</v>
      </c>
      <c r="U10" s="93">
        <v>12.743333333333334</v>
      </c>
      <c r="V10" s="92">
        <v>94.2</v>
      </c>
      <c r="W10" s="89">
        <v>3.8713775617647057</v>
      </c>
    </row>
    <row r="11" spans="3:23" x14ac:dyDescent="0.25">
      <c r="C11" s="92">
        <v>3</v>
      </c>
      <c r="D11" s="92">
        <v>1</v>
      </c>
      <c r="E11" s="59">
        <v>12.3</v>
      </c>
      <c r="F11" s="59">
        <v>13.73</v>
      </c>
      <c r="G11" s="59">
        <v>19.57</v>
      </c>
      <c r="H11" s="59">
        <v>5.67</v>
      </c>
      <c r="I11" s="59">
        <v>7.66</v>
      </c>
      <c r="J11" s="59">
        <v>14.67</v>
      </c>
      <c r="K11" s="59">
        <v>3.3660000000000001</v>
      </c>
      <c r="L11" s="59">
        <v>14.26</v>
      </c>
      <c r="M11" s="59">
        <v>16.866</v>
      </c>
      <c r="N11" s="59">
        <v>6.1</v>
      </c>
      <c r="O11" s="59">
        <v>19.760000000000002</v>
      </c>
      <c r="P11" s="59">
        <v>23.132999999999999</v>
      </c>
      <c r="Q11" s="93">
        <v>83.81</v>
      </c>
      <c r="R11" s="93">
        <v>2.5333333333333337</v>
      </c>
      <c r="S11" s="59">
        <v>22.850000000000005</v>
      </c>
      <c r="T11" s="92">
        <v>14.366666666666667</v>
      </c>
      <c r="U11" s="92">
        <v>13.323333333333332</v>
      </c>
      <c r="V11" s="92">
        <v>98.40000000000002</v>
      </c>
      <c r="W11" s="89">
        <v>4.0757912249999997</v>
      </c>
    </row>
    <row r="12" spans="3:23" x14ac:dyDescent="0.25">
      <c r="C12" s="92">
        <v>1</v>
      </c>
      <c r="D12" s="92">
        <v>2</v>
      </c>
      <c r="E12" s="59">
        <v>10</v>
      </c>
      <c r="F12" s="59">
        <v>16.57</v>
      </c>
      <c r="G12" s="59">
        <v>20.329999999999998</v>
      </c>
      <c r="H12" s="59">
        <v>5.33</v>
      </c>
      <c r="I12" s="59">
        <v>9</v>
      </c>
      <c r="J12" s="59">
        <v>14.33</v>
      </c>
      <c r="K12" s="59">
        <v>4.83</v>
      </c>
      <c r="L12" s="59">
        <v>16.73</v>
      </c>
      <c r="M12" s="59">
        <v>18.2</v>
      </c>
      <c r="N12" s="59">
        <v>8.1300000000000008</v>
      </c>
      <c r="O12" s="59">
        <v>24.132999999999999</v>
      </c>
      <c r="P12" s="59">
        <v>26</v>
      </c>
      <c r="Q12" s="92">
        <v>89.043333333333337</v>
      </c>
      <c r="R12" s="93">
        <v>2.8416666666666668</v>
      </c>
      <c r="S12" s="59">
        <v>21</v>
      </c>
      <c r="T12" s="93">
        <v>15.719999999999999</v>
      </c>
      <c r="U12" s="93">
        <v>13.986666666666665</v>
      </c>
      <c r="V12" s="92">
        <v>103.13333333333334</v>
      </c>
      <c r="W12" s="59">
        <v>4.3302951514705885</v>
      </c>
    </row>
    <row r="13" spans="3:23" x14ac:dyDescent="0.25">
      <c r="C13" s="92">
        <v>2</v>
      </c>
      <c r="D13" s="92">
        <v>2</v>
      </c>
      <c r="E13" s="59">
        <v>12.5</v>
      </c>
      <c r="F13" s="59">
        <v>16.920000000000002</v>
      </c>
      <c r="G13" s="59">
        <v>20.36</v>
      </c>
      <c r="H13" s="59">
        <v>6.33</v>
      </c>
      <c r="I13" s="59">
        <v>8.67</v>
      </c>
      <c r="J13" s="59">
        <v>14.33</v>
      </c>
      <c r="K13" s="59">
        <v>4.1660000000000004</v>
      </c>
      <c r="L13" s="59">
        <v>16.36</v>
      </c>
      <c r="M13" s="59">
        <v>18.399999999999999</v>
      </c>
      <c r="N13" s="59">
        <v>7.73</v>
      </c>
      <c r="O13" s="59">
        <v>24.66</v>
      </c>
      <c r="P13" s="59">
        <v>27.13</v>
      </c>
      <c r="Q13" s="93">
        <v>87.716666666666683</v>
      </c>
      <c r="R13" s="93">
        <v>2.8416666666666663</v>
      </c>
      <c r="S13" s="59">
        <v>23.366666666666664</v>
      </c>
      <c r="T13" s="93">
        <v>15.433333333333332</v>
      </c>
      <c r="U13" s="93">
        <v>14.116666666666667</v>
      </c>
      <c r="V13" s="92">
        <v>102.23333333333333</v>
      </c>
      <c r="W13" s="89">
        <v>4.2657775955882355</v>
      </c>
    </row>
    <row r="14" spans="3:23" x14ac:dyDescent="0.25">
      <c r="C14" s="92">
        <v>3</v>
      </c>
      <c r="D14" s="92">
        <v>2</v>
      </c>
      <c r="E14" s="59">
        <v>11.9</v>
      </c>
      <c r="F14" s="59">
        <v>17.100000000000001</v>
      </c>
      <c r="G14" s="59">
        <v>19.600000000000001</v>
      </c>
      <c r="H14" s="59">
        <v>6.33</v>
      </c>
      <c r="I14" s="59">
        <v>8.33</v>
      </c>
      <c r="J14" s="59">
        <v>15.33</v>
      </c>
      <c r="K14" s="59">
        <v>4.0330000000000004</v>
      </c>
      <c r="L14" s="59">
        <v>15.63</v>
      </c>
      <c r="M14" s="59">
        <v>18.667000000000002</v>
      </c>
      <c r="N14" s="59">
        <v>7.86</v>
      </c>
      <c r="O14" s="59">
        <v>24.86</v>
      </c>
      <c r="P14" s="59">
        <v>27.23</v>
      </c>
      <c r="Q14" s="93">
        <v>85.100000000000009</v>
      </c>
      <c r="R14" s="93">
        <v>2.6916666666666664</v>
      </c>
      <c r="S14" s="59">
        <v>21.25</v>
      </c>
      <c r="T14" s="92">
        <v>15.503333333333332</v>
      </c>
      <c r="U14" s="92">
        <v>14.223333333333334</v>
      </c>
      <c r="V14" s="92">
        <v>103.60000000000001</v>
      </c>
      <c r="W14" s="89">
        <v>4.1385256323529411</v>
      </c>
    </row>
    <row r="15" spans="3:23" x14ac:dyDescent="0.25">
      <c r="C15" s="92">
        <v>1</v>
      </c>
      <c r="D15" s="92">
        <v>3</v>
      </c>
      <c r="E15" s="59">
        <v>10.029999999999999</v>
      </c>
      <c r="F15" s="59">
        <v>17.3</v>
      </c>
      <c r="G15" s="59">
        <v>19.03</v>
      </c>
      <c r="H15" s="59">
        <v>5.67</v>
      </c>
      <c r="I15" s="59">
        <v>8.33</v>
      </c>
      <c r="J15" s="59">
        <v>15</v>
      </c>
      <c r="K15" s="59">
        <v>4.2</v>
      </c>
      <c r="L15" s="59">
        <v>16</v>
      </c>
      <c r="M15" s="59">
        <v>18.329999999999998</v>
      </c>
      <c r="N15" s="59">
        <v>7.2</v>
      </c>
      <c r="O15" s="59">
        <v>22.667000000000002</v>
      </c>
      <c r="P15" s="59">
        <v>24.33</v>
      </c>
      <c r="Q15" s="92">
        <v>97.605000000000004</v>
      </c>
      <c r="R15" s="93">
        <v>3.0333333333333301</v>
      </c>
      <c r="S15" s="59">
        <v>21.533333333333335</v>
      </c>
      <c r="T15" s="93">
        <v>16.993333333333336</v>
      </c>
      <c r="U15" s="93">
        <v>15.47</v>
      </c>
      <c r="V15" s="92">
        <v>121.63333333333333</v>
      </c>
      <c r="W15" s="59">
        <v>4.7466603330882347</v>
      </c>
    </row>
    <row r="16" spans="3:23" x14ac:dyDescent="0.25">
      <c r="C16" s="92">
        <v>2</v>
      </c>
      <c r="D16" s="92">
        <v>3</v>
      </c>
      <c r="E16" s="59">
        <v>12</v>
      </c>
      <c r="F16" s="59">
        <v>15.66</v>
      </c>
      <c r="G16" s="59">
        <v>20.53</v>
      </c>
      <c r="H16" s="59">
        <v>5.66</v>
      </c>
      <c r="I16" s="59">
        <v>8.67</v>
      </c>
      <c r="J16" s="59">
        <v>15</v>
      </c>
      <c r="K16" s="59">
        <v>4.3659999999999997</v>
      </c>
      <c r="L16" s="59">
        <v>16.7</v>
      </c>
      <c r="M16" s="59">
        <v>18.23</v>
      </c>
      <c r="N16" s="59">
        <v>6.96</v>
      </c>
      <c r="O16" s="59">
        <v>23.832999999999998</v>
      </c>
      <c r="P16" s="59">
        <v>27.033000000000001</v>
      </c>
      <c r="Q16" s="93">
        <v>88.435000000000002</v>
      </c>
      <c r="R16" s="93">
        <v>2.6333333333333333</v>
      </c>
      <c r="S16" s="59">
        <v>22.850000000000005</v>
      </c>
      <c r="T16" s="93">
        <v>16.400000000000002</v>
      </c>
      <c r="U16" s="93">
        <v>15.11</v>
      </c>
      <c r="V16" s="92">
        <v>122.26666666666667</v>
      </c>
      <c r="W16" s="89">
        <v>4.3007110963235293</v>
      </c>
    </row>
    <row r="17" spans="3:23" x14ac:dyDescent="0.25">
      <c r="C17" s="92">
        <v>3</v>
      </c>
      <c r="D17" s="92">
        <v>3</v>
      </c>
      <c r="E17" s="59">
        <v>11.6</v>
      </c>
      <c r="F17" s="59">
        <v>16.96</v>
      </c>
      <c r="G17" s="59">
        <v>22.13</v>
      </c>
      <c r="H17" s="59">
        <v>6.67</v>
      </c>
      <c r="I17" s="59">
        <v>8</v>
      </c>
      <c r="J17" s="59">
        <v>15.67</v>
      </c>
      <c r="K17" s="59">
        <v>4.0659999999999998</v>
      </c>
      <c r="L17" s="59">
        <v>16.2</v>
      </c>
      <c r="M17" s="59">
        <v>19</v>
      </c>
      <c r="N17" s="59">
        <v>7.6</v>
      </c>
      <c r="O17" s="59">
        <v>23.96</v>
      </c>
      <c r="P17" s="59">
        <v>28.36</v>
      </c>
      <c r="Q17" s="93">
        <v>94.021666666666661</v>
      </c>
      <c r="R17" s="93">
        <v>2.9083333333333332</v>
      </c>
      <c r="S17" s="59">
        <v>21</v>
      </c>
      <c r="T17" s="92">
        <v>16.823333333333334</v>
      </c>
      <c r="U17" s="92">
        <v>15.483333333333334</v>
      </c>
      <c r="V17" s="92">
        <v>120.06666666666666</v>
      </c>
      <c r="W17" s="89">
        <v>4.5723980904411761</v>
      </c>
    </row>
    <row r="18" spans="3:23" x14ac:dyDescent="0.25">
      <c r="C18" s="92">
        <v>1</v>
      </c>
      <c r="D18" s="92">
        <v>4</v>
      </c>
      <c r="E18" s="59">
        <v>9.1999999999999993</v>
      </c>
      <c r="F18" s="59">
        <v>16.489999999999998</v>
      </c>
      <c r="G18" s="59">
        <v>20.5</v>
      </c>
      <c r="H18" s="59">
        <v>6</v>
      </c>
      <c r="I18" s="59">
        <v>8</v>
      </c>
      <c r="J18" s="59">
        <v>14.33</v>
      </c>
      <c r="K18" s="59">
        <v>4.16</v>
      </c>
      <c r="L18" s="59">
        <v>16.36</v>
      </c>
      <c r="M18" s="59">
        <v>18.260000000000002</v>
      </c>
      <c r="N18" s="59">
        <v>7.53</v>
      </c>
      <c r="O18" s="59">
        <v>24.033000000000001</v>
      </c>
      <c r="P18" s="59">
        <v>26.5</v>
      </c>
      <c r="Q18" s="92">
        <v>102.35333333333331</v>
      </c>
      <c r="R18" s="93">
        <v>2.6749999999999994</v>
      </c>
      <c r="S18" s="59">
        <v>23.366666666666664</v>
      </c>
      <c r="T18" s="93">
        <v>16.260000000000002</v>
      </c>
      <c r="U18" s="93">
        <v>14.753333333333332</v>
      </c>
      <c r="V18" s="92">
        <v>112.03333333333335</v>
      </c>
      <c r="W18" s="59">
        <v>4.977578067647058</v>
      </c>
    </row>
    <row r="19" spans="3:23" x14ac:dyDescent="0.25">
      <c r="C19" s="92">
        <v>2</v>
      </c>
      <c r="D19" s="92">
        <v>4</v>
      </c>
      <c r="E19" s="59">
        <v>10.23</v>
      </c>
      <c r="F19" s="59">
        <v>17</v>
      </c>
      <c r="G19" s="59">
        <v>21.13</v>
      </c>
      <c r="H19" s="59">
        <v>6.33</v>
      </c>
      <c r="I19" s="59">
        <v>9.33</v>
      </c>
      <c r="J19" s="59">
        <v>15.33</v>
      </c>
      <c r="K19" s="59">
        <v>4.67</v>
      </c>
      <c r="L19" s="59">
        <v>17.03</v>
      </c>
      <c r="M19" s="59">
        <v>18.63</v>
      </c>
      <c r="N19" s="59">
        <v>8.1300000000000008</v>
      </c>
      <c r="O19" s="59">
        <v>23.933</v>
      </c>
      <c r="P19" s="59">
        <v>26.83</v>
      </c>
      <c r="Q19" s="93">
        <v>106.30833333333334</v>
      </c>
      <c r="R19" s="93">
        <v>2.9916666666666667</v>
      </c>
      <c r="S19" s="59">
        <v>21.25</v>
      </c>
      <c r="T19" s="93">
        <v>16.053333333333331</v>
      </c>
      <c r="U19" s="93">
        <v>14.799999999999999</v>
      </c>
      <c r="V19" s="92">
        <v>110.46666666666665</v>
      </c>
      <c r="W19" s="89">
        <v>5.1699149522058825</v>
      </c>
    </row>
    <row r="20" spans="3:23" x14ac:dyDescent="0.25">
      <c r="C20" s="92">
        <v>3</v>
      </c>
      <c r="D20" s="92">
        <v>4</v>
      </c>
      <c r="E20" s="59">
        <v>12.1</v>
      </c>
      <c r="F20" s="59">
        <v>15.93</v>
      </c>
      <c r="G20" s="59">
        <v>21.03</v>
      </c>
      <c r="H20" s="59">
        <v>7</v>
      </c>
      <c r="I20" s="59">
        <v>8.67</v>
      </c>
      <c r="J20" s="59">
        <v>16.329999999999998</v>
      </c>
      <c r="K20" s="59">
        <v>4.3659999999999997</v>
      </c>
      <c r="L20" s="59">
        <v>16.36</v>
      </c>
      <c r="M20" s="59">
        <v>18.93</v>
      </c>
      <c r="N20" s="59">
        <v>7.5</v>
      </c>
      <c r="O20" s="59">
        <v>24.66</v>
      </c>
      <c r="P20" s="59">
        <v>26.866</v>
      </c>
      <c r="Q20" s="93">
        <v>108.72666666666667</v>
      </c>
      <c r="R20" s="93">
        <v>2.5833333333333335</v>
      </c>
      <c r="S20" s="59">
        <v>21.533333333333335</v>
      </c>
      <c r="T20" s="92">
        <v>15.796666666666667</v>
      </c>
      <c r="U20" s="92">
        <v>14.766666666666666</v>
      </c>
      <c r="V20" s="92">
        <v>112</v>
      </c>
      <c r="W20" s="89">
        <v>5.2875217029411763</v>
      </c>
    </row>
    <row r="21" spans="3:23" x14ac:dyDescent="0.25">
      <c r="C21" s="92">
        <v>1</v>
      </c>
      <c r="D21" s="92">
        <v>5</v>
      </c>
      <c r="E21" s="59">
        <v>8.67</v>
      </c>
      <c r="F21" s="59">
        <v>15.9</v>
      </c>
      <c r="G21" s="59">
        <v>19.8</v>
      </c>
      <c r="H21" s="59">
        <v>6.33</v>
      </c>
      <c r="I21" s="59">
        <v>9</v>
      </c>
      <c r="J21" s="59">
        <v>12.3</v>
      </c>
      <c r="K21" s="59">
        <v>4.0330000000000004</v>
      </c>
      <c r="L21" s="59">
        <v>16.265999999999998</v>
      </c>
      <c r="M21" s="59">
        <v>18.399999999999999</v>
      </c>
      <c r="N21" s="59">
        <v>6.73</v>
      </c>
      <c r="O21" s="59">
        <v>23.33</v>
      </c>
      <c r="P21" s="59">
        <v>25.23</v>
      </c>
      <c r="Q21" s="92">
        <v>108.90166666666669</v>
      </c>
      <c r="R21" s="93">
        <v>3.1333333333333333</v>
      </c>
      <c r="S21" s="59">
        <v>22.850000000000005</v>
      </c>
      <c r="T21" s="93">
        <v>16.353333333333335</v>
      </c>
      <c r="U21" s="93">
        <v>14.839999999999998</v>
      </c>
      <c r="V21" s="92">
        <v>110</v>
      </c>
      <c r="W21" s="59">
        <v>5.2960321845588245</v>
      </c>
    </row>
    <row r="22" spans="3:23" x14ac:dyDescent="0.25">
      <c r="C22" s="92">
        <v>2</v>
      </c>
      <c r="D22" s="92">
        <v>5</v>
      </c>
      <c r="E22" s="59">
        <v>10.3</v>
      </c>
      <c r="F22" s="59">
        <v>16.559999999999999</v>
      </c>
      <c r="G22" s="59">
        <v>21.38</v>
      </c>
      <c r="H22" s="59">
        <v>7</v>
      </c>
      <c r="I22" s="59">
        <v>9.66</v>
      </c>
      <c r="J22" s="59">
        <v>15.67</v>
      </c>
      <c r="K22" s="59">
        <v>4.33</v>
      </c>
      <c r="L22" s="59">
        <v>16.96</v>
      </c>
      <c r="M22" s="59">
        <v>18.8</v>
      </c>
      <c r="N22" s="59">
        <v>7.03</v>
      </c>
      <c r="O22" s="59">
        <v>24.166</v>
      </c>
      <c r="P22" s="59">
        <v>25.03</v>
      </c>
      <c r="Q22" s="93">
        <v>108.16333333333334</v>
      </c>
      <c r="R22" s="93">
        <v>3.1500000000000004</v>
      </c>
      <c r="S22" s="59">
        <v>21</v>
      </c>
      <c r="T22" s="93">
        <v>16.363333333333333</v>
      </c>
      <c r="U22" s="93">
        <v>14.743333333333334</v>
      </c>
      <c r="V22" s="92">
        <v>110.23333333333333</v>
      </c>
      <c r="W22" s="89">
        <v>5.2601260573529416</v>
      </c>
    </row>
    <row r="23" spans="3:23" x14ac:dyDescent="0.25">
      <c r="C23" s="92">
        <v>3</v>
      </c>
      <c r="D23" s="92">
        <v>5</v>
      </c>
      <c r="E23" s="59">
        <v>9.5</v>
      </c>
      <c r="F23" s="59">
        <v>17.5</v>
      </c>
      <c r="G23" s="59">
        <v>19.899999999999999</v>
      </c>
      <c r="H23" s="59">
        <v>7.33</v>
      </c>
      <c r="I23" s="59">
        <v>7.66</v>
      </c>
      <c r="J23" s="59">
        <v>17.329999999999998</v>
      </c>
      <c r="K23" s="59">
        <v>4.766</v>
      </c>
      <c r="L23" s="59">
        <v>16.93</v>
      </c>
      <c r="M23" s="59">
        <v>19.46</v>
      </c>
      <c r="N23" s="59">
        <v>7.67</v>
      </c>
      <c r="O23" s="59">
        <v>23.36</v>
      </c>
      <c r="P23" s="59">
        <v>28.73</v>
      </c>
      <c r="Q23" s="93">
        <v>113.27166666666666</v>
      </c>
      <c r="R23" s="93">
        <v>3.1083333333333329</v>
      </c>
      <c r="S23" s="59">
        <v>23.366666666666664</v>
      </c>
      <c r="T23" s="92">
        <v>16.096666666666668</v>
      </c>
      <c r="U23" s="92">
        <v>14.653333333333334</v>
      </c>
      <c r="V23" s="92">
        <v>113.39999999999999</v>
      </c>
      <c r="W23" s="89">
        <v>5.5085510683823529</v>
      </c>
    </row>
  </sheetData>
  <mergeCells count="1">
    <mergeCell ref="L3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applyStyles="1"/>
  </sheetPr>
  <dimension ref="A6:R51"/>
  <sheetViews>
    <sheetView topLeftCell="A37" zoomScale="84" zoomScaleNormal="84" zoomScaleSheetLayoutView="100" workbookViewId="0">
      <selection activeCell="M24" sqref="M24"/>
    </sheetView>
  </sheetViews>
  <sheetFormatPr defaultRowHeight="15" x14ac:dyDescent="0.25"/>
  <cols>
    <col min="2" max="2" width="13.42578125" customWidth="1"/>
    <col min="6" max="6" width="11.7109375" bestFit="1" customWidth="1"/>
    <col min="7" max="8" width="12" bestFit="1" customWidth="1"/>
    <col min="11" max="11" width="11.28515625" customWidth="1"/>
    <col min="12" max="12" width="19.42578125" customWidth="1"/>
    <col min="13" max="13" width="16.28515625" customWidth="1"/>
    <col min="14" max="14" width="14.7109375" customWidth="1"/>
    <col min="15" max="15" width="15.5703125" customWidth="1"/>
    <col min="16" max="16" width="14.140625" customWidth="1"/>
    <col min="17" max="18" width="16.7109375" customWidth="1"/>
    <col min="19" max="19" width="21" customWidth="1"/>
    <col min="20" max="21" width="18" customWidth="1"/>
    <col min="22" max="22" width="18.42578125" customWidth="1"/>
    <col min="23" max="23" width="17.5703125" customWidth="1"/>
    <col min="24" max="24" width="19.42578125" customWidth="1"/>
    <col min="25" max="25" width="17.140625" customWidth="1"/>
  </cols>
  <sheetData>
    <row r="6" spans="1:17" ht="26.25" x14ac:dyDescent="0.4">
      <c r="A6" s="57"/>
      <c r="B6" s="56" t="s">
        <v>132</v>
      </c>
      <c r="C6" s="57"/>
      <c r="K6" s="70"/>
      <c r="L6" s="71" t="s">
        <v>143</v>
      </c>
      <c r="M6" s="70"/>
      <c r="N6" s="70"/>
    </row>
    <row r="9" spans="1:17" x14ac:dyDescent="0.25">
      <c r="B9" s="58" t="s">
        <v>124</v>
      </c>
      <c r="C9" s="58" t="s">
        <v>125</v>
      </c>
      <c r="D9" s="58" t="s">
        <v>126</v>
      </c>
      <c r="E9" s="58" t="s">
        <v>127</v>
      </c>
      <c r="F9" s="58" t="s">
        <v>128</v>
      </c>
      <c r="G9" s="58" t="s">
        <v>129</v>
      </c>
      <c r="H9" s="58" t="s">
        <v>130</v>
      </c>
      <c r="K9" s="58"/>
      <c r="L9" s="58" t="s">
        <v>140</v>
      </c>
      <c r="M9" s="58" t="s">
        <v>141</v>
      </c>
      <c r="N9" s="58" t="s">
        <v>142</v>
      </c>
      <c r="O9" s="58" t="s">
        <v>128</v>
      </c>
      <c r="P9" s="58" t="s">
        <v>129</v>
      </c>
      <c r="Q9" s="58" t="s">
        <v>130</v>
      </c>
    </row>
    <row r="10" spans="1:17" x14ac:dyDescent="0.25">
      <c r="B10" s="59" t="s">
        <v>131</v>
      </c>
      <c r="C10" s="59">
        <v>8.8000000000000007</v>
      </c>
      <c r="D10" s="59">
        <v>11.9</v>
      </c>
      <c r="E10" s="59">
        <v>12.3</v>
      </c>
      <c r="F10" s="59">
        <f>AVERAGE(C10:E10)</f>
        <v>11</v>
      </c>
      <c r="G10" s="59">
        <f>_xlfn.STDEV.S(C10:E10)</f>
        <v>1.9157244060668057</v>
      </c>
      <c r="H10" s="59">
        <f>G10/3^(1/2)</f>
        <v>1.1060440015358062</v>
      </c>
      <c r="K10" s="59" t="s">
        <v>131</v>
      </c>
      <c r="L10" s="59">
        <v>11</v>
      </c>
      <c r="M10" s="59">
        <v>15.163333333333332</v>
      </c>
      <c r="N10" s="59">
        <v>20.243333333333332</v>
      </c>
      <c r="O10" s="59">
        <f>AVERAGE(L10:N10)</f>
        <v>15.468888888888889</v>
      </c>
      <c r="P10" s="59">
        <f>_xlfn.STDEV.S(L10:N10)</f>
        <v>4.6292359980806612</v>
      </c>
      <c r="Q10" s="59">
        <f>P10/3^(1/2)</f>
        <v>2.672690649634176</v>
      </c>
    </row>
    <row r="11" spans="1:17" x14ac:dyDescent="0.25">
      <c r="B11" s="59" t="s">
        <v>33</v>
      </c>
      <c r="C11" s="59">
        <v>10</v>
      </c>
      <c r="D11" s="59">
        <v>12.5</v>
      </c>
      <c r="E11" s="59">
        <v>11.9</v>
      </c>
      <c r="F11" s="59">
        <f>AVERAGE(C11:E11)</f>
        <v>11.466666666666667</v>
      </c>
      <c r="G11" s="59">
        <f t="shared" ref="G11:G14" si="0">_xlfn.STDEV.S(C11:E11)</f>
        <v>1.3051181300301262</v>
      </c>
      <c r="H11" s="59">
        <f>G11/3^(1/2)</f>
        <v>0.75351030369715444</v>
      </c>
      <c r="K11" s="59" t="s">
        <v>33</v>
      </c>
      <c r="L11" s="59">
        <v>11.466666666666667</v>
      </c>
      <c r="M11" s="59">
        <v>16.863333333333333</v>
      </c>
      <c r="N11" s="59">
        <v>20.096666666666668</v>
      </c>
      <c r="O11" s="59">
        <f>AVERAGE(L11:N11)</f>
        <v>16.14222222222222</v>
      </c>
      <c r="P11" s="59">
        <f t="shared" ref="P11:P14" si="1">_xlfn.STDEV.S(L11:N11)</f>
        <v>4.3599571013859872</v>
      </c>
      <c r="Q11" s="59">
        <f>P11/3^(1/2)</f>
        <v>2.5172224061404203</v>
      </c>
    </row>
    <row r="12" spans="1:17" x14ac:dyDescent="0.25">
      <c r="B12" s="59" t="s">
        <v>34</v>
      </c>
      <c r="C12" s="59">
        <v>10.029999999999999</v>
      </c>
      <c r="D12" s="59">
        <v>12</v>
      </c>
      <c r="E12" s="59">
        <v>11.6</v>
      </c>
      <c r="F12" s="59">
        <f>AVERAGE(C12:E12)</f>
        <v>11.21</v>
      </c>
      <c r="G12" s="59">
        <f t="shared" si="0"/>
        <v>1.041297267834695</v>
      </c>
      <c r="H12" s="59">
        <f>G12/3^(1/2)</f>
        <v>0.60119325789078304</v>
      </c>
      <c r="K12" s="59" t="s">
        <v>34</v>
      </c>
      <c r="L12" s="59">
        <v>11.21</v>
      </c>
      <c r="M12" s="59">
        <v>16.64</v>
      </c>
      <c r="N12" s="59">
        <v>20.563333333333333</v>
      </c>
      <c r="O12" s="59">
        <f>AVERAGE(L12:N12)</f>
        <v>16.137777777777778</v>
      </c>
      <c r="P12" s="59">
        <f t="shared" si="1"/>
        <v>4.6968480368733925</v>
      </c>
      <c r="Q12" s="59">
        <f>P12/3^(1/2)</f>
        <v>2.7117264784316184</v>
      </c>
    </row>
    <row r="13" spans="1:17" x14ac:dyDescent="0.25">
      <c r="B13" s="59" t="s">
        <v>35</v>
      </c>
      <c r="C13" s="59">
        <v>9.1999999999999993</v>
      </c>
      <c r="D13" s="59">
        <v>10.23</v>
      </c>
      <c r="E13" s="59">
        <v>12.1</v>
      </c>
      <c r="F13" s="59">
        <f>AVERAGE(C13:E13)</f>
        <v>10.51</v>
      </c>
      <c r="G13" s="59">
        <f t="shared" si="0"/>
        <v>1.4701360481261532</v>
      </c>
      <c r="H13" s="59">
        <f>G13/3^(1/2)</f>
        <v>0.84878344313100718</v>
      </c>
      <c r="K13" s="59" t="s">
        <v>35</v>
      </c>
      <c r="L13" s="59">
        <v>10.51</v>
      </c>
      <c r="M13" s="59">
        <v>16.473333333333333</v>
      </c>
      <c r="N13" s="59">
        <v>20.886666666666667</v>
      </c>
      <c r="O13" s="59">
        <f>AVERAGE(L13:N13)</f>
        <v>15.956666666666669</v>
      </c>
      <c r="P13" s="59">
        <f t="shared" si="1"/>
        <v>5.2075916805286333</v>
      </c>
      <c r="Q13" s="59">
        <f>P13/3^(1/2)</f>
        <v>3.0066044585828622</v>
      </c>
    </row>
    <row r="14" spans="1:17" x14ac:dyDescent="0.25">
      <c r="B14" s="59" t="s">
        <v>36</v>
      </c>
      <c r="C14" s="59">
        <v>8.67</v>
      </c>
      <c r="D14" s="59">
        <v>10.3</v>
      </c>
      <c r="E14" s="59">
        <v>9.5</v>
      </c>
      <c r="F14" s="59">
        <f>AVERAGE(C14:E14)</f>
        <v>9.49</v>
      </c>
      <c r="G14" s="59">
        <f t="shared" si="0"/>
        <v>0.81504601097116025</v>
      </c>
      <c r="H14" s="59">
        <f>G14/3^(1/2)</f>
        <v>0.47056703383613008</v>
      </c>
      <c r="K14" s="59" t="s">
        <v>36</v>
      </c>
      <c r="L14" s="59">
        <v>9.49</v>
      </c>
      <c r="M14" s="59">
        <v>16.653333333333332</v>
      </c>
      <c r="N14" s="59">
        <v>20.36</v>
      </c>
      <c r="O14" s="59">
        <f>AVERAGE(L14:N14)</f>
        <v>15.50111111111111</v>
      </c>
      <c r="P14" s="59">
        <f t="shared" si="1"/>
        <v>5.52584265402455</v>
      </c>
      <c r="Q14" s="59">
        <f>P14/3^(1/2)</f>
        <v>3.1903467438005904</v>
      </c>
    </row>
    <row r="19" spans="1:16" ht="26.25" x14ac:dyDescent="0.4">
      <c r="A19" s="57"/>
      <c r="B19" s="56" t="s">
        <v>133</v>
      </c>
      <c r="C19" s="57"/>
    </row>
    <row r="22" spans="1:16" s="11" customFormat="1" x14ac:dyDescent="0.25">
      <c r="B22" s="58" t="s">
        <v>124</v>
      </c>
      <c r="C22" s="58" t="s">
        <v>125</v>
      </c>
      <c r="D22" s="58" t="s">
        <v>126</v>
      </c>
      <c r="E22" s="58" t="s">
        <v>127</v>
      </c>
      <c r="F22" s="58" t="s">
        <v>128</v>
      </c>
      <c r="G22" s="58" t="s">
        <v>129</v>
      </c>
      <c r="H22" s="58" t="s">
        <v>130</v>
      </c>
      <c r="K22" s="58"/>
      <c r="L22" s="58" t="s">
        <v>131</v>
      </c>
      <c r="M22" s="58" t="s">
        <v>33</v>
      </c>
      <c r="N22" s="58" t="s">
        <v>34</v>
      </c>
      <c r="O22" s="58" t="s">
        <v>35</v>
      </c>
      <c r="P22" s="58" t="s">
        <v>36</v>
      </c>
    </row>
    <row r="23" spans="1:16" x14ac:dyDescent="0.25">
      <c r="B23" s="59" t="s">
        <v>131</v>
      </c>
      <c r="C23" s="59">
        <v>15.4</v>
      </c>
      <c r="D23" s="59">
        <v>16.36</v>
      </c>
      <c r="E23" s="59">
        <v>13.73</v>
      </c>
      <c r="F23" s="59">
        <f>AVERAGE(C23:E23)</f>
        <v>15.163333333333332</v>
      </c>
      <c r="G23" s="59">
        <f>_xlfn.STDEV.S(C23:E23)</f>
        <v>1.33087690389958</v>
      </c>
      <c r="H23" s="59">
        <f>G23/3^(1/2)</f>
        <v>0.76838213872467831</v>
      </c>
      <c r="K23" s="58" t="s">
        <v>125</v>
      </c>
      <c r="L23" s="59">
        <v>11</v>
      </c>
      <c r="M23" s="59">
        <v>11.466666666666667</v>
      </c>
      <c r="N23" s="59">
        <v>11.466666666666667</v>
      </c>
      <c r="O23" s="59">
        <v>10.51</v>
      </c>
      <c r="P23" s="59">
        <v>9.49</v>
      </c>
    </row>
    <row r="24" spans="1:16" x14ac:dyDescent="0.25">
      <c r="B24" s="59" t="s">
        <v>33</v>
      </c>
      <c r="C24" s="59">
        <v>16.57</v>
      </c>
      <c r="D24" s="59">
        <v>16.920000000000002</v>
      </c>
      <c r="E24" s="59">
        <v>17.100000000000001</v>
      </c>
      <c r="F24" s="105">
        <f>AVERAGE(C24:E24)</f>
        <v>16.863333333333333</v>
      </c>
      <c r="G24" s="59">
        <f t="shared" ref="G24:G27" si="2">_xlfn.STDEV.S(C24:E24)</f>
        <v>0.2695057204092961</v>
      </c>
      <c r="H24" s="59">
        <f>G24/3^(1/2)</f>
        <v>0.15559920022645113</v>
      </c>
      <c r="K24" s="58" t="s">
        <v>126</v>
      </c>
      <c r="L24" s="59">
        <v>15.163333333333332</v>
      </c>
      <c r="M24" s="59">
        <v>17.573333333333299</v>
      </c>
      <c r="N24" s="59">
        <v>17.573333333333334</v>
      </c>
      <c r="O24" s="59">
        <v>16.473333333333333</v>
      </c>
      <c r="P24" s="59">
        <v>16.653333333333332</v>
      </c>
    </row>
    <row r="25" spans="1:16" x14ac:dyDescent="0.25">
      <c r="B25" s="59" t="s">
        <v>34</v>
      </c>
      <c r="C25" s="59">
        <v>17.3</v>
      </c>
      <c r="D25" s="59">
        <v>15.66</v>
      </c>
      <c r="E25" s="59">
        <v>16.96</v>
      </c>
      <c r="F25" s="59">
        <f>AVERAGE(C25:E25)</f>
        <v>16.64</v>
      </c>
      <c r="G25" s="59">
        <f t="shared" si="2"/>
        <v>0.86556340033529644</v>
      </c>
      <c r="H25" s="59">
        <f>G25/3^(1/2)</f>
        <v>0.49973326218427122</v>
      </c>
      <c r="K25" s="58" t="s">
        <v>127</v>
      </c>
      <c r="L25" s="59">
        <v>20.243333333333332</v>
      </c>
      <c r="M25" s="59">
        <v>20.096666666666668</v>
      </c>
      <c r="N25" s="59">
        <v>20.096666666666668</v>
      </c>
      <c r="O25" s="59">
        <v>20.886666666666667</v>
      </c>
      <c r="P25" s="59">
        <v>20.36</v>
      </c>
    </row>
    <row r="26" spans="1:16" x14ac:dyDescent="0.25">
      <c r="B26" s="59" t="s">
        <v>35</v>
      </c>
      <c r="C26" s="59">
        <v>16.489999999999998</v>
      </c>
      <c r="D26" s="59">
        <v>17</v>
      </c>
      <c r="E26" s="59">
        <v>15.93</v>
      </c>
      <c r="F26" s="59">
        <f>AVERAGE(C26:E26)</f>
        <v>16.473333333333333</v>
      </c>
      <c r="G26" s="59">
        <f t="shared" si="2"/>
        <v>0.53519466863313714</v>
      </c>
      <c r="H26" s="59">
        <f>G26/3^(1/2)</f>
        <v>0.30899478600419433</v>
      </c>
    </row>
    <row r="27" spans="1:16" x14ac:dyDescent="0.25">
      <c r="B27" s="59" t="s">
        <v>36</v>
      </c>
      <c r="C27" s="59">
        <v>15.9</v>
      </c>
      <c r="D27" s="59">
        <v>16.559999999999999</v>
      </c>
      <c r="E27" s="59">
        <v>17.5</v>
      </c>
      <c r="F27" s="59">
        <f>AVERAGE(C27:E27)</f>
        <v>16.653333333333332</v>
      </c>
      <c r="G27" s="59">
        <f t="shared" si="2"/>
        <v>0.80407296517998483</v>
      </c>
      <c r="H27" s="59">
        <f>G27/3^(1/2)</f>
        <v>0.46423174289476488</v>
      </c>
    </row>
    <row r="28" spans="1:16" x14ac:dyDescent="0.25">
      <c r="B28" s="15"/>
      <c r="C28" s="15"/>
      <c r="D28" s="15"/>
      <c r="E28" s="15"/>
      <c r="F28" s="15"/>
      <c r="G28" s="15"/>
      <c r="H28" s="15"/>
    </row>
    <row r="29" spans="1:16" x14ac:dyDescent="0.25">
      <c r="B29" s="15"/>
      <c r="C29" s="15"/>
      <c r="D29" s="15"/>
      <c r="E29" s="15"/>
      <c r="F29" s="15"/>
      <c r="G29" s="15"/>
      <c r="H29" s="15"/>
    </row>
    <row r="32" spans="1:16" ht="26.25" x14ac:dyDescent="0.4">
      <c r="A32" s="57"/>
      <c r="B32" s="56" t="s">
        <v>134</v>
      </c>
      <c r="C32" s="57"/>
      <c r="L32" s="72" t="s">
        <v>144</v>
      </c>
      <c r="M32" s="72"/>
    </row>
    <row r="34" spans="2:18" ht="15.75" thickBot="1" x14ac:dyDescent="0.3">
      <c r="L34" t="s">
        <v>145</v>
      </c>
    </row>
    <row r="35" spans="2:18" x14ac:dyDescent="0.25">
      <c r="B35" s="58" t="s">
        <v>124</v>
      </c>
      <c r="C35" s="58" t="s">
        <v>125</v>
      </c>
      <c r="D35" s="58" t="s">
        <v>126</v>
      </c>
      <c r="E35" s="58" t="s">
        <v>127</v>
      </c>
      <c r="F35" s="58" t="s">
        <v>128</v>
      </c>
      <c r="G35" s="58" t="s">
        <v>129</v>
      </c>
      <c r="H35" s="58" t="s">
        <v>130</v>
      </c>
      <c r="L35" s="69" t="s">
        <v>146</v>
      </c>
      <c r="M35" s="69" t="s">
        <v>147</v>
      </c>
      <c r="N35" s="69" t="s">
        <v>148</v>
      </c>
      <c r="O35" s="69" t="s">
        <v>149</v>
      </c>
      <c r="P35" s="69" t="s">
        <v>150</v>
      </c>
    </row>
    <row r="36" spans="2:18" x14ac:dyDescent="0.25">
      <c r="B36" s="59" t="s">
        <v>131</v>
      </c>
      <c r="C36" s="59">
        <v>19.559999999999999</v>
      </c>
      <c r="D36" s="59">
        <v>21.6</v>
      </c>
      <c r="E36" s="59">
        <v>19.57</v>
      </c>
      <c r="F36" s="59">
        <f>AVERAGE(C36:E36)</f>
        <v>20.243333333333332</v>
      </c>
      <c r="G36" s="59">
        <f>_xlfn.STDEV.S(C36:E36)</f>
        <v>1.1749184368854444</v>
      </c>
      <c r="H36" s="59">
        <f>G36/3^(1/2)</f>
        <v>0.67833947581166565</v>
      </c>
      <c r="L36" s="67" t="s">
        <v>161</v>
      </c>
      <c r="M36" s="67">
        <v>3</v>
      </c>
      <c r="N36" s="67">
        <v>46.406666666666666</v>
      </c>
      <c r="O36" s="67">
        <v>15.468888888888889</v>
      </c>
      <c r="P36" s="67">
        <v>21.429825925925854</v>
      </c>
    </row>
    <row r="37" spans="2:18" x14ac:dyDescent="0.25">
      <c r="B37" s="59" t="s">
        <v>33</v>
      </c>
      <c r="C37" s="59">
        <v>20.329999999999998</v>
      </c>
      <c r="D37" s="59">
        <v>20.36</v>
      </c>
      <c r="E37" s="59">
        <v>19.600000000000001</v>
      </c>
      <c r="F37" s="59">
        <f t="shared" ref="F37:F40" si="3">AVERAGE(C37:E37)</f>
        <v>20.096666666666668</v>
      </c>
      <c r="G37" s="59">
        <f t="shared" ref="G37:G40" si="4">_xlfn.STDEV.S(C37:E37)</f>
        <v>0.43038742236888394</v>
      </c>
      <c r="H37" s="59">
        <f>G37/3^(1/2)</f>
        <v>0.24848429416050433</v>
      </c>
      <c r="L37" s="67" t="s">
        <v>33</v>
      </c>
      <c r="M37" s="67">
        <v>3</v>
      </c>
      <c r="N37" s="67">
        <v>49.13666666666667</v>
      </c>
      <c r="O37" s="67">
        <v>16.378888888888891</v>
      </c>
      <c r="P37" s="67">
        <v>19.689248148148124</v>
      </c>
    </row>
    <row r="38" spans="2:18" x14ac:dyDescent="0.25">
      <c r="B38" s="59" t="s">
        <v>34</v>
      </c>
      <c r="C38" s="59">
        <v>19.03</v>
      </c>
      <c r="D38" s="59">
        <v>20.53</v>
      </c>
      <c r="E38" s="59">
        <v>22.13</v>
      </c>
      <c r="F38" s="59">
        <f t="shared" si="3"/>
        <v>20.563333333333333</v>
      </c>
      <c r="G38" s="59">
        <f t="shared" si="4"/>
        <v>1.5502687938977968</v>
      </c>
      <c r="H38" s="59">
        <f>G38/3^(1/2)</f>
        <v>0.89504810547316949</v>
      </c>
      <c r="L38" s="67" t="s">
        <v>34</v>
      </c>
      <c r="M38" s="67">
        <v>3</v>
      </c>
      <c r="N38" s="67">
        <v>48.413333333333334</v>
      </c>
      <c r="O38" s="67">
        <v>16.137777777777778</v>
      </c>
      <c r="P38" s="67">
        <v>22.060381481481443</v>
      </c>
    </row>
    <row r="39" spans="2:18" x14ac:dyDescent="0.25">
      <c r="B39" s="59" t="s">
        <v>35</v>
      </c>
      <c r="C39" s="59">
        <v>20.5</v>
      </c>
      <c r="D39" s="59">
        <v>21.13</v>
      </c>
      <c r="E39" s="59">
        <v>21.03</v>
      </c>
      <c r="F39" s="59">
        <f t="shared" si="3"/>
        <v>20.886666666666667</v>
      </c>
      <c r="G39" s="59">
        <f t="shared" si="4"/>
        <v>0.33857544703261228</v>
      </c>
      <c r="H39" s="59">
        <f>G39/3^(1/2)</f>
        <v>0.19547662548527658</v>
      </c>
      <c r="L39" s="67" t="s">
        <v>35</v>
      </c>
      <c r="M39" s="67">
        <v>3</v>
      </c>
      <c r="N39" s="67">
        <v>47.870000000000005</v>
      </c>
      <c r="O39" s="67">
        <v>15.956666666666669</v>
      </c>
      <c r="P39" s="67">
        <v>27.119011111111035</v>
      </c>
    </row>
    <row r="40" spans="2:18" ht="15.75" thickBot="1" x14ac:dyDescent="0.3">
      <c r="B40" s="59" t="s">
        <v>36</v>
      </c>
      <c r="C40" s="59">
        <v>19.8</v>
      </c>
      <c r="D40" s="59">
        <v>21.38</v>
      </c>
      <c r="E40" s="59">
        <v>19.899999999999999</v>
      </c>
      <c r="F40" s="59">
        <f t="shared" si="3"/>
        <v>20.36</v>
      </c>
      <c r="G40" s="59">
        <f t="shared" si="4"/>
        <v>0.88475985442378613</v>
      </c>
      <c r="H40" s="59">
        <f>G40/3^(1/2)</f>
        <v>0.51081634011974708</v>
      </c>
      <c r="L40" s="68" t="s">
        <v>36</v>
      </c>
      <c r="M40" s="68">
        <v>3</v>
      </c>
      <c r="N40" s="68">
        <v>46.50333333333333</v>
      </c>
      <c r="O40" s="68">
        <v>15.50111111111111</v>
      </c>
      <c r="P40" s="68">
        <v>30.534937037037082</v>
      </c>
    </row>
    <row r="41" spans="2:18" x14ac:dyDescent="0.25">
      <c r="B41" s="15"/>
      <c r="C41" s="15"/>
      <c r="D41" s="15"/>
      <c r="E41" s="15"/>
      <c r="F41" s="15"/>
      <c r="G41" s="15"/>
      <c r="H41" s="15"/>
    </row>
    <row r="42" spans="2:18" x14ac:dyDescent="0.25">
      <c r="B42" s="15"/>
      <c r="C42" s="15"/>
      <c r="D42" s="15"/>
      <c r="E42" s="15"/>
      <c r="F42" s="15"/>
      <c r="G42" s="15"/>
      <c r="H42" s="15"/>
    </row>
    <row r="43" spans="2:18" ht="15.75" thickBot="1" x14ac:dyDescent="0.3">
      <c r="L43" t="s">
        <v>151</v>
      </c>
    </row>
    <row r="44" spans="2:18" x14ac:dyDescent="0.25">
      <c r="L44" s="69" t="s">
        <v>152</v>
      </c>
      <c r="M44" s="69" t="s">
        <v>153</v>
      </c>
      <c r="N44" s="69" t="s">
        <v>154</v>
      </c>
      <c r="O44" s="69" t="s">
        <v>155</v>
      </c>
      <c r="P44" s="69" t="s">
        <v>156</v>
      </c>
      <c r="Q44" s="69" t="s">
        <v>157</v>
      </c>
      <c r="R44" s="69" t="s">
        <v>158</v>
      </c>
    </row>
    <row r="45" spans="2:18" x14ac:dyDescent="0.25">
      <c r="L45" s="67" t="s">
        <v>159</v>
      </c>
      <c r="M45" s="67">
        <v>1.9002325925926584</v>
      </c>
      <c r="N45" s="67">
        <v>4</v>
      </c>
      <c r="O45" s="67">
        <v>0.47505814814816461</v>
      </c>
      <c r="P45" s="67">
        <v>1.9657567095976936E-2</v>
      </c>
      <c r="Q45" s="67">
        <v>0.99910583471245074</v>
      </c>
      <c r="R45" s="67">
        <v>3.4780496907652281</v>
      </c>
    </row>
    <row r="46" spans="2:18" x14ac:dyDescent="0.25">
      <c r="L46" s="67" t="s">
        <v>160</v>
      </c>
      <c r="M46" s="67">
        <v>241.66680740740736</v>
      </c>
      <c r="N46" s="67">
        <v>10</v>
      </c>
      <c r="O46" s="67">
        <v>24.166680740740738</v>
      </c>
      <c r="P46" s="67"/>
      <c r="Q46" s="67"/>
      <c r="R46" s="67"/>
    </row>
    <row r="47" spans="2:18" x14ac:dyDescent="0.25">
      <c r="L47" s="67"/>
      <c r="M47" s="67"/>
      <c r="N47" s="67"/>
      <c r="O47" s="67"/>
      <c r="P47" s="67"/>
      <c r="Q47" s="67"/>
      <c r="R47" s="67"/>
    </row>
    <row r="48" spans="2:18" ht="15.75" thickBot="1" x14ac:dyDescent="0.3">
      <c r="L48" s="68" t="s">
        <v>136</v>
      </c>
      <c r="M48" s="68">
        <v>243.56704000000002</v>
      </c>
      <c r="N48" s="68">
        <v>14</v>
      </c>
      <c r="O48" s="68"/>
      <c r="P48" s="68"/>
      <c r="Q48" s="68"/>
      <c r="R48" s="68"/>
    </row>
    <row r="51" spans="12:13" x14ac:dyDescent="0.25">
      <c r="L51" s="72" t="s">
        <v>162</v>
      </c>
      <c r="M51" s="7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5:R49"/>
  <sheetViews>
    <sheetView topLeftCell="A13" zoomScale="73" zoomScaleNormal="73" zoomScaleSheetLayoutView="100" workbookViewId="0">
      <selection activeCell="C13" sqref="C13"/>
    </sheetView>
  </sheetViews>
  <sheetFormatPr defaultRowHeight="15" x14ac:dyDescent="0.25"/>
  <cols>
    <col min="2" max="2" width="10.28515625" customWidth="1"/>
    <col min="6" max="6" width="11.28515625" customWidth="1"/>
    <col min="7" max="8" width="13.42578125" customWidth="1"/>
    <col min="12" max="12" width="19.42578125" customWidth="1"/>
    <col min="13" max="13" width="13.5703125" customWidth="1"/>
    <col min="14" max="14" width="15.5703125" customWidth="1"/>
    <col min="15" max="15" width="15.85546875" customWidth="1"/>
    <col min="16" max="16" width="15.140625" customWidth="1"/>
    <col min="17" max="17" width="14.5703125" customWidth="1"/>
    <col min="18" max="18" width="16.140625" customWidth="1"/>
  </cols>
  <sheetData>
    <row r="5" spans="1:15" ht="26.25" x14ac:dyDescent="0.4">
      <c r="A5" s="57"/>
      <c r="B5" s="56" t="s">
        <v>132</v>
      </c>
      <c r="C5" s="57"/>
    </row>
    <row r="6" spans="1:15" ht="15.75" x14ac:dyDescent="0.25">
      <c r="L6" s="70"/>
      <c r="M6" s="71" t="s">
        <v>143</v>
      </c>
      <c r="N6" s="70"/>
      <c r="O6" s="70"/>
    </row>
    <row r="8" spans="1:15" x14ac:dyDescent="0.25">
      <c r="B8" s="58" t="s">
        <v>124</v>
      </c>
      <c r="C8" s="58" t="s">
        <v>125</v>
      </c>
      <c r="D8" s="58" t="s">
        <v>126</v>
      </c>
      <c r="E8" s="58" t="s">
        <v>127</v>
      </c>
      <c r="F8" s="58" t="s">
        <v>128</v>
      </c>
      <c r="G8" s="58" t="s">
        <v>129</v>
      </c>
      <c r="H8" s="58" t="s">
        <v>130</v>
      </c>
    </row>
    <row r="9" spans="1:15" x14ac:dyDescent="0.25">
      <c r="B9" s="59" t="s">
        <v>131</v>
      </c>
      <c r="C9" s="59">
        <v>6</v>
      </c>
      <c r="D9" s="59">
        <v>5.67</v>
      </c>
      <c r="E9" s="59">
        <v>5.67</v>
      </c>
      <c r="F9" s="59">
        <f>AVERAGE(C9:E9)</f>
        <v>5.78</v>
      </c>
      <c r="G9" s="59">
        <f>_xlfn.STDEV.S(C9:E9)</f>
        <v>0.19052558883257653</v>
      </c>
      <c r="H9" s="59">
        <f>G9/3^(1/2)</f>
        <v>0.11000000000000003</v>
      </c>
      <c r="L9" s="58"/>
      <c r="M9" s="58" t="s">
        <v>140</v>
      </c>
      <c r="N9" s="58" t="s">
        <v>141</v>
      </c>
      <c r="O9" s="58" t="s">
        <v>142</v>
      </c>
    </row>
    <row r="10" spans="1:15" x14ac:dyDescent="0.25">
      <c r="B10" s="59" t="s">
        <v>33</v>
      </c>
      <c r="C10" s="59">
        <v>5.33</v>
      </c>
      <c r="D10" s="59">
        <v>6.33</v>
      </c>
      <c r="E10" s="59">
        <v>6.33</v>
      </c>
      <c r="F10" s="59">
        <f>AVERAGE(C10:E10)</f>
        <v>5.996666666666667</v>
      </c>
      <c r="G10" s="59">
        <f>_xlfn.STDEV.S(C10:E10)</f>
        <v>0.57735026918962584</v>
      </c>
      <c r="H10" s="59">
        <f>G10/3^(1/2)</f>
        <v>0.33333333333333337</v>
      </c>
      <c r="L10" s="58" t="s">
        <v>131</v>
      </c>
      <c r="M10" s="59">
        <v>5.78</v>
      </c>
      <c r="N10" s="59">
        <v>8.1066666666666674</v>
      </c>
      <c r="O10" s="59">
        <v>14.333333333333334</v>
      </c>
    </row>
    <row r="11" spans="1:15" x14ac:dyDescent="0.25">
      <c r="B11" s="59" t="s">
        <v>34</v>
      </c>
      <c r="C11" s="59">
        <v>5.67</v>
      </c>
      <c r="D11" s="59">
        <v>5.66</v>
      </c>
      <c r="E11" s="59">
        <v>6.67</v>
      </c>
      <c r="F11" s="59">
        <f>AVERAGE(C11:E11)</f>
        <v>6</v>
      </c>
      <c r="G11" s="59">
        <f>_xlfn.STDEV.S(C11:E11)</f>
        <v>0.5802585630561603</v>
      </c>
      <c r="H11" s="59">
        <f>G11/3^(1/2)</f>
        <v>0.33501243758005961</v>
      </c>
      <c r="L11" s="58" t="s">
        <v>33</v>
      </c>
      <c r="M11" s="59">
        <v>5.996666666666667</v>
      </c>
      <c r="N11" s="59">
        <v>8.6666666666666661</v>
      </c>
      <c r="O11" s="59">
        <v>14.663333333333334</v>
      </c>
    </row>
    <row r="12" spans="1:15" x14ac:dyDescent="0.25">
      <c r="B12" s="59" t="s">
        <v>35</v>
      </c>
      <c r="C12" s="59">
        <v>6</v>
      </c>
      <c r="D12" s="59">
        <v>6.33</v>
      </c>
      <c r="E12" s="59">
        <v>7</v>
      </c>
      <c r="F12" s="59">
        <f>AVERAGE(C12:E12)</f>
        <v>6.4433333333333325</v>
      </c>
      <c r="G12" s="59">
        <f>_xlfn.STDEV.S(C12:E12)</f>
        <v>0.50954227825896192</v>
      </c>
      <c r="H12" s="59">
        <f>G12/3^(1/2)</f>
        <v>0.29418437151630689</v>
      </c>
      <c r="L12" s="58" t="s">
        <v>34</v>
      </c>
      <c r="M12" s="59">
        <v>6</v>
      </c>
      <c r="N12" s="59">
        <v>8.3333333333333339</v>
      </c>
      <c r="O12" s="59">
        <v>15.223333333333334</v>
      </c>
    </row>
    <row r="13" spans="1:15" x14ac:dyDescent="0.25">
      <c r="B13" s="59" t="s">
        <v>36</v>
      </c>
      <c r="C13" s="59">
        <v>6.33</v>
      </c>
      <c r="D13" s="59">
        <v>7</v>
      </c>
      <c r="E13" s="59">
        <v>7.33</v>
      </c>
      <c r="F13" s="59">
        <f>AVERAGE(C13:E13)</f>
        <v>6.8866666666666667</v>
      </c>
      <c r="G13" s="59">
        <f>_xlfn.STDEV.S(C13:E13)</f>
        <v>0.50954227825896192</v>
      </c>
      <c r="H13" s="59">
        <f>G13/3^(1/2)</f>
        <v>0.29418437151630689</v>
      </c>
      <c r="L13" s="58" t="s">
        <v>35</v>
      </c>
      <c r="M13" s="59">
        <v>6.4433333333333325</v>
      </c>
      <c r="N13" s="59">
        <v>8.6666666666666661</v>
      </c>
      <c r="O13" s="59">
        <v>15.329999999999998</v>
      </c>
    </row>
    <row r="14" spans="1:15" x14ac:dyDescent="0.25">
      <c r="L14" s="58" t="s">
        <v>36</v>
      </c>
      <c r="M14" s="59">
        <v>6.8866666666666667</v>
      </c>
      <c r="N14" s="59">
        <v>8.7733333333333334</v>
      </c>
      <c r="O14" s="59">
        <v>15.1</v>
      </c>
    </row>
    <row r="18" spans="1:17" ht="26.25" x14ac:dyDescent="0.4">
      <c r="A18" s="57"/>
      <c r="B18" s="56" t="s">
        <v>133</v>
      </c>
      <c r="C18" s="57"/>
    </row>
    <row r="21" spans="1:17" x14ac:dyDescent="0.25">
      <c r="B21" s="58" t="s">
        <v>124</v>
      </c>
      <c r="C21" s="58" t="s">
        <v>125</v>
      </c>
      <c r="D21" s="58" t="s">
        <v>126</v>
      </c>
      <c r="E21" s="58" t="s">
        <v>127</v>
      </c>
      <c r="F21" s="58" t="s">
        <v>128</v>
      </c>
      <c r="G21" s="58" t="s">
        <v>129</v>
      </c>
      <c r="H21" s="58" t="s">
        <v>130</v>
      </c>
      <c r="L21" s="58" t="s">
        <v>124</v>
      </c>
      <c r="M21" s="58" t="s">
        <v>131</v>
      </c>
      <c r="N21" s="58" t="s">
        <v>33</v>
      </c>
      <c r="O21" s="58" t="s">
        <v>34</v>
      </c>
      <c r="P21" s="58" t="s">
        <v>35</v>
      </c>
      <c r="Q21" s="58" t="s">
        <v>36</v>
      </c>
    </row>
    <row r="22" spans="1:17" x14ac:dyDescent="0.25">
      <c r="B22" s="59" t="s">
        <v>131</v>
      </c>
      <c r="C22" s="59">
        <v>8.33</v>
      </c>
      <c r="D22" s="59">
        <v>8.33</v>
      </c>
      <c r="E22" s="59">
        <v>7.66</v>
      </c>
      <c r="F22" s="59">
        <f>AVERAGE(C22:E22)</f>
        <v>8.1066666666666674</v>
      </c>
      <c r="G22" s="59">
        <f>_xlfn.STDEV.S(C22:E22)</f>
        <v>0.38682468035704926</v>
      </c>
      <c r="H22" s="59">
        <f>G22/3^(1/2)</f>
        <v>0.22333333333333336</v>
      </c>
      <c r="L22" s="58" t="s">
        <v>125</v>
      </c>
      <c r="M22" s="59">
        <v>5.78</v>
      </c>
      <c r="N22" s="59">
        <v>5.996666666666667</v>
      </c>
      <c r="O22" s="59">
        <v>6</v>
      </c>
      <c r="P22" s="59">
        <v>6.4433333333333325</v>
      </c>
      <c r="Q22" s="59">
        <v>7.22</v>
      </c>
    </row>
    <row r="23" spans="1:17" x14ac:dyDescent="0.25">
      <c r="B23" s="59" t="s">
        <v>33</v>
      </c>
      <c r="C23" s="59">
        <v>9</v>
      </c>
      <c r="D23" s="59">
        <v>8.67</v>
      </c>
      <c r="E23" s="59">
        <v>8.33</v>
      </c>
      <c r="F23" s="59">
        <f>AVERAGE(C23:E23)</f>
        <v>8.6666666666666661</v>
      </c>
      <c r="G23" s="59">
        <f>_xlfn.STDEV.S(C23:E23)</f>
        <v>0.33501243758005955</v>
      </c>
      <c r="H23" s="59">
        <f>G23/3^(1/2)</f>
        <v>0.19341952101872009</v>
      </c>
      <c r="L23" s="58" t="s">
        <v>126</v>
      </c>
      <c r="M23" s="59">
        <v>8.1066666666666674</v>
      </c>
      <c r="N23" s="59">
        <v>8.6666666666666661</v>
      </c>
      <c r="O23" s="59">
        <v>8.3333333333333339</v>
      </c>
      <c r="P23" s="59">
        <v>8.6666666666666661</v>
      </c>
      <c r="Q23" s="59">
        <v>8.7733333333333334</v>
      </c>
    </row>
    <row r="24" spans="1:17" x14ac:dyDescent="0.25">
      <c r="B24" s="59" t="s">
        <v>34</v>
      </c>
      <c r="C24" s="59">
        <v>8.33</v>
      </c>
      <c r="D24" s="59">
        <v>8.67</v>
      </c>
      <c r="E24" s="59">
        <v>8</v>
      </c>
      <c r="F24" s="59">
        <f>AVERAGE(C24:E24)</f>
        <v>8.3333333333333339</v>
      </c>
      <c r="G24" s="59">
        <f>_xlfn.STDEV.S(C24:E24)</f>
        <v>0.33501243758005955</v>
      </c>
      <c r="H24" s="59">
        <f>G24/3^(1/2)</f>
        <v>0.19341952101872009</v>
      </c>
      <c r="L24" s="58" t="s">
        <v>127</v>
      </c>
      <c r="M24" s="59">
        <v>14.333333333333334</v>
      </c>
      <c r="N24" s="59">
        <v>14.663333333333334</v>
      </c>
      <c r="O24" s="59">
        <v>15.223333333333334</v>
      </c>
      <c r="P24" s="59">
        <v>15.329999999999998</v>
      </c>
      <c r="Q24" s="59">
        <v>15.1</v>
      </c>
    </row>
    <row r="25" spans="1:17" x14ac:dyDescent="0.25">
      <c r="B25" s="59" t="s">
        <v>35</v>
      </c>
      <c r="C25" s="59">
        <v>8</v>
      </c>
      <c r="D25" s="59">
        <v>9.33</v>
      </c>
      <c r="E25" s="59">
        <v>8.67</v>
      </c>
      <c r="F25" s="59">
        <f>AVERAGE(C25:E25)</f>
        <v>8.6666666666666661</v>
      </c>
      <c r="G25" s="59">
        <f>_xlfn.STDEV.S(C25:E25)</f>
        <v>0.66500626563464293</v>
      </c>
      <c r="H25" s="59">
        <f>G25/3^(1/2)</f>
        <v>0.38394154647694889</v>
      </c>
    </row>
    <row r="26" spans="1:17" x14ac:dyDescent="0.25">
      <c r="B26" s="59" t="s">
        <v>36</v>
      </c>
      <c r="C26" s="59">
        <v>9</v>
      </c>
      <c r="D26" s="59">
        <v>9.66</v>
      </c>
      <c r="E26" s="59">
        <v>7.66</v>
      </c>
      <c r="F26" s="59">
        <f>AVERAGE(C26:E26)</f>
        <v>8.7733333333333334</v>
      </c>
      <c r="G26" s="59">
        <f>_xlfn.STDEV.S(C26:E26)</f>
        <v>1.0190845565179238</v>
      </c>
      <c r="H26" s="59">
        <f>G26/3^(1/2)</f>
        <v>0.58836874303261377</v>
      </c>
    </row>
    <row r="27" spans="1:17" x14ac:dyDescent="0.25">
      <c r="B27" s="15"/>
      <c r="C27" s="15"/>
      <c r="D27" s="15"/>
      <c r="E27" s="15"/>
      <c r="F27" s="15"/>
      <c r="G27" s="15"/>
      <c r="H27" s="15"/>
    </row>
    <row r="28" spans="1:17" x14ac:dyDescent="0.25">
      <c r="B28" s="15"/>
      <c r="C28" s="15"/>
      <c r="D28" s="15"/>
      <c r="E28" s="15"/>
      <c r="F28" s="15"/>
      <c r="G28" s="15"/>
      <c r="H28" s="15"/>
    </row>
    <row r="29" spans="1:17" x14ac:dyDescent="0.25">
      <c r="L29" s="72" t="s">
        <v>144</v>
      </c>
    </row>
    <row r="31" spans="1:17" ht="27" thickBot="1" x14ac:dyDescent="0.45">
      <c r="A31" s="57"/>
      <c r="B31" s="56" t="s">
        <v>134</v>
      </c>
      <c r="C31" s="57"/>
      <c r="L31" t="s">
        <v>145</v>
      </c>
    </row>
    <row r="32" spans="1:17" x14ac:dyDescent="0.25">
      <c r="L32" s="69" t="s">
        <v>146</v>
      </c>
      <c r="M32" s="69" t="s">
        <v>147</v>
      </c>
      <c r="N32" s="69" t="s">
        <v>148</v>
      </c>
      <c r="O32" s="69" t="s">
        <v>149</v>
      </c>
      <c r="P32" s="69" t="s">
        <v>150</v>
      </c>
    </row>
    <row r="33" spans="2:18" x14ac:dyDescent="0.25">
      <c r="L33" s="67" t="s">
        <v>131</v>
      </c>
      <c r="M33" s="67">
        <v>3</v>
      </c>
      <c r="N33" s="67">
        <v>28.22</v>
      </c>
      <c r="O33" s="67">
        <v>9.4066666666666663</v>
      </c>
      <c r="P33" s="67">
        <v>19.557377777777816</v>
      </c>
    </row>
    <row r="34" spans="2:18" x14ac:dyDescent="0.25">
      <c r="B34" s="58" t="s">
        <v>124</v>
      </c>
      <c r="C34" s="58" t="s">
        <v>125</v>
      </c>
      <c r="D34" s="58" t="s">
        <v>126</v>
      </c>
      <c r="E34" s="58" t="s">
        <v>127</v>
      </c>
      <c r="F34" s="58" t="s">
        <v>128</v>
      </c>
      <c r="G34" s="58" t="s">
        <v>129</v>
      </c>
      <c r="H34" s="58" t="s">
        <v>130</v>
      </c>
      <c r="L34" s="67" t="s">
        <v>33</v>
      </c>
      <c r="M34" s="67">
        <v>3</v>
      </c>
      <c r="N34" s="67">
        <v>29.326666666666668</v>
      </c>
      <c r="O34" s="67">
        <v>9.775555555555556</v>
      </c>
      <c r="P34" s="67">
        <v>19.700003703703686</v>
      </c>
    </row>
    <row r="35" spans="2:18" x14ac:dyDescent="0.25">
      <c r="B35" s="59" t="s">
        <v>131</v>
      </c>
      <c r="C35" s="59">
        <v>14</v>
      </c>
      <c r="D35" s="59">
        <v>14.33</v>
      </c>
      <c r="E35" s="59">
        <v>14.67</v>
      </c>
      <c r="F35" s="59">
        <f>AVERAGE(C35:E35)</f>
        <v>14.333333333333334</v>
      </c>
      <c r="G35" s="59">
        <f>_xlfn.STDEV.S(C35:E35)</f>
        <v>0.33501243758005955</v>
      </c>
      <c r="H35" s="59">
        <f>G35/3^(1/2)</f>
        <v>0.19341952101872009</v>
      </c>
      <c r="L35" s="67" t="s">
        <v>34</v>
      </c>
      <c r="M35" s="67">
        <v>3</v>
      </c>
      <c r="N35" s="67">
        <v>29.556666666666668</v>
      </c>
      <c r="O35" s="67">
        <v>9.8522222222222222</v>
      </c>
      <c r="P35" s="67">
        <v>22.997737037037012</v>
      </c>
    </row>
    <row r="36" spans="2:18" x14ac:dyDescent="0.25">
      <c r="B36" s="59" t="s">
        <v>33</v>
      </c>
      <c r="C36" s="59">
        <v>14.33</v>
      </c>
      <c r="D36" s="59">
        <v>14.33</v>
      </c>
      <c r="E36" s="59">
        <v>15.33</v>
      </c>
      <c r="F36" s="59">
        <f>AVERAGE(C36:E36)</f>
        <v>14.663333333333334</v>
      </c>
      <c r="G36" s="59">
        <f>_xlfn.STDEV.S(C36:E36)</f>
        <v>0.57735026918962573</v>
      </c>
      <c r="H36" s="59">
        <f>G36/3^(1/2)</f>
        <v>0.33333333333333331</v>
      </c>
      <c r="L36" s="67" t="s">
        <v>35</v>
      </c>
      <c r="M36" s="67">
        <v>3</v>
      </c>
      <c r="N36" s="67">
        <v>30.439999999999998</v>
      </c>
      <c r="O36" s="67">
        <v>10.146666666666667</v>
      </c>
      <c r="P36" s="67">
        <v>21.386011111111117</v>
      </c>
    </row>
    <row r="37" spans="2:18" ht="15.75" thickBot="1" x14ac:dyDescent="0.3">
      <c r="B37" s="59" t="s">
        <v>34</v>
      </c>
      <c r="C37" s="59">
        <v>15</v>
      </c>
      <c r="D37" s="59">
        <v>15</v>
      </c>
      <c r="E37" s="59">
        <v>15.67</v>
      </c>
      <c r="F37" s="59">
        <f>AVERAGE(C37:E37)</f>
        <v>15.223333333333334</v>
      </c>
      <c r="G37" s="59">
        <f>_xlfn.STDEV.S(C37:E37)</f>
        <v>0.3868246803570492</v>
      </c>
      <c r="H37" s="59">
        <f>G37/3^(1/2)</f>
        <v>0.2233333333333333</v>
      </c>
      <c r="L37" s="68" t="s">
        <v>36</v>
      </c>
      <c r="M37" s="68">
        <v>3</v>
      </c>
      <c r="N37" s="68">
        <v>31.093333333333334</v>
      </c>
      <c r="O37" s="68">
        <v>10.364444444444445</v>
      </c>
      <c r="P37" s="68">
        <v>17.422325925925918</v>
      </c>
    </row>
    <row r="38" spans="2:18" x14ac:dyDescent="0.25">
      <c r="B38" s="59" t="s">
        <v>35</v>
      </c>
      <c r="C38" s="59">
        <v>14.33</v>
      </c>
      <c r="D38" s="59">
        <v>15.33</v>
      </c>
      <c r="E38" s="59">
        <v>16.329999999999998</v>
      </c>
      <c r="F38" s="59">
        <f>AVERAGE(C38:E38)</f>
        <v>15.329999999999998</v>
      </c>
      <c r="G38" s="59">
        <f>_xlfn.STDEV.S(C38:E38)</f>
        <v>0.99999999999999911</v>
      </c>
      <c r="H38" s="59">
        <f>G38/3^(1/2)</f>
        <v>0.57735026918962529</v>
      </c>
    </row>
    <row r="39" spans="2:18" x14ac:dyDescent="0.25">
      <c r="B39" s="59" t="s">
        <v>36</v>
      </c>
      <c r="C39" s="59">
        <v>12.3</v>
      </c>
      <c r="D39" s="59">
        <v>15.67</v>
      </c>
      <c r="E39" s="59">
        <v>17.329999999999998</v>
      </c>
      <c r="F39" s="59">
        <f>AVERAGE(C39:E39)</f>
        <v>15.1</v>
      </c>
      <c r="G39" s="59">
        <f>_xlfn.STDEV.S(C39:E39)</f>
        <v>2.5629865391765212</v>
      </c>
      <c r="H39" s="59">
        <f>G39/3^(1/2)</f>
        <v>1.4797409683229519</v>
      </c>
    </row>
    <row r="40" spans="2:18" ht="15.75" thickBot="1" x14ac:dyDescent="0.3">
      <c r="B40" s="15"/>
      <c r="C40" s="15"/>
      <c r="D40" s="15"/>
      <c r="E40" s="15"/>
      <c r="F40" s="15"/>
      <c r="G40" s="15"/>
      <c r="H40" s="15"/>
      <c r="L40" t="s">
        <v>151</v>
      </c>
    </row>
    <row r="41" spans="2:18" x14ac:dyDescent="0.25">
      <c r="B41" s="15"/>
      <c r="C41" s="15"/>
      <c r="D41" s="15"/>
      <c r="E41" s="15"/>
      <c r="F41" s="15"/>
      <c r="G41" s="15"/>
      <c r="H41" s="15"/>
      <c r="L41" s="69" t="s">
        <v>152</v>
      </c>
      <c r="M41" s="69" t="s">
        <v>153</v>
      </c>
      <c r="N41" s="69" t="s">
        <v>154</v>
      </c>
      <c r="O41" s="69" t="s">
        <v>155</v>
      </c>
      <c r="P41" s="69" t="s">
        <v>156</v>
      </c>
      <c r="Q41" s="69" t="s">
        <v>157</v>
      </c>
      <c r="R41" s="69" t="s">
        <v>158</v>
      </c>
    </row>
    <row r="42" spans="2:18" x14ac:dyDescent="0.25">
      <c r="L42" s="67" t="s">
        <v>159</v>
      </c>
      <c r="M42" s="67">
        <v>1.6118548148147909</v>
      </c>
      <c r="N42" s="67">
        <v>4</v>
      </c>
      <c r="O42" s="67">
        <v>0.40296370370369772</v>
      </c>
      <c r="P42" s="67">
        <v>1.9936172847473274E-2</v>
      </c>
      <c r="Q42" s="67">
        <v>0.99908078234346298</v>
      </c>
      <c r="R42" s="67">
        <v>3.4780496907652281</v>
      </c>
    </row>
    <row r="43" spans="2:18" x14ac:dyDescent="0.25">
      <c r="L43" s="67" t="s">
        <v>160</v>
      </c>
      <c r="M43" s="67">
        <v>202.1269111111111</v>
      </c>
      <c r="N43" s="67">
        <v>10</v>
      </c>
      <c r="O43" s="67">
        <v>20.212691111111109</v>
      </c>
      <c r="P43" s="67"/>
      <c r="Q43" s="67"/>
      <c r="R43" s="67"/>
    </row>
    <row r="44" spans="2:18" x14ac:dyDescent="0.25">
      <c r="L44" s="67"/>
      <c r="M44" s="67"/>
      <c r="N44" s="67"/>
      <c r="O44" s="67"/>
      <c r="P44" s="67"/>
      <c r="Q44" s="67"/>
      <c r="R44" s="67"/>
    </row>
    <row r="45" spans="2:18" ht="15.75" thickBot="1" x14ac:dyDescent="0.3">
      <c r="L45" s="68" t="s">
        <v>136</v>
      </c>
      <c r="M45" s="68">
        <v>203.73876592592589</v>
      </c>
      <c r="N45" s="68">
        <v>14</v>
      </c>
      <c r="O45" s="68"/>
      <c r="P45" s="68"/>
      <c r="Q45" s="68"/>
      <c r="R45" s="68"/>
    </row>
    <row r="49" spans="12:13" x14ac:dyDescent="0.25">
      <c r="L49" s="72" t="s">
        <v>162</v>
      </c>
      <c r="M49" s="7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5:R50"/>
  <sheetViews>
    <sheetView topLeftCell="A43" zoomScale="75" zoomScaleNormal="75" zoomScaleSheetLayoutView="100" workbookViewId="0">
      <selection activeCell="U27" sqref="U27:U41"/>
    </sheetView>
  </sheetViews>
  <sheetFormatPr defaultRowHeight="15" x14ac:dyDescent="0.25"/>
  <cols>
    <col min="2" max="2" width="10.28515625" customWidth="1"/>
    <col min="12" max="12" width="20" customWidth="1"/>
    <col min="13" max="13" width="15.42578125" customWidth="1"/>
    <col min="14" max="14" width="16.42578125" customWidth="1"/>
    <col min="15" max="15" width="17.7109375" customWidth="1"/>
  </cols>
  <sheetData>
    <row r="5" spans="1:15" ht="26.25" x14ac:dyDescent="0.4">
      <c r="A5" s="57"/>
      <c r="B5" s="56" t="s">
        <v>132</v>
      </c>
      <c r="C5" s="57"/>
      <c r="L5" s="70"/>
      <c r="M5" s="71" t="s">
        <v>143</v>
      </c>
      <c r="N5" s="70"/>
      <c r="O5" s="70"/>
    </row>
    <row r="8" spans="1:15" x14ac:dyDescent="0.25">
      <c r="B8" s="58" t="s">
        <v>124</v>
      </c>
      <c r="C8" s="58" t="s">
        <v>125</v>
      </c>
      <c r="D8" s="58" t="s">
        <v>126</v>
      </c>
      <c r="E8" s="58" t="s">
        <v>127</v>
      </c>
      <c r="F8" s="58" t="s">
        <v>128</v>
      </c>
      <c r="G8" s="58" t="s">
        <v>129</v>
      </c>
      <c r="H8" s="58" t="s">
        <v>130</v>
      </c>
      <c r="L8" s="58"/>
      <c r="M8" s="58" t="s">
        <v>163</v>
      </c>
      <c r="N8" s="58" t="s">
        <v>164</v>
      </c>
      <c r="O8" s="58" t="s">
        <v>165</v>
      </c>
    </row>
    <row r="9" spans="1:15" x14ac:dyDescent="0.25">
      <c r="B9" s="59" t="s">
        <v>131</v>
      </c>
      <c r="C9" s="59">
        <v>3.266</v>
      </c>
      <c r="D9" s="59">
        <v>3.8</v>
      </c>
      <c r="E9" s="59">
        <v>3.3660000000000001</v>
      </c>
      <c r="F9" s="59">
        <f>AVERAGE(C9:E9)</f>
        <v>3.4773333333333336</v>
      </c>
      <c r="G9" s="59">
        <f>_xlfn.STDEV.S(C9:E9)</f>
        <v>0.28387555959140492</v>
      </c>
      <c r="H9" s="59">
        <f>G9/3^(1/2)</f>
        <v>0.1638956307464533</v>
      </c>
      <c r="L9" s="58" t="s">
        <v>131</v>
      </c>
      <c r="M9" s="59">
        <v>3.4773333333333336</v>
      </c>
      <c r="N9" s="59">
        <v>15.24</v>
      </c>
      <c r="O9" s="59">
        <v>16.998666666666665</v>
      </c>
    </row>
    <row r="10" spans="1:15" x14ac:dyDescent="0.25">
      <c r="B10" s="59" t="s">
        <v>33</v>
      </c>
      <c r="C10" s="59">
        <v>4.83</v>
      </c>
      <c r="D10" s="59">
        <v>4.1660000000000004</v>
      </c>
      <c r="E10" s="59">
        <v>4.0330000000000004</v>
      </c>
      <c r="F10" s="59">
        <f t="shared" ref="F10:F13" si="0">AVERAGE(C10:E10)</f>
        <v>4.343</v>
      </c>
      <c r="G10" s="59">
        <f t="shared" ref="G10:G13" si="1">_xlfn.STDEV.S(C10:E10)</f>
        <v>0.42696486974925685</v>
      </c>
      <c r="H10" s="59">
        <f t="shared" ref="H10:H13" si="2">G10/3^(1/2)</f>
        <v>0.24650828248424697</v>
      </c>
      <c r="L10" s="58" t="s">
        <v>33</v>
      </c>
      <c r="M10" s="59">
        <v>4.343</v>
      </c>
      <c r="N10" s="59">
        <v>16.240000000000002</v>
      </c>
      <c r="O10" s="59">
        <v>18.422333333333331</v>
      </c>
    </row>
    <row r="11" spans="1:15" x14ac:dyDescent="0.25">
      <c r="B11" s="59" t="s">
        <v>34</v>
      </c>
      <c r="C11" s="59">
        <v>4.2</v>
      </c>
      <c r="D11" s="59">
        <v>4.3659999999999997</v>
      </c>
      <c r="E11" s="59">
        <v>4.0659999999999998</v>
      </c>
      <c r="F11" s="59">
        <f t="shared" si="0"/>
        <v>4.2106666666666657</v>
      </c>
      <c r="G11" s="59">
        <f t="shared" si="1"/>
        <v>0.15028417525918458</v>
      </c>
      <c r="H11" s="59">
        <f t="shared" si="2"/>
        <v>8.6766609040831125E-2</v>
      </c>
      <c r="L11" s="58" t="s">
        <v>34</v>
      </c>
      <c r="M11" s="59">
        <v>4.2106666666666657</v>
      </c>
      <c r="N11" s="59">
        <v>16.3</v>
      </c>
      <c r="O11" s="59">
        <v>18.52</v>
      </c>
    </row>
    <row r="12" spans="1:15" x14ac:dyDescent="0.25">
      <c r="B12" s="59" t="s">
        <v>35</v>
      </c>
      <c r="C12" s="59">
        <v>4.16</v>
      </c>
      <c r="D12" s="59">
        <v>4.67</v>
      </c>
      <c r="E12" s="59">
        <v>4.3659999999999997</v>
      </c>
      <c r="F12" s="59">
        <f t="shared" si="0"/>
        <v>4.3986666666666663</v>
      </c>
      <c r="G12" s="59">
        <f t="shared" si="1"/>
        <v>0.25656448182344588</v>
      </c>
      <c r="H12" s="59">
        <f t="shared" si="2"/>
        <v>0.14812757264526333</v>
      </c>
      <c r="L12" s="58" t="s">
        <v>35</v>
      </c>
      <c r="M12" s="59">
        <v>4.3986666666666663</v>
      </c>
      <c r="N12" s="59">
        <v>16.583333333333332</v>
      </c>
      <c r="O12" s="59">
        <v>18.606666666666666</v>
      </c>
    </row>
    <row r="13" spans="1:15" x14ac:dyDescent="0.25">
      <c r="B13" s="59" t="s">
        <v>36</v>
      </c>
      <c r="C13" s="59">
        <v>4.0330000000000004</v>
      </c>
      <c r="D13" s="59">
        <v>4.33</v>
      </c>
      <c r="E13" s="59">
        <v>4.766</v>
      </c>
      <c r="F13" s="59">
        <f t="shared" si="0"/>
        <v>4.3763333333333332</v>
      </c>
      <c r="G13" s="59">
        <f t="shared" si="1"/>
        <v>0.36869002337103346</v>
      </c>
      <c r="H13" s="59">
        <f t="shared" si="2"/>
        <v>0.21286328424079559</v>
      </c>
      <c r="L13" s="58" t="s">
        <v>36</v>
      </c>
      <c r="M13" s="59">
        <v>4.3763333333333332</v>
      </c>
      <c r="N13" s="59">
        <v>16.718666666666667</v>
      </c>
      <c r="O13" s="59">
        <v>18.886666666666667</v>
      </c>
    </row>
    <row r="18" spans="1:17" ht="26.25" x14ac:dyDescent="0.4">
      <c r="A18" s="57"/>
      <c r="B18" s="56" t="s">
        <v>133</v>
      </c>
      <c r="C18" s="57"/>
    </row>
    <row r="21" spans="1:17" x14ac:dyDescent="0.25">
      <c r="B21" s="58" t="s">
        <v>124</v>
      </c>
      <c r="C21" s="58" t="s">
        <v>125</v>
      </c>
      <c r="D21" s="58" t="s">
        <v>126</v>
      </c>
      <c r="E21" s="58" t="s">
        <v>127</v>
      </c>
      <c r="F21" s="58" t="s">
        <v>128</v>
      </c>
      <c r="G21" s="58" t="s">
        <v>129</v>
      </c>
      <c r="H21" s="58" t="s">
        <v>130</v>
      </c>
      <c r="L21" s="58" t="s">
        <v>124</v>
      </c>
      <c r="M21" s="58" t="s">
        <v>131</v>
      </c>
      <c r="N21" s="58" t="s">
        <v>33</v>
      </c>
      <c r="O21" s="58" t="s">
        <v>34</v>
      </c>
      <c r="P21" s="58" t="s">
        <v>35</v>
      </c>
      <c r="Q21" s="58" t="s">
        <v>36</v>
      </c>
    </row>
    <row r="22" spans="1:17" x14ac:dyDescent="0.25">
      <c r="B22" s="59" t="s">
        <v>131</v>
      </c>
      <c r="C22" s="59">
        <v>15.13</v>
      </c>
      <c r="D22" s="59">
        <v>16.329999999999998</v>
      </c>
      <c r="E22" s="59">
        <v>14.26</v>
      </c>
      <c r="F22" s="59">
        <f>AVERAGE(C22:E22)</f>
        <v>15.24</v>
      </c>
      <c r="G22" s="59">
        <f>_xlfn.STDEV.S(C22:E22)</f>
        <v>1.0393748120865727</v>
      </c>
      <c r="H22" s="59">
        <f>G22/3^(1/2)</f>
        <v>0.60008332754709948</v>
      </c>
      <c r="L22" s="58" t="s">
        <v>125</v>
      </c>
      <c r="M22" s="59">
        <v>3.4773333333333336</v>
      </c>
      <c r="N22" s="59">
        <v>4.343</v>
      </c>
      <c r="O22" s="59">
        <v>4.2106666666666657</v>
      </c>
      <c r="P22" s="59">
        <v>4.3986666666666663</v>
      </c>
      <c r="Q22" s="59">
        <v>4.3763333333333332</v>
      </c>
    </row>
    <row r="23" spans="1:17" x14ac:dyDescent="0.25">
      <c r="B23" s="59" t="s">
        <v>33</v>
      </c>
      <c r="C23" s="59">
        <v>16.73</v>
      </c>
      <c r="D23" s="59">
        <v>16.36</v>
      </c>
      <c r="E23" s="59">
        <v>15.63</v>
      </c>
      <c r="F23" s="59">
        <f t="shared" ref="F23:F26" si="3">AVERAGE(C23:E23)</f>
        <v>16.240000000000002</v>
      </c>
      <c r="G23" s="59">
        <f t="shared" ref="G23:G26" si="4">_xlfn.STDEV.S(C23:E23)</f>
        <v>0.55973207876626085</v>
      </c>
      <c r="H23" s="59">
        <f t="shared" ref="H23:H26" si="5">G23/3^(1/2)</f>
        <v>0.32316146634976955</v>
      </c>
      <c r="L23" s="58" t="s">
        <v>126</v>
      </c>
      <c r="M23" s="59">
        <v>15.24</v>
      </c>
      <c r="N23" s="59">
        <v>16.240000000000002</v>
      </c>
      <c r="O23" s="59">
        <v>16.3</v>
      </c>
      <c r="P23" s="59">
        <v>16.583333333333332</v>
      </c>
      <c r="Q23" s="59">
        <v>16.718666666666667</v>
      </c>
    </row>
    <row r="24" spans="1:17" x14ac:dyDescent="0.25">
      <c r="B24" s="59" t="s">
        <v>34</v>
      </c>
      <c r="C24" s="59">
        <v>16</v>
      </c>
      <c r="D24" s="59">
        <v>16.7</v>
      </c>
      <c r="E24" s="59">
        <v>16.2</v>
      </c>
      <c r="F24" s="59">
        <f t="shared" si="3"/>
        <v>16.3</v>
      </c>
      <c r="G24" s="59">
        <f t="shared" si="4"/>
        <v>0.36055512754639862</v>
      </c>
      <c r="H24" s="59">
        <f t="shared" si="5"/>
        <v>0.2081665999466131</v>
      </c>
      <c r="L24" s="58" t="s">
        <v>127</v>
      </c>
      <c r="M24" s="59">
        <v>16.998666666666665</v>
      </c>
      <c r="N24" s="59">
        <v>18.422333333333331</v>
      </c>
      <c r="O24" s="59">
        <v>18.52</v>
      </c>
      <c r="P24" s="59">
        <v>18.606666666666666</v>
      </c>
      <c r="Q24" s="59">
        <v>18.886666666666667</v>
      </c>
    </row>
    <row r="25" spans="1:17" x14ac:dyDescent="0.25">
      <c r="B25" s="59" t="s">
        <v>35</v>
      </c>
      <c r="C25" s="59">
        <v>16.36</v>
      </c>
      <c r="D25" s="59">
        <v>17.03</v>
      </c>
      <c r="E25" s="59">
        <v>16.36</v>
      </c>
      <c r="F25" s="59">
        <f t="shared" si="3"/>
        <v>16.583333333333332</v>
      </c>
      <c r="G25" s="59">
        <f t="shared" si="4"/>
        <v>0.38682468035705025</v>
      </c>
      <c r="H25" s="59">
        <f t="shared" si="5"/>
        <v>0.22333333333333391</v>
      </c>
    </row>
    <row r="26" spans="1:17" x14ac:dyDescent="0.25">
      <c r="B26" s="59" t="s">
        <v>36</v>
      </c>
      <c r="C26" s="59">
        <v>16.265999999999998</v>
      </c>
      <c r="D26" s="59">
        <v>16.96</v>
      </c>
      <c r="E26" s="59">
        <v>16.93</v>
      </c>
      <c r="F26" s="59">
        <f t="shared" si="3"/>
        <v>16.718666666666667</v>
      </c>
      <c r="G26" s="59">
        <f t="shared" si="4"/>
        <v>0.39230770236299756</v>
      </c>
      <c r="H26" s="59">
        <f t="shared" si="5"/>
        <v>0.22649895756444025</v>
      </c>
    </row>
    <row r="27" spans="1:17" x14ac:dyDescent="0.25">
      <c r="B27" s="15"/>
      <c r="C27" s="15"/>
      <c r="D27" s="15"/>
      <c r="E27" s="15"/>
      <c r="F27" s="15"/>
      <c r="G27" s="15"/>
      <c r="H27" s="15"/>
    </row>
    <row r="28" spans="1:17" x14ac:dyDescent="0.25">
      <c r="B28" s="15"/>
      <c r="C28" s="15"/>
      <c r="D28" s="15"/>
      <c r="E28" s="15"/>
      <c r="F28" s="15"/>
      <c r="G28" s="15"/>
      <c r="H28" s="15"/>
    </row>
    <row r="31" spans="1:17" ht="26.25" x14ac:dyDescent="0.4">
      <c r="A31" s="57"/>
      <c r="B31" s="56" t="s">
        <v>134</v>
      </c>
      <c r="C31" s="57"/>
      <c r="L31" s="72" t="s">
        <v>144</v>
      </c>
      <c r="M31" s="2"/>
    </row>
    <row r="33" spans="2:18" ht="15.75" thickBot="1" x14ac:dyDescent="0.3">
      <c r="L33" t="s">
        <v>145</v>
      </c>
    </row>
    <row r="34" spans="2:18" x14ac:dyDescent="0.25">
      <c r="B34" s="58" t="s">
        <v>124</v>
      </c>
      <c r="C34" s="58" t="s">
        <v>125</v>
      </c>
      <c r="D34" s="58" t="s">
        <v>126</v>
      </c>
      <c r="E34" s="58" t="s">
        <v>127</v>
      </c>
      <c r="F34" s="58" t="s">
        <v>128</v>
      </c>
      <c r="G34" s="58" t="s">
        <v>129</v>
      </c>
      <c r="H34" s="58" t="s">
        <v>130</v>
      </c>
      <c r="L34" s="69" t="s">
        <v>146</v>
      </c>
      <c r="M34" s="69" t="s">
        <v>147</v>
      </c>
      <c r="N34" s="69" t="s">
        <v>148</v>
      </c>
      <c r="O34" s="69" t="s">
        <v>149</v>
      </c>
      <c r="P34" s="69" t="s">
        <v>150</v>
      </c>
    </row>
    <row r="35" spans="2:18" x14ac:dyDescent="0.25">
      <c r="B35" s="59" t="s">
        <v>131</v>
      </c>
      <c r="C35" s="59">
        <v>17.399999999999999</v>
      </c>
      <c r="D35" s="59">
        <v>16.73</v>
      </c>
      <c r="E35" s="59">
        <v>16.866</v>
      </c>
      <c r="F35" s="59">
        <f>AVERAGE(C35:E35)</f>
        <v>16.998666666666665</v>
      </c>
      <c r="G35" s="59">
        <f>_xlfn.STDEV.S(C35:E35)</f>
        <v>0.35415439194415294</v>
      </c>
      <c r="H35" s="59">
        <f>G35/3^(1/2)</f>
        <v>0.20447113352364493</v>
      </c>
      <c r="L35" s="67" t="s">
        <v>131</v>
      </c>
      <c r="M35" s="67">
        <v>3</v>
      </c>
      <c r="N35" s="67">
        <v>35.715999999999994</v>
      </c>
      <c r="O35" s="67">
        <v>11.905333333333331</v>
      </c>
      <c r="P35" s="67">
        <v>54.04661511111118</v>
      </c>
    </row>
    <row r="36" spans="2:18" x14ac:dyDescent="0.25">
      <c r="B36" s="59" t="s">
        <v>33</v>
      </c>
      <c r="C36" s="59">
        <v>18.2</v>
      </c>
      <c r="D36" s="59">
        <v>18.399999999999999</v>
      </c>
      <c r="E36" s="59">
        <v>18.667000000000002</v>
      </c>
      <c r="F36" s="59">
        <f t="shared" ref="F36:F39" si="6">AVERAGE(C36:E36)</f>
        <v>18.422333333333331</v>
      </c>
      <c r="G36" s="59">
        <f t="shared" ref="G36:G39" si="7">_xlfn.STDEV.S(C36:E36)</f>
        <v>0.23429966567055513</v>
      </c>
      <c r="H36" s="59">
        <f t="shared" ref="H36:H39" si="8">G36/3^(1/2)</f>
        <v>0.13527297504593433</v>
      </c>
      <c r="L36" s="67" t="s">
        <v>33</v>
      </c>
      <c r="M36" s="67">
        <v>3</v>
      </c>
      <c r="N36" s="67">
        <v>39.005333333333333</v>
      </c>
      <c r="O36" s="67">
        <v>13.001777777777777</v>
      </c>
      <c r="P36" s="67">
        <v>57.421469148148134</v>
      </c>
    </row>
    <row r="37" spans="2:18" x14ac:dyDescent="0.25">
      <c r="B37" s="59" t="s">
        <v>34</v>
      </c>
      <c r="C37" s="59">
        <v>18.329999999999998</v>
      </c>
      <c r="D37" s="59">
        <v>18.23</v>
      </c>
      <c r="E37" s="59">
        <v>19</v>
      </c>
      <c r="F37" s="59">
        <f t="shared" si="6"/>
        <v>18.52</v>
      </c>
      <c r="G37" s="59">
        <f t="shared" si="7"/>
        <v>0.41868842830916669</v>
      </c>
      <c r="H37" s="59">
        <f t="shared" si="8"/>
        <v>0.24172987679087873</v>
      </c>
      <c r="L37" s="67" t="s">
        <v>34</v>
      </c>
      <c r="M37" s="67">
        <v>3</v>
      </c>
      <c r="N37" s="67">
        <v>39.030666666666662</v>
      </c>
      <c r="O37" s="67">
        <v>13.01022222222222</v>
      </c>
      <c r="P37" s="67">
        <v>59.306233481481513</v>
      </c>
    </row>
    <row r="38" spans="2:18" x14ac:dyDescent="0.25">
      <c r="B38" s="59" t="s">
        <v>35</v>
      </c>
      <c r="C38" s="59">
        <v>18.260000000000002</v>
      </c>
      <c r="D38" s="59">
        <v>18.63</v>
      </c>
      <c r="E38" s="59">
        <v>18.93</v>
      </c>
      <c r="F38" s="59">
        <f t="shared" si="6"/>
        <v>18.606666666666666</v>
      </c>
      <c r="G38" s="59">
        <f t="shared" si="7"/>
        <v>0.33560889936551541</v>
      </c>
      <c r="H38" s="59">
        <f t="shared" si="8"/>
        <v>0.19376388839111436</v>
      </c>
      <c r="L38" s="67" t="s">
        <v>35</v>
      </c>
      <c r="M38" s="67">
        <v>3</v>
      </c>
      <c r="N38" s="67">
        <v>39.588666666666668</v>
      </c>
      <c r="O38" s="67">
        <v>13.196222222222223</v>
      </c>
      <c r="P38" s="67">
        <v>59.071207259259211</v>
      </c>
    </row>
    <row r="39" spans="2:18" ht="15.75" thickBot="1" x14ac:dyDescent="0.3">
      <c r="B39" s="59" t="s">
        <v>36</v>
      </c>
      <c r="C39" s="59">
        <v>18.399999999999999</v>
      </c>
      <c r="D39" s="59">
        <v>18.8</v>
      </c>
      <c r="E39" s="59">
        <v>19.46</v>
      </c>
      <c r="F39" s="59">
        <f t="shared" si="6"/>
        <v>18.886666666666667</v>
      </c>
      <c r="G39" s="59">
        <f t="shared" si="7"/>
        <v>0.53528808443055631</v>
      </c>
      <c r="H39" s="59">
        <f t="shared" si="8"/>
        <v>0.30904871963998082</v>
      </c>
      <c r="L39" s="68" t="s">
        <v>36</v>
      </c>
      <c r="M39" s="68">
        <v>3</v>
      </c>
      <c r="N39" s="68">
        <v>39.981666666666669</v>
      </c>
      <c r="O39" s="68">
        <v>13.327222222222224</v>
      </c>
      <c r="P39" s="68">
        <v>61.263864925925873</v>
      </c>
    </row>
    <row r="40" spans="2:18" x14ac:dyDescent="0.25">
      <c r="B40" s="15"/>
      <c r="C40" s="15"/>
      <c r="D40" s="15"/>
      <c r="E40" s="15"/>
      <c r="F40" s="15"/>
      <c r="G40" s="15"/>
      <c r="H40" s="15"/>
    </row>
    <row r="41" spans="2:18" x14ac:dyDescent="0.25">
      <c r="B41" s="15"/>
      <c r="C41" s="15"/>
      <c r="D41" s="15"/>
      <c r="E41" s="15"/>
      <c r="F41" s="15"/>
      <c r="G41" s="15"/>
      <c r="H41" s="15"/>
    </row>
    <row r="42" spans="2:18" ht="15.75" thickBot="1" x14ac:dyDescent="0.3">
      <c r="L42" t="s">
        <v>151</v>
      </c>
    </row>
    <row r="43" spans="2:18" x14ac:dyDescent="0.25">
      <c r="L43" s="69" t="s">
        <v>152</v>
      </c>
      <c r="M43" s="69" t="s">
        <v>153</v>
      </c>
      <c r="N43" s="69" t="s">
        <v>154</v>
      </c>
      <c r="O43" s="69" t="s">
        <v>155</v>
      </c>
      <c r="P43" s="69" t="s">
        <v>156</v>
      </c>
      <c r="Q43" s="69" t="s">
        <v>157</v>
      </c>
      <c r="R43" s="69" t="s">
        <v>158</v>
      </c>
    </row>
    <row r="44" spans="2:18" x14ac:dyDescent="0.25">
      <c r="L44" s="67" t="s">
        <v>159</v>
      </c>
      <c r="M44" s="67">
        <v>3.8443032296295314</v>
      </c>
      <c r="N44" s="67">
        <v>4</v>
      </c>
      <c r="O44" s="67">
        <v>0.96107580740738285</v>
      </c>
      <c r="P44" s="67">
        <v>1.6507124824313171E-2</v>
      </c>
      <c r="Q44" s="67">
        <v>0.99936579347466314</v>
      </c>
      <c r="R44" s="67">
        <v>3.4780496907652281</v>
      </c>
    </row>
    <row r="45" spans="2:18" x14ac:dyDescent="0.25">
      <c r="L45" s="67" t="s">
        <v>160</v>
      </c>
      <c r="M45" s="67">
        <v>582.21877985185188</v>
      </c>
      <c r="N45" s="67">
        <v>10</v>
      </c>
      <c r="O45" s="67">
        <v>58.221877985185188</v>
      </c>
      <c r="P45" s="67"/>
      <c r="Q45" s="67"/>
      <c r="R45" s="67"/>
    </row>
    <row r="46" spans="2:18" x14ac:dyDescent="0.25">
      <c r="L46" s="67"/>
      <c r="M46" s="67"/>
      <c r="N46" s="67"/>
      <c r="O46" s="67"/>
      <c r="P46" s="67"/>
      <c r="Q46" s="67"/>
      <c r="R46" s="67"/>
    </row>
    <row r="47" spans="2:18" ht="15.75" thickBot="1" x14ac:dyDescent="0.3">
      <c r="L47" s="68" t="s">
        <v>136</v>
      </c>
      <c r="M47" s="68">
        <v>586.06308308148141</v>
      </c>
      <c r="N47" s="68">
        <v>14</v>
      </c>
      <c r="O47" s="68"/>
      <c r="P47" s="68"/>
      <c r="Q47" s="68"/>
      <c r="R47" s="68"/>
    </row>
    <row r="50" spans="12:14" x14ac:dyDescent="0.25">
      <c r="L50" s="72" t="s">
        <v>162</v>
      </c>
      <c r="M50" s="72"/>
      <c r="N50" s="5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5:R50"/>
  <sheetViews>
    <sheetView topLeftCell="A31" zoomScale="82" zoomScaleNormal="82" zoomScaleSheetLayoutView="100" workbookViewId="0">
      <selection activeCell="S26" sqref="S26:S40"/>
    </sheetView>
  </sheetViews>
  <sheetFormatPr defaultRowHeight="15" x14ac:dyDescent="0.25"/>
  <cols>
    <col min="2" max="2" width="10.28515625" customWidth="1"/>
    <col min="6" max="6" width="11.7109375" customWidth="1"/>
    <col min="11" max="11" width="9.28515625" customWidth="1"/>
    <col min="12" max="12" width="19.28515625" customWidth="1"/>
    <col min="13" max="13" width="11.42578125" customWidth="1"/>
    <col min="14" max="14" width="11.7109375" customWidth="1"/>
    <col min="15" max="15" width="15" customWidth="1"/>
    <col min="16" max="16" width="16.5703125" customWidth="1"/>
    <col min="17" max="17" width="12" customWidth="1"/>
    <col min="18" max="18" width="11.5703125" customWidth="1"/>
  </cols>
  <sheetData>
    <row r="5" spans="1:16" ht="26.25" x14ac:dyDescent="0.4">
      <c r="A5" s="57"/>
      <c r="B5" s="56" t="s">
        <v>132</v>
      </c>
      <c r="C5" s="57"/>
      <c r="M5" s="70"/>
      <c r="N5" s="71" t="s">
        <v>143</v>
      </c>
      <c r="O5" s="70"/>
      <c r="P5" s="70"/>
    </row>
    <row r="8" spans="1:16" x14ac:dyDescent="0.25">
      <c r="B8" s="58" t="s">
        <v>124</v>
      </c>
      <c r="C8" s="58" t="s">
        <v>125</v>
      </c>
      <c r="D8" s="58" t="s">
        <v>126</v>
      </c>
      <c r="E8" s="58" t="s">
        <v>127</v>
      </c>
      <c r="F8" s="58" t="s">
        <v>128</v>
      </c>
      <c r="G8" s="58" t="s">
        <v>129</v>
      </c>
      <c r="H8" s="58" t="s">
        <v>130</v>
      </c>
      <c r="M8" s="58"/>
      <c r="N8" s="58" t="s">
        <v>163</v>
      </c>
      <c r="O8" s="58" t="s">
        <v>164</v>
      </c>
      <c r="P8" s="58" t="s">
        <v>165</v>
      </c>
    </row>
    <row r="9" spans="1:16" x14ac:dyDescent="0.25">
      <c r="B9" s="59" t="s">
        <v>131</v>
      </c>
      <c r="C9" s="59">
        <v>6.33</v>
      </c>
      <c r="D9" s="59">
        <v>7.1669999999999998</v>
      </c>
      <c r="E9" s="59">
        <v>6.1</v>
      </c>
      <c r="F9" s="59">
        <f>AVERAGE(C9:E9)</f>
        <v>6.5323333333333338</v>
      </c>
      <c r="G9" s="59">
        <f>_xlfn.STDEV.S(C9:E9)</f>
        <v>0.56153925359972245</v>
      </c>
      <c r="H9" s="59">
        <f>G9/3^(1/2)</f>
        <v>0.3242048392263413</v>
      </c>
      <c r="M9" s="58" t="s">
        <v>131</v>
      </c>
      <c r="N9" s="59">
        <v>6.5323333333333338</v>
      </c>
      <c r="O9" s="59">
        <v>21.506666666666664</v>
      </c>
      <c r="P9" s="59">
        <v>24.754333333333332</v>
      </c>
    </row>
    <row r="10" spans="1:16" x14ac:dyDescent="0.25">
      <c r="B10" s="59" t="s">
        <v>33</v>
      </c>
      <c r="C10" s="59">
        <v>8.1300000000000008</v>
      </c>
      <c r="D10" s="59">
        <v>7.73</v>
      </c>
      <c r="E10" s="59">
        <v>7.86</v>
      </c>
      <c r="F10" s="59">
        <f t="shared" ref="F10:F13" si="0">AVERAGE(C10:E10)</f>
        <v>7.9066666666666672</v>
      </c>
      <c r="G10" s="59">
        <f t="shared" ref="G10:G13" si="1">_xlfn.STDEV.S(C10:E10)</f>
        <v>0.20404247923737209</v>
      </c>
      <c r="H10" s="59">
        <f t="shared" ref="H10:H13" si="2">G10/3^(1/2)</f>
        <v>0.11780398031381541</v>
      </c>
      <c r="M10" s="58" t="s">
        <v>33</v>
      </c>
      <c r="N10" s="59">
        <v>7.9066666666666672</v>
      </c>
      <c r="O10" s="59">
        <v>24.550999999999998</v>
      </c>
      <c r="P10" s="59">
        <v>26.786666666666665</v>
      </c>
    </row>
    <row r="11" spans="1:16" x14ac:dyDescent="0.25">
      <c r="B11" s="59" t="s">
        <v>34</v>
      </c>
      <c r="C11" s="59">
        <v>7.2</v>
      </c>
      <c r="D11" s="59">
        <v>6.96</v>
      </c>
      <c r="E11" s="59">
        <v>7.6</v>
      </c>
      <c r="F11" s="59">
        <f t="shared" si="0"/>
        <v>7.253333333333333</v>
      </c>
      <c r="G11" s="59">
        <f t="shared" si="1"/>
        <v>0.32331615074619025</v>
      </c>
      <c r="H11" s="59">
        <f t="shared" si="2"/>
        <v>0.18666666666666656</v>
      </c>
      <c r="M11" s="58" t="s">
        <v>34</v>
      </c>
      <c r="N11" s="59">
        <v>7.253333333333333</v>
      </c>
      <c r="O11" s="59">
        <v>23.486666666666668</v>
      </c>
      <c r="P11" s="59">
        <v>26.574333333333332</v>
      </c>
    </row>
    <row r="12" spans="1:16" x14ac:dyDescent="0.25">
      <c r="B12" s="59" t="s">
        <v>35</v>
      </c>
      <c r="C12" s="59">
        <v>7.53</v>
      </c>
      <c r="D12" s="59">
        <v>8.1300000000000008</v>
      </c>
      <c r="E12" s="59">
        <v>7.5</v>
      </c>
      <c r="F12" s="59">
        <f t="shared" si="0"/>
        <v>7.72</v>
      </c>
      <c r="G12" s="59">
        <f t="shared" si="1"/>
        <v>0.35538711287833763</v>
      </c>
      <c r="H12" s="59">
        <f t="shared" si="2"/>
        <v>0.20518284528683217</v>
      </c>
      <c r="M12" s="58" t="s">
        <v>35</v>
      </c>
      <c r="N12" s="59">
        <v>7.72</v>
      </c>
      <c r="O12" s="59">
        <v>24.208666666666669</v>
      </c>
      <c r="P12" s="59">
        <v>26.731999999999999</v>
      </c>
    </row>
    <row r="13" spans="1:16" x14ac:dyDescent="0.25">
      <c r="B13" s="59" t="s">
        <v>36</v>
      </c>
      <c r="C13" s="59">
        <v>6.73</v>
      </c>
      <c r="D13" s="59">
        <v>7.03</v>
      </c>
      <c r="E13" s="59">
        <v>7.67</v>
      </c>
      <c r="F13" s="59">
        <f t="shared" si="0"/>
        <v>7.1433333333333335</v>
      </c>
      <c r="G13" s="59">
        <f t="shared" si="1"/>
        <v>0.48013886880082213</v>
      </c>
      <c r="H13" s="59">
        <f t="shared" si="2"/>
        <v>0.27720830515055706</v>
      </c>
      <c r="M13" s="58" t="s">
        <v>36</v>
      </c>
      <c r="N13" s="59">
        <v>7.1433333333333335</v>
      </c>
      <c r="O13" s="59">
        <v>23.618666666666666</v>
      </c>
      <c r="P13" s="59">
        <v>26.330000000000002</v>
      </c>
    </row>
    <row r="18" spans="1:17" ht="26.25" x14ac:dyDescent="0.4">
      <c r="A18" s="57"/>
      <c r="B18" s="56" t="s">
        <v>133</v>
      </c>
      <c r="C18" s="57"/>
    </row>
    <row r="19" spans="1:17" x14ac:dyDescent="0.25">
      <c r="L19" s="58" t="s">
        <v>124</v>
      </c>
      <c r="M19" s="58" t="s">
        <v>131</v>
      </c>
      <c r="N19" s="58" t="s">
        <v>33</v>
      </c>
      <c r="O19" s="58" t="s">
        <v>34</v>
      </c>
      <c r="P19" s="58" t="s">
        <v>35</v>
      </c>
      <c r="Q19" s="58" t="s">
        <v>36</v>
      </c>
    </row>
    <row r="20" spans="1:17" x14ac:dyDescent="0.25">
      <c r="L20" s="58" t="s">
        <v>125</v>
      </c>
      <c r="M20" s="59">
        <v>6.5323333333333338</v>
      </c>
      <c r="N20" s="59">
        <v>7.9066666666666672</v>
      </c>
      <c r="O20" s="59">
        <v>7.253333333333333</v>
      </c>
      <c r="P20" s="59">
        <v>7.72</v>
      </c>
      <c r="Q20" s="59">
        <v>7.1433333333333335</v>
      </c>
    </row>
    <row r="21" spans="1:17" x14ac:dyDescent="0.25">
      <c r="B21" s="58" t="s">
        <v>124</v>
      </c>
      <c r="C21" s="58" t="s">
        <v>125</v>
      </c>
      <c r="D21" s="58" t="s">
        <v>126</v>
      </c>
      <c r="E21" s="58" t="s">
        <v>127</v>
      </c>
      <c r="F21" s="58" t="s">
        <v>128</v>
      </c>
      <c r="G21" s="58" t="s">
        <v>129</v>
      </c>
      <c r="H21" s="58" t="s">
        <v>130</v>
      </c>
      <c r="L21" s="58" t="s">
        <v>126</v>
      </c>
      <c r="M21" s="59">
        <v>21.506666666666664</v>
      </c>
      <c r="N21" s="59">
        <v>24.550999999999998</v>
      </c>
      <c r="O21" s="59">
        <v>23.486666666666668</v>
      </c>
      <c r="P21" s="59">
        <v>24.208666666666669</v>
      </c>
      <c r="Q21" s="59">
        <v>23.618666666666666</v>
      </c>
    </row>
    <row r="22" spans="1:17" x14ac:dyDescent="0.25">
      <c r="B22" s="59" t="s">
        <v>131</v>
      </c>
      <c r="C22" s="59">
        <v>21.83</v>
      </c>
      <c r="D22" s="59">
        <v>22.93</v>
      </c>
      <c r="E22" s="59">
        <v>19.760000000000002</v>
      </c>
      <c r="F22" s="59">
        <f>AVERAGE(C22:E22)</f>
        <v>21.506666666666664</v>
      </c>
      <c r="G22" s="59">
        <f>_xlfn.STDEV.S(C22:E22)</f>
        <v>1.6095444490082682</v>
      </c>
      <c r="H22" s="59">
        <f>G22/3^(1/2)</f>
        <v>0.92927092090759156</v>
      </c>
      <c r="L22" s="58" t="s">
        <v>127</v>
      </c>
      <c r="M22" s="59">
        <v>24.754333333333332</v>
      </c>
      <c r="N22" s="59">
        <v>26.786666666666665</v>
      </c>
      <c r="O22" s="59">
        <v>26.574333333333332</v>
      </c>
      <c r="P22" s="59">
        <v>26.731999999999999</v>
      </c>
      <c r="Q22" s="59">
        <v>26.330000000000002</v>
      </c>
    </row>
    <row r="23" spans="1:17" x14ac:dyDescent="0.25">
      <c r="B23" s="59" t="s">
        <v>33</v>
      </c>
      <c r="C23" s="59">
        <v>24.132999999999999</v>
      </c>
      <c r="D23" s="59">
        <v>24.66</v>
      </c>
      <c r="E23" s="59">
        <v>24.86</v>
      </c>
      <c r="F23" s="59">
        <f t="shared" ref="F23:F26" si="3">AVERAGE(C23:E23)</f>
        <v>24.550999999999998</v>
      </c>
      <c r="G23" s="59">
        <f t="shared" ref="G23:G26" si="4">_xlfn.STDEV.S(C23:E23)</f>
        <v>0.37555691978713451</v>
      </c>
      <c r="H23" s="59">
        <f t="shared" ref="H23:H26" si="5">G23/3^(1/2)</f>
        <v>0.21682788873512882</v>
      </c>
    </row>
    <row r="24" spans="1:17" x14ac:dyDescent="0.25">
      <c r="B24" s="59" t="s">
        <v>34</v>
      </c>
      <c r="C24" s="59">
        <v>22.667000000000002</v>
      </c>
      <c r="D24" s="59">
        <v>23.832999999999998</v>
      </c>
      <c r="E24" s="59">
        <v>23.96</v>
      </c>
      <c r="F24" s="59">
        <f t="shared" si="3"/>
        <v>23.486666666666668</v>
      </c>
      <c r="G24" s="59">
        <f t="shared" si="4"/>
        <v>0.71268670068504292</v>
      </c>
      <c r="H24" s="59">
        <f t="shared" si="5"/>
        <v>0.41146985848837581</v>
      </c>
    </row>
    <row r="25" spans="1:17" x14ac:dyDescent="0.25">
      <c r="B25" s="59" t="s">
        <v>35</v>
      </c>
      <c r="C25" s="59">
        <v>24.033000000000001</v>
      </c>
      <c r="D25" s="59">
        <v>23.933</v>
      </c>
      <c r="E25" s="59">
        <v>24.66</v>
      </c>
      <c r="F25" s="59">
        <f t="shared" si="3"/>
        <v>24.208666666666669</v>
      </c>
      <c r="G25" s="59">
        <f t="shared" si="4"/>
        <v>0.3940511811089179</v>
      </c>
      <c r="H25" s="59">
        <f t="shared" si="5"/>
        <v>0.22750555548772375</v>
      </c>
    </row>
    <row r="26" spans="1:17" x14ac:dyDescent="0.25">
      <c r="B26" s="59" t="s">
        <v>36</v>
      </c>
      <c r="C26" s="59">
        <v>23.33</v>
      </c>
      <c r="D26" s="59">
        <v>24.166</v>
      </c>
      <c r="E26" s="59">
        <v>23.36</v>
      </c>
      <c r="F26" s="59">
        <f t="shared" si="3"/>
        <v>23.618666666666666</v>
      </c>
      <c r="G26" s="59">
        <f t="shared" si="4"/>
        <v>0.47424185109850248</v>
      </c>
      <c r="H26" s="59">
        <f t="shared" si="5"/>
        <v>0.27380366039270682</v>
      </c>
    </row>
    <row r="27" spans="1:17" x14ac:dyDescent="0.25">
      <c r="B27" s="15"/>
      <c r="C27" s="15"/>
      <c r="D27" s="15"/>
      <c r="E27" s="15"/>
      <c r="F27" s="15"/>
      <c r="G27" s="15"/>
      <c r="H27" s="15"/>
    </row>
    <row r="28" spans="1:17" x14ac:dyDescent="0.25">
      <c r="B28" s="15"/>
      <c r="C28" s="15"/>
      <c r="D28" s="15"/>
      <c r="E28" s="15"/>
      <c r="F28" s="15"/>
      <c r="G28" s="15"/>
      <c r="H28" s="15"/>
    </row>
    <row r="31" spans="1:17" ht="26.25" x14ac:dyDescent="0.4">
      <c r="A31" s="57"/>
      <c r="B31" s="56" t="s">
        <v>134</v>
      </c>
      <c r="C31" s="57"/>
      <c r="L31" s="72" t="s">
        <v>144</v>
      </c>
      <c r="M31" s="57"/>
    </row>
    <row r="33" spans="2:18" ht="15.75" thickBot="1" x14ac:dyDescent="0.3">
      <c r="L33" t="s">
        <v>145</v>
      </c>
    </row>
    <row r="34" spans="2:18" x14ac:dyDescent="0.25">
      <c r="B34" s="58" t="s">
        <v>124</v>
      </c>
      <c r="C34" s="58" t="s">
        <v>125</v>
      </c>
      <c r="D34" s="58" t="s">
        <v>126</v>
      </c>
      <c r="E34" s="58" t="s">
        <v>127</v>
      </c>
      <c r="F34" s="58" t="s">
        <v>128</v>
      </c>
      <c r="G34" s="58" t="s">
        <v>129</v>
      </c>
      <c r="H34" s="58" t="s">
        <v>130</v>
      </c>
      <c r="L34" s="69" t="s">
        <v>146</v>
      </c>
      <c r="M34" s="69" t="s">
        <v>147</v>
      </c>
      <c r="N34" s="69" t="s">
        <v>148</v>
      </c>
      <c r="O34" s="69" t="s">
        <v>149</v>
      </c>
      <c r="P34" s="69" t="s">
        <v>150</v>
      </c>
    </row>
    <row r="35" spans="2:18" x14ac:dyDescent="0.25">
      <c r="B35" s="59" t="s">
        <v>131</v>
      </c>
      <c r="C35" s="59">
        <v>25.33</v>
      </c>
      <c r="D35" s="59">
        <v>25.8</v>
      </c>
      <c r="E35" s="59">
        <v>23.132999999999999</v>
      </c>
      <c r="F35" s="59">
        <f>AVERAGE(C35:E35)</f>
        <v>24.754333333333332</v>
      </c>
      <c r="G35" s="59">
        <f>_xlfn.STDEV.S(C35:E35)</f>
        <v>1.4236454380685293</v>
      </c>
      <c r="H35" s="59">
        <f>G35/3^(1/2)</f>
        <v>0.82194207689944809</v>
      </c>
      <c r="L35" s="58" t="s">
        <v>131</v>
      </c>
      <c r="M35" s="67">
        <v>3</v>
      </c>
      <c r="N35" s="67">
        <v>52.793333333333329</v>
      </c>
      <c r="O35" s="67">
        <v>17.597777777777775</v>
      </c>
      <c r="P35" s="67">
        <v>94.469880259259241</v>
      </c>
    </row>
    <row r="36" spans="2:18" x14ac:dyDescent="0.25">
      <c r="B36" s="59" t="s">
        <v>33</v>
      </c>
      <c r="C36" s="59">
        <v>26</v>
      </c>
      <c r="D36" s="59">
        <v>27.13</v>
      </c>
      <c r="E36" s="59">
        <v>27.23</v>
      </c>
      <c r="F36" s="59">
        <f t="shared" ref="F36:F39" si="6">AVERAGE(C36:E36)</f>
        <v>26.786666666666665</v>
      </c>
      <c r="G36" s="59">
        <f t="shared" ref="G36:G39" si="7">_xlfn.STDEV.S(C36:E36)</f>
        <v>0.68310565312646421</v>
      </c>
      <c r="H36" s="59">
        <f t="shared" ref="H36:H39" si="8">G36/3^(1/2)</f>
        <v>0.39439123271751925</v>
      </c>
      <c r="L36" s="58" t="s">
        <v>33</v>
      </c>
      <c r="M36" s="67">
        <v>3</v>
      </c>
      <c r="N36" s="67">
        <v>59.24433333333333</v>
      </c>
      <c r="O36" s="67">
        <v>19.748111111111111</v>
      </c>
      <c r="P36" s="67">
        <v>106.41440625925918</v>
      </c>
    </row>
    <row r="37" spans="2:18" x14ac:dyDescent="0.25">
      <c r="B37" s="59" t="s">
        <v>34</v>
      </c>
      <c r="C37" s="59">
        <v>24.33</v>
      </c>
      <c r="D37" s="59">
        <v>27.033000000000001</v>
      </c>
      <c r="E37" s="59">
        <v>28.36</v>
      </c>
      <c r="F37" s="59">
        <f t="shared" si="6"/>
        <v>26.574333333333332</v>
      </c>
      <c r="G37" s="59">
        <f t="shared" si="7"/>
        <v>2.0537785502174613</v>
      </c>
      <c r="H37" s="59">
        <f t="shared" si="8"/>
        <v>1.1857495988239306</v>
      </c>
      <c r="L37" s="58" t="s">
        <v>34</v>
      </c>
      <c r="M37" s="67">
        <v>3</v>
      </c>
      <c r="N37" s="67">
        <v>57.314333333333337</v>
      </c>
      <c r="O37" s="67">
        <v>19.10477777777778</v>
      </c>
      <c r="P37" s="67">
        <v>107.72597292592582</v>
      </c>
    </row>
    <row r="38" spans="2:18" x14ac:dyDescent="0.25">
      <c r="B38" s="59" t="s">
        <v>35</v>
      </c>
      <c r="C38" s="59">
        <v>26.5</v>
      </c>
      <c r="D38" s="59">
        <v>26.83</v>
      </c>
      <c r="E38" s="59">
        <v>26.866</v>
      </c>
      <c r="F38" s="59">
        <f t="shared" si="6"/>
        <v>26.731999999999999</v>
      </c>
      <c r="G38" s="59">
        <f t="shared" si="7"/>
        <v>0.20172258178002725</v>
      </c>
      <c r="H38" s="59">
        <f t="shared" si="8"/>
        <v>0.11646458689232504</v>
      </c>
      <c r="L38" s="58" t="s">
        <v>35</v>
      </c>
      <c r="M38" s="67">
        <v>3</v>
      </c>
      <c r="N38" s="67">
        <v>58.660666666666671</v>
      </c>
      <c r="O38" s="67">
        <v>19.553555555555558</v>
      </c>
      <c r="P38" s="67">
        <v>106.61658059259253</v>
      </c>
    </row>
    <row r="39" spans="2:18" ht="15.75" thickBot="1" x14ac:dyDescent="0.3">
      <c r="B39" s="59" t="s">
        <v>36</v>
      </c>
      <c r="C39" s="59">
        <v>25.23</v>
      </c>
      <c r="D39" s="59">
        <v>25.03</v>
      </c>
      <c r="E39" s="59">
        <v>28.73</v>
      </c>
      <c r="F39" s="59">
        <f t="shared" si="6"/>
        <v>26.330000000000002</v>
      </c>
      <c r="G39" s="59">
        <f t="shared" si="7"/>
        <v>2.080865204668481</v>
      </c>
      <c r="H39" s="59">
        <f t="shared" si="8"/>
        <v>1.2013880860626733</v>
      </c>
      <c r="L39" s="58" t="s">
        <v>36</v>
      </c>
      <c r="M39" s="68">
        <v>3</v>
      </c>
      <c r="N39" s="68">
        <v>57.091999999999999</v>
      </c>
      <c r="O39" s="68">
        <v>19.030666666666665</v>
      </c>
      <c r="P39" s="68">
        <v>107.81935244444446</v>
      </c>
    </row>
    <row r="40" spans="2:18" x14ac:dyDescent="0.25">
      <c r="B40" s="15"/>
      <c r="C40" s="15"/>
      <c r="D40" s="15"/>
      <c r="E40" s="15"/>
      <c r="F40" s="15"/>
      <c r="G40" s="15"/>
      <c r="H40" s="15"/>
    </row>
    <row r="41" spans="2:18" x14ac:dyDescent="0.25">
      <c r="B41" s="15"/>
      <c r="C41" s="15"/>
      <c r="D41" s="15"/>
      <c r="E41" s="15"/>
      <c r="F41" s="15"/>
      <c r="G41" s="15"/>
      <c r="H41" s="15"/>
    </row>
    <row r="42" spans="2:18" ht="15.75" thickBot="1" x14ac:dyDescent="0.3">
      <c r="L42" t="s">
        <v>151</v>
      </c>
    </row>
    <row r="43" spans="2:18" x14ac:dyDescent="0.25">
      <c r="L43" s="69" t="s">
        <v>152</v>
      </c>
      <c r="M43" s="69" t="s">
        <v>153</v>
      </c>
      <c r="N43" s="69" t="s">
        <v>154</v>
      </c>
      <c r="O43" s="69" t="s">
        <v>155</v>
      </c>
      <c r="P43" s="69" t="s">
        <v>156</v>
      </c>
      <c r="Q43" s="69" t="s">
        <v>157</v>
      </c>
      <c r="R43" s="69" t="s">
        <v>158</v>
      </c>
    </row>
    <row r="44" spans="2:18" x14ac:dyDescent="0.25">
      <c r="L44" s="67" t="s">
        <v>159</v>
      </c>
      <c r="M44" s="67">
        <v>8.5319895851851015</v>
      </c>
      <c r="N44" s="67">
        <v>4</v>
      </c>
      <c r="O44" s="67">
        <v>2.1329973962962754</v>
      </c>
      <c r="P44" s="67">
        <v>2.0390143614053689E-2</v>
      </c>
      <c r="Q44" s="67">
        <v>0.99903924811568645</v>
      </c>
      <c r="R44" s="67">
        <v>3.4780496907652281</v>
      </c>
    </row>
    <row r="45" spans="2:18" x14ac:dyDescent="0.25">
      <c r="L45" s="67" t="s">
        <v>160</v>
      </c>
      <c r="M45" s="67">
        <v>1046.092384962963</v>
      </c>
      <c r="N45" s="67">
        <v>10</v>
      </c>
      <c r="O45" s="67">
        <v>104.6092384962963</v>
      </c>
      <c r="P45" s="67"/>
      <c r="Q45" s="67"/>
      <c r="R45" s="67"/>
    </row>
    <row r="46" spans="2:18" x14ac:dyDescent="0.25">
      <c r="L46" s="67"/>
      <c r="M46" s="67"/>
      <c r="N46" s="67"/>
      <c r="O46" s="67"/>
      <c r="P46" s="67"/>
      <c r="Q46" s="67"/>
      <c r="R46" s="67"/>
    </row>
    <row r="47" spans="2:18" ht="15.75" thickBot="1" x14ac:dyDescent="0.3">
      <c r="L47" s="68" t="s">
        <v>136</v>
      </c>
      <c r="M47" s="68">
        <v>1054.6243745481481</v>
      </c>
      <c r="N47" s="68">
        <v>14</v>
      </c>
      <c r="O47" s="68"/>
      <c r="P47" s="68"/>
      <c r="Q47" s="68"/>
      <c r="R47" s="68"/>
    </row>
    <row r="50" spans="12:14" x14ac:dyDescent="0.25">
      <c r="L50" s="72" t="s">
        <v>162</v>
      </c>
      <c r="M50" s="72"/>
      <c r="N50" s="5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8:W50"/>
  <sheetViews>
    <sheetView topLeftCell="A25" zoomScale="89" zoomScaleNormal="89" zoomScaleSheetLayoutView="100" workbookViewId="0">
      <selection activeCell="D8" sqref="D8:H8"/>
    </sheetView>
  </sheetViews>
  <sheetFormatPr defaultRowHeight="15" x14ac:dyDescent="0.25"/>
  <cols>
    <col min="2" max="2" width="13.5703125" style="15" customWidth="1"/>
    <col min="14" max="14" width="19.140625" customWidth="1"/>
    <col min="15" max="15" width="20.7109375" customWidth="1"/>
    <col min="16" max="16" width="22.140625" customWidth="1"/>
    <col min="17" max="17" width="16.85546875" customWidth="1"/>
    <col min="18" max="18" width="17.140625" customWidth="1"/>
    <col min="19" max="19" width="11.42578125" customWidth="1"/>
    <col min="20" max="20" width="13.28515625" customWidth="1"/>
    <col min="23" max="23" width="20.28515625" customWidth="1"/>
    <col min="24" max="24" width="15.140625" customWidth="1"/>
    <col min="25" max="25" width="13.28515625" customWidth="1"/>
    <col min="26" max="26" width="14.5703125" customWidth="1"/>
    <col min="27" max="27" width="12.42578125" customWidth="1"/>
    <col min="28" max="28" width="11.42578125" customWidth="1"/>
    <col min="29" max="29" width="12.5703125" customWidth="1"/>
  </cols>
  <sheetData>
    <row r="8" spans="2:23" ht="15.75" x14ac:dyDescent="0.25">
      <c r="D8" s="117" t="s">
        <v>166</v>
      </c>
      <c r="E8" s="117"/>
      <c r="F8" s="117"/>
      <c r="G8" s="117"/>
      <c r="H8" s="117"/>
      <c r="P8" s="82"/>
      <c r="Q8" s="81" t="s">
        <v>143</v>
      </c>
      <c r="R8" s="82"/>
      <c r="S8" s="82"/>
    </row>
    <row r="11" spans="2:23" x14ac:dyDescent="0.25">
      <c r="B11" s="60" t="s">
        <v>135</v>
      </c>
      <c r="C11" s="115" t="s">
        <v>125</v>
      </c>
      <c r="D11" s="115"/>
      <c r="E11" s="115"/>
      <c r="F11" s="115"/>
      <c r="G11" s="115"/>
      <c r="H11" s="116"/>
      <c r="I11" s="65" t="s">
        <v>136</v>
      </c>
      <c r="J11" s="65" t="s">
        <v>128</v>
      </c>
      <c r="K11" s="60" t="s">
        <v>129</v>
      </c>
      <c r="L11" s="60" t="s">
        <v>130</v>
      </c>
      <c r="P11" s="58"/>
      <c r="Q11" s="58" t="s">
        <v>125</v>
      </c>
      <c r="R11" s="58" t="s">
        <v>126</v>
      </c>
      <c r="S11" s="98" t="s">
        <v>127</v>
      </c>
      <c r="T11" s="101" t="s">
        <v>149</v>
      </c>
      <c r="U11" s="60" t="s">
        <v>129</v>
      </c>
      <c r="V11" s="60" t="s">
        <v>130</v>
      </c>
      <c r="W11" s="11"/>
    </row>
    <row r="12" spans="2:23" x14ac:dyDescent="0.25">
      <c r="B12" s="59" t="s">
        <v>131</v>
      </c>
      <c r="C12" s="61">
        <v>79.31</v>
      </c>
      <c r="D12" s="61">
        <v>80.05</v>
      </c>
      <c r="E12" s="61">
        <v>79.819999999999993</v>
      </c>
      <c r="F12" s="73">
        <v>85.69</v>
      </c>
      <c r="G12" s="61">
        <v>75.39</v>
      </c>
      <c r="H12" s="64">
        <v>81.78</v>
      </c>
      <c r="I12" s="61">
        <f>SUM(C12:H12)</f>
        <v>482.03999999999996</v>
      </c>
      <c r="J12" s="61">
        <f>AVERAGE(C12:H12)</f>
        <v>80.339999999999989</v>
      </c>
      <c r="K12" s="61">
        <f>_xlfn.STDEV.S(C12:H12)</f>
        <v>3.3649368493331338</v>
      </c>
      <c r="L12" s="61">
        <f>K12/3^(1/2)</f>
        <v>1.942747195768576</v>
      </c>
      <c r="P12" s="58" t="s">
        <v>131</v>
      </c>
      <c r="Q12" s="61">
        <v>80.339999999999989</v>
      </c>
      <c r="R12" s="59">
        <v>79.606666666666669</v>
      </c>
      <c r="S12" s="99">
        <v>83.81</v>
      </c>
      <c r="T12" s="100">
        <f>AVERAGE(Q12:S12)</f>
        <v>81.252222222222215</v>
      </c>
      <c r="U12" s="61">
        <f>_xlfn.STDEV.S(Q12:S12)</f>
        <v>2.2452427073291714</v>
      </c>
      <c r="V12" s="61">
        <f>U12/3^(1/2)</f>
        <v>1.2962914814725413</v>
      </c>
    </row>
    <row r="13" spans="2:23" x14ac:dyDescent="0.25">
      <c r="B13" s="59" t="s">
        <v>33</v>
      </c>
      <c r="C13" s="61">
        <v>87.85</v>
      </c>
      <c r="D13" s="61">
        <v>89.13</v>
      </c>
      <c r="E13" s="61">
        <v>86.09</v>
      </c>
      <c r="F13" s="73">
        <v>91.73</v>
      </c>
      <c r="G13" s="61">
        <v>88.88</v>
      </c>
      <c r="H13" s="64">
        <v>90.58</v>
      </c>
      <c r="I13" s="61">
        <f>SUM(C13:H13)</f>
        <v>534.26</v>
      </c>
      <c r="J13" s="61">
        <f>AVERAGE(C13:H13)</f>
        <v>89.043333333333337</v>
      </c>
      <c r="K13" s="61">
        <f>_xlfn.STDEV.S(C13:H13)</f>
        <v>1.9879604288482879</v>
      </c>
      <c r="L13" s="61">
        <f>K13/3^(1/2)</f>
        <v>1.147749488733883</v>
      </c>
      <c r="P13" s="58" t="s">
        <v>33</v>
      </c>
      <c r="Q13" s="61">
        <v>89.043333333333337</v>
      </c>
      <c r="R13" s="59">
        <v>87.716666666666683</v>
      </c>
      <c r="S13" s="99">
        <v>85.100000000000009</v>
      </c>
      <c r="T13" s="100">
        <f>AVERAGE(Q13:S13)</f>
        <v>87.286666666666676</v>
      </c>
      <c r="U13" s="61">
        <f>_xlfn.STDEV.S(M13:R13)</f>
        <v>0.93809499637414395</v>
      </c>
      <c r="V13" s="61">
        <f>U13/3^(1/2)</f>
        <v>0.54160939868205304</v>
      </c>
    </row>
    <row r="14" spans="2:23" x14ac:dyDescent="0.25">
      <c r="B14" s="59" t="s">
        <v>34</v>
      </c>
      <c r="C14" s="61">
        <v>95.33</v>
      </c>
      <c r="D14" s="61">
        <v>98.75</v>
      </c>
      <c r="E14" s="61">
        <v>93.12</v>
      </c>
      <c r="F14" s="73">
        <v>103.89</v>
      </c>
      <c r="G14" s="61">
        <v>96.39</v>
      </c>
      <c r="H14" s="64">
        <v>98.15</v>
      </c>
      <c r="I14" s="61">
        <f>SUM(C14:H14)</f>
        <v>585.63</v>
      </c>
      <c r="J14" s="61">
        <f>AVERAGE(C14:H14)</f>
        <v>97.605000000000004</v>
      </c>
      <c r="K14" s="61">
        <f>_xlfn.STDEV.S(C14:H14)</f>
        <v>3.6844633259132866</v>
      </c>
      <c r="L14" s="61">
        <f>K14/3^(1/2)</f>
        <v>2.12722589303534</v>
      </c>
      <c r="P14" s="58" t="s">
        <v>34</v>
      </c>
      <c r="Q14" s="61">
        <v>97.605000000000004</v>
      </c>
      <c r="R14" s="59">
        <v>88.435000000000002</v>
      </c>
      <c r="S14" s="99">
        <v>94.021666666666661</v>
      </c>
      <c r="T14" s="100">
        <f>AVERAGE(Q14:S14)</f>
        <v>93.353888888888889</v>
      </c>
      <c r="U14" s="61">
        <f>_xlfn.STDEV.S(M14:R14)</f>
        <v>6.4841691834806419</v>
      </c>
      <c r="V14" s="61">
        <f>U14/3^(1/2)</f>
        <v>3.7436368235536248</v>
      </c>
    </row>
    <row r="15" spans="2:23" x14ac:dyDescent="0.25">
      <c r="B15" s="62" t="s">
        <v>35</v>
      </c>
      <c r="C15" s="61">
        <v>100.36</v>
      </c>
      <c r="D15" s="61">
        <v>100.47</v>
      </c>
      <c r="E15" s="61">
        <v>102.25</v>
      </c>
      <c r="F15" s="61">
        <v>101.96</v>
      </c>
      <c r="G15" s="73">
        <v>109.52</v>
      </c>
      <c r="H15" s="64">
        <v>99.56</v>
      </c>
      <c r="I15" s="61">
        <f>SUM(C15:H15)</f>
        <v>614.11999999999989</v>
      </c>
      <c r="J15" s="61">
        <f>AVERAGE(C15:H15)</f>
        <v>102.35333333333331</v>
      </c>
      <c r="K15" s="61">
        <f>_xlfn.STDEV.S(C15:H15)</f>
        <v>3.656488297077765</v>
      </c>
      <c r="L15" s="61">
        <f>K15/3^(1/2)</f>
        <v>2.1110745026065643</v>
      </c>
      <c r="P15" s="58" t="s">
        <v>35</v>
      </c>
      <c r="Q15" s="61">
        <v>102.35333333333331</v>
      </c>
      <c r="R15" s="59">
        <v>106.30833333333334</v>
      </c>
      <c r="S15" s="99">
        <v>108.72666666666667</v>
      </c>
      <c r="T15" s="100">
        <f>AVERAGE(Q15:S15)</f>
        <v>105.7961111111111</v>
      </c>
      <c r="U15" s="61">
        <f>_xlfn.STDEV.S(M15:R15)</f>
        <v>2.7966073195928143</v>
      </c>
      <c r="V15" s="61">
        <f>U15/3^(1/2)</f>
        <v>1.6146219887845892</v>
      </c>
    </row>
    <row r="16" spans="2:23" x14ac:dyDescent="0.25">
      <c r="B16" s="59" t="s">
        <v>36</v>
      </c>
      <c r="C16" s="73">
        <v>127.39</v>
      </c>
      <c r="D16" s="61">
        <v>105.93</v>
      </c>
      <c r="E16" s="61">
        <v>99.53</v>
      </c>
      <c r="F16" s="61">
        <v>103.68</v>
      </c>
      <c r="G16" s="61">
        <v>113.92</v>
      </c>
      <c r="H16" s="64">
        <v>102.96</v>
      </c>
      <c r="I16" s="61">
        <f>SUM(C16:H16)</f>
        <v>653.41000000000008</v>
      </c>
      <c r="J16" s="61">
        <f>AVERAGE(C16:H16)</f>
        <v>108.90166666666669</v>
      </c>
      <c r="K16" s="61">
        <f>_xlfn.STDEV.S(C16:H16)</f>
        <v>10.258950076234246</v>
      </c>
      <c r="L16" s="61">
        <f>K16/3^(1/2)</f>
        <v>5.9230075881167741</v>
      </c>
      <c r="P16" s="58" t="s">
        <v>36</v>
      </c>
      <c r="Q16" s="61">
        <v>108.90166666666669</v>
      </c>
      <c r="R16" s="59">
        <v>108.16333333333334</v>
      </c>
      <c r="S16" s="99">
        <v>113.27166666666666</v>
      </c>
      <c r="T16" s="100">
        <f>AVERAGE(Q16:S16)</f>
        <v>110.11222222222223</v>
      </c>
      <c r="U16" s="61">
        <f>_xlfn.STDEV.S(M16:R16)</f>
        <v>0.52208050677607509</v>
      </c>
      <c r="V16" s="61">
        <f>U16/3^(1/2)</f>
        <v>0.30142332112582321</v>
      </c>
    </row>
    <row r="21" spans="2:20" x14ac:dyDescent="0.25">
      <c r="B21" s="60" t="s">
        <v>135</v>
      </c>
      <c r="C21" s="115" t="s">
        <v>126</v>
      </c>
      <c r="D21" s="115"/>
      <c r="E21" s="115"/>
      <c r="F21" s="115"/>
      <c r="G21" s="115"/>
      <c r="H21" s="115"/>
      <c r="I21" s="65" t="s">
        <v>136</v>
      </c>
      <c r="J21" s="65" t="s">
        <v>128</v>
      </c>
      <c r="K21" s="60" t="s">
        <v>129</v>
      </c>
      <c r="L21" s="60" t="s">
        <v>130</v>
      </c>
      <c r="O21" s="58" t="s">
        <v>124</v>
      </c>
      <c r="P21" s="58" t="s">
        <v>131</v>
      </c>
      <c r="Q21" s="58" t="s">
        <v>33</v>
      </c>
      <c r="R21" s="58" t="s">
        <v>34</v>
      </c>
      <c r="S21" s="58" t="s">
        <v>35</v>
      </c>
      <c r="T21" s="58" t="s">
        <v>36</v>
      </c>
    </row>
    <row r="22" spans="2:20" x14ac:dyDescent="0.25">
      <c r="B22" s="59" t="s">
        <v>131</v>
      </c>
      <c r="C22" s="61">
        <v>81.16</v>
      </c>
      <c r="D22" s="61">
        <v>78.36</v>
      </c>
      <c r="E22" s="61">
        <v>76.95</v>
      </c>
      <c r="F22" s="73">
        <v>82.53</v>
      </c>
      <c r="G22" s="61">
        <v>76.17</v>
      </c>
      <c r="H22" s="61">
        <v>82.47</v>
      </c>
      <c r="I22" s="61"/>
      <c r="J22" s="61">
        <f>AVERAGE(C22:H22)</f>
        <v>79.606666666666669</v>
      </c>
      <c r="K22" s="61">
        <f>_xlfn.STDEV.S(C22:H22)</f>
        <v>2.8135434360725013</v>
      </c>
      <c r="L22" s="61">
        <f>K22/3^(1/2)</f>
        <v>1.6244000601931634</v>
      </c>
      <c r="O22" s="58" t="s">
        <v>125</v>
      </c>
      <c r="P22" s="89">
        <v>80.339999999999989</v>
      </c>
      <c r="Q22" s="89">
        <v>89.043333333333337</v>
      </c>
      <c r="R22" s="89">
        <v>97.605000000000004</v>
      </c>
      <c r="S22" s="61">
        <v>102.35333333333331</v>
      </c>
      <c r="T22" s="61">
        <v>108.90166666666669</v>
      </c>
    </row>
    <row r="23" spans="2:20" x14ac:dyDescent="0.25">
      <c r="B23" s="59" t="s">
        <v>33</v>
      </c>
      <c r="C23" s="61">
        <v>85.62</v>
      </c>
      <c r="D23" s="61">
        <v>91.22</v>
      </c>
      <c r="E23" s="61">
        <v>86.87</v>
      </c>
      <c r="F23" s="61">
        <v>87.52</v>
      </c>
      <c r="G23" s="61">
        <v>81.81</v>
      </c>
      <c r="H23" s="73">
        <v>93.26</v>
      </c>
      <c r="I23" s="61"/>
      <c r="J23" s="61">
        <f t="shared" ref="J23:J26" si="0">AVERAGE(C23:H23)</f>
        <v>87.716666666666683</v>
      </c>
      <c r="K23" s="61">
        <f t="shared" ref="K23:K26" si="1">_xlfn.STDEV.S(C23:H23)</f>
        <v>4.0753437482826733</v>
      </c>
      <c r="L23" s="61">
        <f t="shared" ref="L23:L26" si="2">K23/3^(1/2)</f>
        <v>2.3529008101112598</v>
      </c>
      <c r="O23" s="58" t="s">
        <v>126</v>
      </c>
      <c r="P23" s="59">
        <v>79.606666666666669</v>
      </c>
      <c r="Q23" s="59">
        <v>87.716666666666683</v>
      </c>
      <c r="R23" s="59">
        <v>88.435000000000002</v>
      </c>
      <c r="S23" s="59">
        <v>106.30833333333334</v>
      </c>
      <c r="T23" s="59">
        <v>108.16333333333334</v>
      </c>
    </row>
    <row r="24" spans="2:20" x14ac:dyDescent="0.25">
      <c r="B24" s="62" t="s">
        <v>34</v>
      </c>
      <c r="C24" s="61">
        <v>85.21</v>
      </c>
      <c r="D24" s="61">
        <v>89.95</v>
      </c>
      <c r="E24" s="61">
        <v>83.77</v>
      </c>
      <c r="F24" s="61">
        <v>86.34</v>
      </c>
      <c r="G24" s="73">
        <v>93.79</v>
      </c>
      <c r="H24" s="61">
        <v>91.55</v>
      </c>
      <c r="I24" s="61"/>
      <c r="J24" s="61">
        <f t="shared" si="0"/>
        <v>88.435000000000002</v>
      </c>
      <c r="K24" s="61">
        <f t="shared" si="1"/>
        <v>3.9300470735094284</v>
      </c>
      <c r="L24" s="61">
        <f t="shared" si="2"/>
        <v>2.2690137358185694</v>
      </c>
      <c r="O24" s="58" t="s">
        <v>127</v>
      </c>
      <c r="P24" s="59">
        <v>83.81</v>
      </c>
      <c r="Q24" s="59">
        <v>85.100000000000009</v>
      </c>
      <c r="R24" s="59">
        <v>94.021666666666661</v>
      </c>
      <c r="S24" s="59">
        <v>108.72666666666667</v>
      </c>
      <c r="T24" s="59">
        <v>113.27166666666666</v>
      </c>
    </row>
    <row r="25" spans="2:20" x14ac:dyDescent="0.25">
      <c r="B25" s="59" t="s">
        <v>35</v>
      </c>
      <c r="C25" s="61">
        <v>114.27</v>
      </c>
      <c r="D25" s="61">
        <v>100.47</v>
      </c>
      <c r="E25" s="73">
        <v>115.6</v>
      </c>
      <c r="F25" s="61">
        <v>102.23</v>
      </c>
      <c r="G25" s="61">
        <v>103.65</v>
      </c>
      <c r="H25" s="61">
        <v>101.63</v>
      </c>
      <c r="I25" s="61"/>
      <c r="J25" s="61">
        <f t="shared" si="0"/>
        <v>106.30833333333334</v>
      </c>
      <c r="K25" s="61">
        <f t="shared" si="1"/>
        <v>6.7734139594938858</v>
      </c>
      <c r="L25" s="61">
        <f t="shared" si="2"/>
        <v>3.910632372846564</v>
      </c>
    </row>
    <row r="26" spans="2:20" x14ac:dyDescent="0.25">
      <c r="B26" s="59" t="s">
        <v>36</v>
      </c>
      <c r="C26" s="61">
        <v>106.35</v>
      </c>
      <c r="D26" s="61">
        <v>106.85</v>
      </c>
      <c r="E26" s="61">
        <v>111.96</v>
      </c>
      <c r="F26" s="61">
        <v>104.56</v>
      </c>
      <c r="G26" s="73">
        <v>112.53</v>
      </c>
      <c r="H26" s="61">
        <v>106.73</v>
      </c>
      <c r="I26" s="61"/>
      <c r="J26" s="61">
        <f t="shared" si="0"/>
        <v>108.16333333333334</v>
      </c>
      <c r="K26" s="61">
        <f t="shared" si="1"/>
        <v>3.2721226545877924</v>
      </c>
      <c r="L26" s="61">
        <f t="shared" si="2"/>
        <v>1.8891608954477348</v>
      </c>
    </row>
    <row r="31" spans="2:20" x14ac:dyDescent="0.25">
      <c r="B31" s="60" t="s">
        <v>135</v>
      </c>
      <c r="C31" s="115" t="s">
        <v>126</v>
      </c>
      <c r="D31" s="115"/>
      <c r="E31" s="115"/>
      <c r="F31" s="115"/>
      <c r="G31" s="115"/>
      <c r="H31" s="115"/>
      <c r="I31" s="65" t="s">
        <v>136</v>
      </c>
      <c r="J31" s="65" t="s">
        <v>128</v>
      </c>
      <c r="K31" s="60" t="s">
        <v>129</v>
      </c>
      <c r="L31" s="60" t="s">
        <v>130</v>
      </c>
      <c r="O31" s="72" t="s">
        <v>144</v>
      </c>
      <c r="P31" s="57"/>
    </row>
    <row r="32" spans="2:20" x14ac:dyDescent="0.25">
      <c r="B32" s="59" t="s">
        <v>131</v>
      </c>
      <c r="C32" s="61">
        <v>78.989999999999995</v>
      </c>
      <c r="D32" s="61">
        <v>82.19</v>
      </c>
      <c r="E32" s="61">
        <v>79.83</v>
      </c>
      <c r="F32" s="61">
        <v>85.76</v>
      </c>
      <c r="G32" s="73">
        <v>89.49</v>
      </c>
      <c r="H32" s="61">
        <v>86.6</v>
      </c>
      <c r="I32" s="61"/>
      <c r="J32" s="61">
        <f>AVERAGE(C32:H32)</f>
        <v>83.81</v>
      </c>
      <c r="K32" s="61">
        <f>_xlfn.STDEV.S(C32:H32)</f>
        <v>4.1363317081684832</v>
      </c>
      <c r="L32" s="61">
        <f>K32/3^(1/2)</f>
        <v>2.3881122251686584</v>
      </c>
    </row>
    <row r="33" spans="2:21" ht="15.75" thickBot="1" x14ac:dyDescent="0.3">
      <c r="B33" s="62" t="s">
        <v>33</v>
      </c>
      <c r="C33" s="61">
        <v>80.09</v>
      </c>
      <c r="D33" s="61">
        <v>89.55</v>
      </c>
      <c r="E33" s="61">
        <v>87.18</v>
      </c>
      <c r="F33" s="61">
        <v>80.709999999999994</v>
      </c>
      <c r="G33" s="61">
        <v>83.34</v>
      </c>
      <c r="H33" s="73">
        <v>89.73</v>
      </c>
      <c r="I33" s="61"/>
      <c r="J33" s="61">
        <f t="shared" ref="J33:J36" si="3">AVERAGE(C33:H33)</f>
        <v>85.100000000000009</v>
      </c>
      <c r="K33" s="61">
        <f t="shared" ref="K33:K36" si="4">_xlfn.STDEV.S(C33:H33)</f>
        <v>4.3135971068239565</v>
      </c>
      <c r="L33" s="61">
        <f t="shared" ref="L33:L36" si="5">K33/3^(1/2)</f>
        <v>2.4904564508004023</v>
      </c>
      <c r="O33" t="s">
        <v>145</v>
      </c>
    </row>
    <row r="34" spans="2:21" x14ac:dyDescent="0.25">
      <c r="B34" s="63" t="s">
        <v>34</v>
      </c>
      <c r="C34" s="61">
        <v>90.57</v>
      </c>
      <c r="D34" s="73">
        <v>99.64</v>
      </c>
      <c r="E34" s="61">
        <v>88.51</v>
      </c>
      <c r="F34" s="61">
        <v>96.8</v>
      </c>
      <c r="G34" s="61">
        <v>97.06</v>
      </c>
      <c r="H34" s="61">
        <v>91.55</v>
      </c>
      <c r="I34" s="61"/>
      <c r="J34" s="61">
        <f t="shared" si="3"/>
        <v>94.021666666666661</v>
      </c>
      <c r="K34" s="61">
        <f t="shared" si="4"/>
        <v>4.4026783514886336</v>
      </c>
      <c r="L34" s="61">
        <f t="shared" si="5"/>
        <v>2.5418875313873004</v>
      </c>
      <c r="O34" s="69" t="s">
        <v>146</v>
      </c>
      <c r="P34" s="69" t="s">
        <v>147</v>
      </c>
      <c r="Q34" s="69" t="s">
        <v>148</v>
      </c>
      <c r="R34" s="69" t="s">
        <v>149</v>
      </c>
      <c r="S34" s="69" t="s">
        <v>150</v>
      </c>
    </row>
    <row r="35" spans="2:21" x14ac:dyDescent="0.25">
      <c r="B35" s="62" t="s">
        <v>35</v>
      </c>
      <c r="C35" s="61">
        <v>111.31</v>
      </c>
      <c r="D35" s="73">
        <v>121.87</v>
      </c>
      <c r="E35" s="61">
        <v>119.02</v>
      </c>
      <c r="F35" s="61">
        <v>93.41</v>
      </c>
      <c r="G35" s="61">
        <v>106.67</v>
      </c>
      <c r="H35" s="61">
        <v>100.08</v>
      </c>
      <c r="I35" s="61"/>
      <c r="J35" s="61">
        <f t="shared" si="3"/>
        <v>108.72666666666667</v>
      </c>
      <c r="K35" s="61">
        <f t="shared" si="4"/>
        <v>10.945031140506945</v>
      </c>
      <c r="L35" s="61">
        <f t="shared" si="5"/>
        <v>6.3191166752605215</v>
      </c>
      <c r="O35" s="84" t="s">
        <v>131</v>
      </c>
      <c r="P35" s="67">
        <v>3</v>
      </c>
      <c r="Q35" s="67">
        <v>243.75666666666666</v>
      </c>
      <c r="R35" s="67">
        <v>81.252222222222215</v>
      </c>
      <c r="S35" s="67">
        <v>5.0411148148148266</v>
      </c>
    </row>
    <row r="36" spans="2:21" x14ac:dyDescent="0.25">
      <c r="B36" s="59" t="s">
        <v>36</v>
      </c>
      <c r="C36" s="61">
        <v>123.56</v>
      </c>
      <c r="D36" s="61">
        <v>104.59</v>
      </c>
      <c r="E36" s="61">
        <v>112.15</v>
      </c>
      <c r="F36" s="61">
        <v>109.89</v>
      </c>
      <c r="G36" s="73">
        <v>126.48</v>
      </c>
      <c r="H36" s="61">
        <v>102.96</v>
      </c>
      <c r="I36" s="61"/>
      <c r="J36" s="61">
        <f t="shared" si="3"/>
        <v>113.27166666666666</v>
      </c>
      <c r="K36" s="61">
        <f t="shared" si="4"/>
        <v>9.7437721990339412</v>
      </c>
      <c r="L36" s="61">
        <f t="shared" si="5"/>
        <v>5.6255695020346383</v>
      </c>
      <c r="O36" s="84" t="s">
        <v>33</v>
      </c>
      <c r="P36" s="67">
        <v>3</v>
      </c>
      <c r="Q36" s="67">
        <v>261.86</v>
      </c>
      <c r="R36" s="67">
        <v>87.286666666666676</v>
      </c>
      <c r="S36" s="67">
        <v>4.0261444444444381</v>
      </c>
    </row>
    <row r="37" spans="2:21" x14ac:dyDescent="0.25">
      <c r="O37" s="84" t="s">
        <v>34</v>
      </c>
      <c r="P37" s="67">
        <v>3</v>
      </c>
      <c r="Q37" s="67">
        <v>280.06166666666667</v>
      </c>
      <c r="R37" s="67">
        <v>93.353888888888889</v>
      </c>
      <c r="S37" s="67">
        <v>21.35667037037037</v>
      </c>
    </row>
    <row r="38" spans="2:21" x14ac:dyDescent="0.25">
      <c r="O38" s="84" t="s">
        <v>35</v>
      </c>
      <c r="P38" s="67">
        <v>3</v>
      </c>
      <c r="Q38" s="67">
        <v>317.38833333333332</v>
      </c>
      <c r="R38" s="67">
        <v>105.7961111111111</v>
      </c>
      <c r="S38" s="67">
        <v>10.351623148148249</v>
      </c>
    </row>
    <row r="39" spans="2:21" ht="15.75" thickBot="1" x14ac:dyDescent="0.3">
      <c r="O39" s="85" t="s">
        <v>36</v>
      </c>
      <c r="P39" s="68">
        <v>3</v>
      </c>
      <c r="Q39" s="68">
        <v>330.3366666666667</v>
      </c>
      <c r="R39" s="68">
        <v>110.11222222222223</v>
      </c>
      <c r="S39" s="68">
        <v>7.6228509259258717</v>
      </c>
    </row>
    <row r="42" spans="2:21" ht="15.75" thickBot="1" x14ac:dyDescent="0.3">
      <c r="O42" t="s">
        <v>151</v>
      </c>
    </row>
    <row r="43" spans="2:21" x14ac:dyDescent="0.25">
      <c r="O43" s="69" t="s">
        <v>152</v>
      </c>
      <c r="P43" s="69" t="s">
        <v>153</v>
      </c>
      <c r="Q43" s="69" t="s">
        <v>154</v>
      </c>
      <c r="R43" s="69" t="s">
        <v>155</v>
      </c>
      <c r="S43" s="69" t="s">
        <v>156</v>
      </c>
      <c r="T43" s="69" t="s">
        <v>157</v>
      </c>
      <c r="U43" s="69" t="s">
        <v>158</v>
      </c>
    </row>
    <row r="44" spans="2:21" x14ac:dyDescent="0.25">
      <c r="O44" s="67" t="s">
        <v>159</v>
      </c>
      <c r="P44" s="67">
        <v>1783.7178529629632</v>
      </c>
      <c r="Q44" s="67">
        <v>4</v>
      </c>
      <c r="R44" s="67">
        <v>445.9294632407408</v>
      </c>
      <c r="S44" s="67">
        <v>46.068612714040341</v>
      </c>
      <c r="T44" s="67">
        <v>2.0750690215757851E-6</v>
      </c>
      <c r="U44" s="67">
        <v>3.4780496907652281</v>
      </c>
    </row>
    <row r="45" spans="2:21" x14ac:dyDescent="0.25">
      <c r="O45" s="67" t="s">
        <v>160</v>
      </c>
      <c r="P45" s="67">
        <v>96.796807407407513</v>
      </c>
      <c r="Q45" s="67">
        <v>10</v>
      </c>
      <c r="R45" s="67">
        <v>9.6796807407407517</v>
      </c>
      <c r="S45" s="67"/>
      <c r="T45" s="67"/>
      <c r="U45" s="67"/>
    </row>
    <row r="46" spans="2:21" x14ac:dyDescent="0.25">
      <c r="O46" s="67"/>
      <c r="P46" s="67"/>
      <c r="Q46" s="67"/>
      <c r="R46" s="67"/>
      <c r="S46" s="67"/>
      <c r="T46" s="67"/>
      <c r="U46" s="67"/>
    </row>
    <row r="47" spans="2:21" ht="15.75" thickBot="1" x14ac:dyDescent="0.3">
      <c r="O47" s="68" t="s">
        <v>136</v>
      </c>
      <c r="P47" s="68">
        <v>1880.5146603703706</v>
      </c>
      <c r="Q47" s="68">
        <v>14</v>
      </c>
      <c r="R47" s="68"/>
      <c r="S47" s="68"/>
      <c r="T47" s="68"/>
      <c r="U47" s="68"/>
    </row>
    <row r="50" spans="15:16" x14ac:dyDescent="0.25">
      <c r="O50" s="83" t="s">
        <v>167</v>
      </c>
      <c r="P50" s="83"/>
    </row>
  </sheetData>
  <mergeCells count="4">
    <mergeCell ref="C11:H11"/>
    <mergeCell ref="C21:H21"/>
    <mergeCell ref="C31:H31"/>
    <mergeCell ref="D8:H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5:U47"/>
  <sheetViews>
    <sheetView topLeftCell="B19" zoomScale="80" zoomScaleNormal="80" zoomScaleSheetLayoutView="100" workbookViewId="0">
      <selection activeCell="F6" sqref="F6"/>
    </sheetView>
  </sheetViews>
  <sheetFormatPr defaultRowHeight="15" x14ac:dyDescent="0.25"/>
  <cols>
    <col min="2" max="2" width="12.140625" customWidth="1"/>
    <col min="9" max="9" width="12.42578125" customWidth="1"/>
    <col min="13" max="13" width="16.28515625" customWidth="1"/>
    <col min="14" max="14" width="18.5703125" customWidth="1"/>
    <col min="15" max="16" width="13.85546875" customWidth="1"/>
    <col min="17" max="17" width="15.140625" customWidth="1"/>
    <col min="18" max="18" width="13.7109375" customWidth="1"/>
    <col min="19" max="19" width="13" customWidth="1"/>
    <col min="21" max="21" width="13.140625" customWidth="1"/>
    <col min="22" max="22" width="16.140625" customWidth="1"/>
    <col min="23" max="23" width="16" customWidth="1"/>
    <col min="24" max="24" width="11.140625" customWidth="1"/>
    <col min="25" max="25" width="14" customWidth="1"/>
    <col min="26" max="26" width="12.85546875" customWidth="1"/>
    <col min="27" max="27" width="13.28515625" customWidth="1"/>
  </cols>
  <sheetData>
    <row r="5" spans="2:21" ht="15.75" x14ac:dyDescent="0.25">
      <c r="E5" s="118" t="s">
        <v>138</v>
      </c>
      <c r="F5" s="118"/>
      <c r="O5" s="70"/>
      <c r="P5" s="71" t="s">
        <v>143</v>
      </c>
      <c r="Q5" s="70"/>
      <c r="R5" s="70"/>
    </row>
    <row r="8" spans="2:21" x14ac:dyDescent="0.25">
      <c r="B8" s="60" t="s">
        <v>135</v>
      </c>
      <c r="C8" s="115" t="s">
        <v>125</v>
      </c>
      <c r="D8" s="115"/>
      <c r="E8" s="115"/>
      <c r="F8" s="115"/>
      <c r="G8" s="115"/>
      <c r="H8" s="116"/>
      <c r="I8" s="60" t="s">
        <v>128</v>
      </c>
      <c r="J8" s="60" t="s">
        <v>129</v>
      </c>
      <c r="K8" s="60" t="s">
        <v>130</v>
      </c>
      <c r="O8" s="58"/>
      <c r="P8" s="58" t="s">
        <v>125</v>
      </c>
      <c r="Q8" s="58" t="s">
        <v>126</v>
      </c>
      <c r="R8" s="58" t="s">
        <v>127</v>
      </c>
      <c r="S8" s="58" t="s">
        <v>149</v>
      </c>
      <c r="T8" s="60" t="s">
        <v>129</v>
      </c>
      <c r="U8" s="60" t="s">
        <v>130</v>
      </c>
    </row>
    <row r="9" spans="2:21" x14ac:dyDescent="0.25">
      <c r="B9" s="59" t="s">
        <v>131</v>
      </c>
      <c r="C9" s="61">
        <v>2.7</v>
      </c>
      <c r="D9" s="61">
        <v>2.8</v>
      </c>
      <c r="E9" s="73">
        <v>2.8</v>
      </c>
      <c r="F9" s="61">
        <v>2.65</v>
      </c>
      <c r="G9" s="61">
        <v>2.7</v>
      </c>
      <c r="H9" s="64">
        <v>2.5</v>
      </c>
      <c r="I9" s="61">
        <f>AVERAGE(C9:H9)</f>
        <v>2.6916666666666669</v>
      </c>
      <c r="J9" s="61">
        <f>_xlfn.STDEV.S(C9:H9)</f>
        <v>0.11143009766964514</v>
      </c>
      <c r="K9" s="61">
        <f>J9/3^(1/2)</f>
        <v>6.433419688539592E-2</v>
      </c>
      <c r="O9" s="58" t="s">
        <v>131</v>
      </c>
      <c r="P9" s="59">
        <v>2.6916666666666669</v>
      </c>
      <c r="Q9" s="59">
        <v>2.6833333333333336</v>
      </c>
      <c r="R9" s="59">
        <v>2.5333333333333337</v>
      </c>
      <c r="S9">
        <f>AVERAGE(P9:R9)</f>
        <v>2.6361111111111111</v>
      </c>
      <c r="T9" s="61">
        <f>_xlfn.STDEV.S(P9:R9)</f>
        <v>8.9105638513030161E-2</v>
      </c>
      <c r="U9" s="61">
        <f>T9/3^(1/2)</f>
        <v>5.1445164381811452E-2</v>
      </c>
    </row>
    <row r="10" spans="2:21" x14ac:dyDescent="0.25">
      <c r="B10" s="59" t="s">
        <v>33</v>
      </c>
      <c r="C10" s="73">
        <v>2.9</v>
      </c>
      <c r="D10" s="61">
        <v>2.6</v>
      </c>
      <c r="E10" s="61">
        <v>3</v>
      </c>
      <c r="F10" s="61">
        <v>2.8</v>
      </c>
      <c r="G10" s="61">
        <v>2.85</v>
      </c>
      <c r="H10" s="64">
        <v>2.9</v>
      </c>
      <c r="I10" s="61">
        <f>AVERAGE(C10:H10)</f>
        <v>2.8416666666666668</v>
      </c>
      <c r="J10" s="61">
        <f>_xlfn.STDEV.S(C10:H10)</f>
        <v>0.13570801990548184</v>
      </c>
      <c r="K10" s="61">
        <f t="shared" ref="K10:K13" si="0">J10/3^(1/2)</f>
        <v>7.8351061823621032E-2</v>
      </c>
      <c r="O10" s="58" t="s">
        <v>33</v>
      </c>
      <c r="P10" s="59">
        <v>2.8416666666666668</v>
      </c>
      <c r="Q10" s="59">
        <v>2.8416666666666663</v>
      </c>
      <c r="R10" s="59">
        <v>2.6916666666666664</v>
      </c>
      <c r="S10">
        <f t="shared" ref="S10:S13" si="1">AVERAGE(P10:R10)</f>
        <v>2.7916666666666665</v>
      </c>
      <c r="T10" s="61">
        <f t="shared" ref="T10:T13" si="2">_xlfn.STDEV.S(P10:R10)</f>
        <v>8.6602540378443948E-2</v>
      </c>
      <c r="U10" s="61">
        <f t="shared" ref="U10:U13" si="3">T10/3^(1/2)</f>
        <v>5.0000000000000051E-2</v>
      </c>
    </row>
    <row r="11" spans="2:21" x14ac:dyDescent="0.25">
      <c r="B11" s="59" t="s">
        <v>34</v>
      </c>
      <c r="C11" s="61">
        <v>3.1</v>
      </c>
      <c r="D11" s="61">
        <v>2.9</v>
      </c>
      <c r="E11" s="73">
        <v>3.2</v>
      </c>
      <c r="F11" s="61">
        <v>3.1</v>
      </c>
      <c r="G11" s="61">
        <v>2.9</v>
      </c>
      <c r="H11" s="64">
        <v>3</v>
      </c>
      <c r="I11" s="61">
        <f>AVERAGE(C11:H11)</f>
        <v>3.0333333333333332</v>
      </c>
      <c r="J11" s="61">
        <f>_xlfn.STDEV.S(C11:H11)</f>
        <v>0.12110601416389978</v>
      </c>
      <c r="K11" s="61">
        <f>J11/3^(1/2)</f>
        <v>6.992058987801017E-2</v>
      </c>
      <c r="O11" s="58" t="s">
        <v>34</v>
      </c>
      <c r="P11" s="59">
        <v>3.0333333333333332</v>
      </c>
      <c r="Q11" s="59">
        <v>2.6333333333333333</v>
      </c>
      <c r="R11" s="59">
        <v>2.9083333333333332</v>
      </c>
      <c r="S11">
        <f t="shared" si="1"/>
        <v>2.8583333333333329</v>
      </c>
      <c r="T11" s="61">
        <f t="shared" si="2"/>
        <v>0.20463381929681121</v>
      </c>
      <c r="U11" s="61">
        <f>T11/3^(1/2)</f>
        <v>0.1181453906563152</v>
      </c>
    </row>
    <row r="12" spans="2:21" x14ac:dyDescent="0.25">
      <c r="B12" s="62" t="s">
        <v>35</v>
      </c>
      <c r="C12" s="61">
        <v>2.5</v>
      </c>
      <c r="D12" s="61">
        <v>2.7</v>
      </c>
      <c r="E12" s="73">
        <v>2.9</v>
      </c>
      <c r="F12" s="61">
        <v>2.6</v>
      </c>
      <c r="G12" s="61">
        <v>2.7</v>
      </c>
      <c r="H12" s="64">
        <v>2.65</v>
      </c>
      <c r="I12" s="61">
        <f>AVERAGE(C12:H12)</f>
        <v>2.6749999999999994</v>
      </c>
      <c r="J12" s="61">
        <f>_xlfn.STDEV.S(C12:H12)</f>
        <v>0.13322912594474226</v>
      </c>
      <c r="K12" s="61">
        <f t="shared" si="0"/>
        <v>7.6919871728095501E-2</v>
      </c>
      <c r="O12" s="58" t="s">
        <v>35</v>
      </c>
      <c r="P12" s="59">
        <v>2.6749999999999994</v>
      </c>
      <c r="Q12" s="59">
        <v>2.9916666666666667</v>
      </c>
      <c r="R12" s="59">
        <v>2.5833333333333335</v>
      </c>
      <c r="S12">
        <f t="shared" si="1"/>
        <v>2.75</v>
      </c>
      <c r="T12" s="61">
        <f t="shared" si="2"/>
        <v>0.21424933553637407</v>
      </c>
      <c r="U12" s="61">
        <f t="shared" si="3"/>
        <v>0.12369691154562402</v>
      </c>
    </row>
    <row r="13" spans="2:21" x14ac:dyDescent="0.25">
      <c r="B13" s="59" t="s">
        <v>36</v>
      </c>
      <c r="C13" s="61">
        <v>3.2</v>
      </c>
      <c r="D13" s="61">
        <v>3.15</v>
      </c>
      <c r="E13" s="61">
        <v>3.1</v>
      </c>
      <c r="F13" s="61">
        <v>3</v>
      </c>
      <c r="G13" s="73">
        <v>3.25</v>
      </c>
      <c r="H13" s="64">
        <v>3.1</v>
      </c>
      <c r="I13" s="61">
        <f>AVERAGE(C13:H13)</f>
        <v>3.1333333333333333</v>
      </c>
      <c r="J13" s="61">
        <f>_xlfn.STDEV.S(C13:H13)</f>
        <v>8.755950357709133E-2</v>
      </c>
      <c r="K13" s="61">
        <f t="shared" si="0"/>
        <v>5.0552502960343686E-2</v>
      </c>
      <c r="O13" s="58" t="s">
        <v>36</v>
      </c>
      <c r="P13" s="59">
        <v>3.1333333333333333</v>
      </c>
      <c r="Q13" s="59">
        <v>3.1500000000000004</v>
      </c>
      <c r="R13" s="59">
        <v>3.1083333333333329</v>
      </c>
      <c r="S13">
        <f t="shared" si="1"/>
        <v>3.1305555555555551</v>
      </c>
      <c r="T13" s="61">
        <f t="shared" si="2"/>
        <v>2.0971762320196895E-2</v>
      </c>
      <c r="U13" s="61">
        <f t="shared" si="3"/>
        <v>1.2108052620946528E-2</v>
      </c>
    </row>
    <row r="14" spans="2:21" x14ac:dyDescent="0.25">
      <c r="B14" s="15"/>
    </row>
    <row r="15" spans="2:21" x14ac:dyDescent="0.25">
      <c r="B15" s="15"/>
    </row>
    <row r="16" spans="2:21" x14ac:dyDescent="0.25">
      <c r="B16" s="15"/>
    </row>
    <row r="17" spans="2:19" x14ac:dyDescent="0.25">
      <c r="B17" s="15"/>
    </row>
    <row r="18" spans="2:19" x14ac:dyDescent="0.25">
      <c r="B18" s="60" t="s">
        <v>135</v>
      </c>
      <c r="C18" s="115" t="s">
        <v>126</v>
      </c>
      <c r="D18" s="115"/>
      <c r="E18" s="115"/>
      <c r="F18" s="115"/>
      <c r="G18" s="115"/>
      <c r="H18" s="115"/>
      <c r="I18" s="60" t="s">
        <v>128</v>
      </c>
      <c r="J18" s="60" t="s">
        <v>129</v>
      </c>
      <c r="K18" s="60" t="s">
        <v>130</v>
      </c>
      <c r="N18" s="58" t="s">
        <v>124</v>
      </c>
      <c r="O18" s="58" t="s">
        <v>131</v>
      </c>
      <c r="P18" s="58" t="s">
        <v>33</v>
      </c>
      <c r="Q18" s="58" t="s">
        <v>34</v>
      </c>
      <c r="R18" s="58" t="s">
        <v>35</v>
      </c>
      <c r="S18" s="58" t="s">
        <v>36</v>
      </c>
    </row>
    <row r="19" spans="2:19" x14ac:dyDescent="0.25">
      <c r="B19" s="59" t="s">
        <v>131</v>
      </c>
      <c r="C19" s="61">
        <v>2.8</v>
      </c>
      <c r="D19" s="61">
        <v>2.5</v>
      </c>
      <c r="E19" s="73">
        <v>2.8</v>
      </c>
      <c r="F19" s="61">
        <v>2.7</v>
      </c>
      <c r="G19" s="61">
        <v>2.5499999999999998</v>
      </c>
      <c r="H19" s="64">
        <v>2.75</v>
      </c>
      <c r="I19" s="61">
        <f>AVERAGE(C19:H19)</f>
        <v>2.6833333333333336</v>
      </c>
      <c r="J19" s="61">
        <f>_xlfn.STDEV.S(C19:H19)</f>
        <v>0.12909944487358055</v>
      </c>
      <c r="K19" s="61">
        <f>J19/3^(1/2)</f>
        <v>7.4535599249992993E-2</v>
      </c>
      <c r="N19" s="58" t="s">
        <v>125</v>
      </c>
      <c r="O19" s="59">
        <v>2.6916666666666669</v>
      </c>
      <c r="P19" s="59">
        <v>2.8416666666666668</v>
      </c>
      <c r="Q19" s="59">
        <v>3.0333333333333301</v>
      </c>
      <c r="R19" s="59">
        <v>2.6749999999999994</v>
      </c>
      <c r="S19" s="59">
        <v>3.1333333333333333</v>
      </c>
    </row>
    <row r="20" spans="2:19" x14ac:dyDescent="0.25">
      <c r="B20" s="59" t="s">
        <v>33</v>
      </c>
      <c r="C20" s="61">
        <v>2.8</v>
      </c>
      <c r="D20" s="61">
        <v>2.65</v>
      </c>
      <c r="E20" s="61">
        <v>2.9</v>
      </c>
      <c r="F20" s="61">
        <v>3</v>
      </c>
      <c r="G20" s="61">
        <v>2.8</v>
      </c>
      <c r="H20" s="74">
        <v>2.9</v>
      </c>
      <c r="I20" s="61">
        <f>AVERAGE(C20:H20)</f>
        <v>2.8416666666666663</v>
      </c>
      <c r="J20" s="61">
        <f>_xlfn.STDEV.S(C20:H20)</f>
        <v>0.12006942436218589</v>
      </c>
      <c r="K20" s="61">
        <f t="shared" ref="K20:K22" si="4">J20/3^(1/2)</f>
        <v>6.9322114476951441E-2</v>
      </c>
      <c r="N20" s="58" t="s">
        <v>126</v>
      </c>
      <c r="O20" s="59">
        <v>2.6833333333333336</v>
      </c>
      <c r="P20" s="59">
        <v>2.8416666666666663</v>
      </c>
      <c r="Q20" s="59">
        <v>2.6333333333333333</v>
      </c>
      <c r="R20" s="59">
        <v>2.9916666666666667</v>
      </c>
      <c r="S20" s="59">
        <v>3.1500000000000004</v>
      </c>
    </row>
    <row r="21" spans="2:19" x14ac:dyDescent="0.25">
      <c r="B21" s="62" t="s">
        <v>34</v>
      </c>
      <c r="C21" s="61">
        <v>2.7</v>
      </c>
      <c r="D21" s="73">
        <v>2.7</v>
      </c>
      <c r="E21" s="61">
        <v>2.65</v>
      </c>
      <c r="F21" s="61">
        <v>2.8</v>
      </c>
      <c r="G21" s="61">
        <v>2.35</v>
      </c>
      <c r="H21" s="64">
        <v>2.6</v>
      </c>
      <c r="I21" s="61">
        <f>AVERAGE(C21:H21)</f>
        <v>2.6333333333333333</v>
      </c>
      <c r="J21" s="61">
        <f>_xlfn.STDEV.S(C21:H21)</f>
        <v>0.15383974345619097</v>
      </c>
      <c r="K21" s="61">
        <f t="shared" si="4"/>
        <v>8.8819417296494826E-2</v>
      </c>
      <c r="N21" s="58" t="s">
        <v>127</v>
      </c>
      <c r="O21" s="59">
        <v>2.5333333333333337</v>
      </c>
      <c r="P21" s="59">
        <v>2.6916666666666664</v>
      </c>
      <c r="Q21" s="59">
        <v>2.9083333333333332</v>
      </c>
      <c r="R21" s="59">
        <v>2.5833333333333335</v>
      </c>
      <c r="S21" s="59">
        <v>3.1083333333333329</v>
      </c>
    </row>
    <row r="22" spans="2:19" x14ac:dyDescent="0.25">
      <c r="B22" s="59" t="s">
        <v>35</v>
      </c>
      <c r="C22" s="61">
        <v>3</v>
      </c>
      <c r="D22" s="61">
        <v>2.9</v>
      </c>
      <c r="E22" s="61">
        <v>3.1</v>
      </c>
      <c r="F22" s="61">
        <v>2.95</v>
      </c>
      <c r="G22" s="61">
        <v>2.8</v>
      </c>
      <c r="H22" s="74">
        <v>3.2</v>
      </c>
      <c r="I22" s="61">
        <f>AVERAGE(C22:H22)</f>
        <v>2.9916666666666667</v>
      </c>
      <c r="J22" s="61">
        <f>_xlfn.STDEV.S(C22:H22)</f>
        <v>0.14288690166235218</v>
      </c>
      <c r="K22" s="61">
        <f t="shared" si="4"/>
        <v>8.2495791138430627E-2</v>
      </c>
    </row>
    <row r="23" spans="2:19" x14ac:dyDescent="0.25">
      <c r="B23" s="59" t="s">
        <v>36</v>
      </c>
      <c r="C23" s="73">
        <v>3.25</v>
      </c>
      <c r="D23" s="61">
        <v>3.15</v>
      </c>
      <c r="E23" s="61">
        <v>3.2</v>
      </c>
      <c r="F23" s="61">
        <v>3.3</v>
      </c>
      <c r="G23" s="61">
        <v>2.9</v>
      </c>
      <c r="H23" s="64">
        <v>3.1</v>
      </c>
      <c r="I23" s="61">
        <f>AVERAGE(C23:H23)</f>
        <v>3.1500000000000004</v>
      </c>
      <c r="J23" s="61">
        <f>_xlfn.STDEV.S(C23:H23)</f>
        <v>0.1414213562373095</v>
      </c>
      <c r="K23" s="61">
        <f>J23/3^(1/2)</f>
        <v>8.1649658092772609E-2</v>
      </c>
    </row>
    <row r="24" spans="2:19" x14ac:dyDescent="0.25">
      <c r="B24" s="15"/>
    </row>
    <row r="25" spans="2:19" x14ac:dyDescent="0.25">
      <c r="B25" s="15"/>
    </row>
    <row r="26" spans="2:19" x14ac:dyDescent="0.25">
      <c r="B26" s="15"/>
    </row>
    <row r="27" spans="2:19" x14ac:dyDescent="0.25">
      <c r="B27" s="15"/>
    </row>
    <row r="28" spans="2:19" x14ac:dyDescent="0.25">
      <c r="B28" s="60" t="s">
        <v>135</v>
      </c>
      <c r="C28" s="115" t="s">
        <v>127</v>
      </c>
      <c r="D28" s="115"/>
      <c r="E28" s="115"/>
      <c r="F28" s="115"/>
      <c r="G28" s="115"/>
      <c r="H28" s="115"/>
      <c r="I28" s="60" t="s">
        <v>128</v>
      </c>
      <c r="J28" s="60" t="s">
        <v>129</v>
      </c>
      <c r="K28" s="60" t="s">
        <v>130</v>
      </c>
      <c r="N28" s="72" t="s">
        <v>144</v>
      </c>
      <c r="O28" s="72"/>
    </row>
    <row r="29" spans="2:19" x14ac:dyDescent="0.25">
      <c r="B29" s="59" t="s">
        <v>131</v>
      </c>
      <c r="C29" s="73">
        <v>2.7</v>
      </c>
      <c r="D29" s="61">
        <v>2.6</v>
      </c>
      <c r="E29" s="61">
        <v>2.2999999999999998</v>
      </c>
      <c r="F29" s="61">
        <v>2.4500000000000002</v>
      </c>
      <c r="G29" s="61">
        <v>2.65</v>
      </c>
      <c r="H29" s="64">
        <v>2.5</v>
      </c>
      <c r="I29" s="61">
        <f>AVERAGE(C29:H29)</f>
        <v>2.5333333333333337</v>
      </c>
      <c r="J29" s="61">
        <f>_xlfn.STDEV.S(C29:H29)</f>
        <v>0.14719601443879751</v>
      </c>
      <c r="K29" s="61">
        <f>J29/3^(1/2)</f>
        <v>8.4983658559879785E-2</v>
      </c>
    </row>
    <row r="30" spans="2:19" ht="15.75" thickBot="1" x14ac:dyDescent="0.3">
      <c r="B30" s="62" t="s">
        <v>33</v>
      </c>
      <c r="C30" s="61">
        <v>2.8</v>
      </c>
      <c r="D30" s="61">
        <v>2.5</v>
      </c>
      <c r="E30" s="61">
        <v>2.5499999999999998</v>
      </c>
      <c r="F30" s="61">
        <v>2.7</v>
      </c>
      <c r="G30" s="73">
        <v>2.85</v>
      </c>
      <c r="H30" s="64">
        <v>2.75</v>
      </c>
      <c r="I30" s="61">
        <f>AVERAGE(C30:H30)</f>
        <v>2.6916666666666664</v>
      </c>
      <c r="J30" s="61">
        <f t="shared" ref="J30:J33" si="5">_xlfn.STDEV.S(C30:H30)</f>
        <v>0.13934369977385658</v>
      </c>
      <c r="K30" s="61">
        <f t="shared" ref="K30:K33" si="6">J30/3^(1/2)</f>
        <v>8.0450122574314498E-2</v>
      </c>
      <c r="N30" t="s">
        <v>145</v>
      </c>
    </row>
    <row r="31" spans="2:19" x14ac:dyDescent="0.25">
      <c r="B31" s="63" t="s">
        <v>34</v>
      </c>
      <c r="C31" s="61">
        <v>2.9</v>
      </c>
      <c r="D31" s="61">
        <v>3</v>
      </c>
      <c r="E31" s="73">
        <v>3.1</v>
      </c>
      <c r="F31" s="61">
        <v>2.8</v>
      </c>
      <c r="G31" s="61">
        <v>2.75</v>
      </c>
      <c r="H31" s="64">
        <v>2.9</v>
      </c>
      <c r="I31" s="61">
        <f>AVERAGE(C31:H31)</f>
        <v>2.9083333333333332</v>
      </c>
      <c r="J31" s="61">
        <f t="shared" si="5"/>
        <v>0.1281275406252172</v>
      </c>
      <c r="K31" s="61">
        <f t="shared" si="6"/>
        <v>7.3974470070573867E-2</v>
      </c>
      <c r="N31" s="69" t="s">
        <v>146</v>
      </c>
      <c r="O31" s="69" t="s">
        <v>147</v>
      </c>
      <c r="P31" s="69" t="s">
        <v>148</v>
      </c>
      <c r="Q31" s="69" t="s">
        <v>149</v>
      </c>
      <c r="R31" s="69" t="s">
        <v>150</v>
      </c>
    </row>
    <row r="32" spans="2:19" x14ac:dyDescent="0.25">
      <c r="B32" s="62" t="s">
        <v>35</v>
      </c>
      <c r="C32" s="61">
        <v>2.6</v>
      </c>
      <c r="D32" s="73">
        <v>2.7</v>
      </c>
      <c r="E32" s="61">
        <v>2.65</v>
      </c>
      <c r="F32" s="61">
        <v>2.4</v>
      </c>
      <c r="G32" s="61">
        <v>2.7</v>
      </c>
      <c r="H32" s="64">
        <v>2.4500000000000002</v>
      </c>
      <c r="I32" s="61">
        <f>AVERAGE(C32:H32)</f>
        <v>2.5833333333333335</v>
      </c>
      <c r="J32" s="61">
        <f t="shared" si="5"/>
        <v>0.1290994448735806</v>
      </c>
      <c r="K32" s="61">
        <f t="shared" si="6"/>
        <v>7.453559924999302E-2</v>
      </c>
      <c r="N32" s="86" t="s">
        <v>131</v>
      </c>
      <c r="O32" s="67">
        <v>3</v>
      </c>
      <c r="P32" s="67">
        <v>7.9083333333333332</v>
      </c>
      <c r="Q32" s="67">
        <v>2.6361111111111111</v>
      </c>
      <c r="R32" s="67">
        <v>7.9398148148148041E-3</v>
      </c>
    </row>
    <row r="33" spans="2:20" x14ac:dyDescent="0.25">
      <c r="B33" s="59" t="s">
        <v>36</v>
      </c>
      <c r="C33" s="61">
        <v>3.2</v>
      </c>
      <c r="D33" s="61">
        <v>2.9</v>
      </c>
      <c r="E33" s="61">
        <v>3.1</v>
      </c>
      <c r="F33" s="61">
        <v>3.25</v>
      </c>
      <c r="G33" s="61">
        <v>2.9</v>
      </c>
      <c r="H33" s="74">
        <v>3.3</v>
      </c>
      <c r="I33" s="61">
        <f>AVERAGE(C33:H33)</f>
        <v>3.1083333333333329</v>
      </c>
      <c r="J33" s="61">
        <f t="shared" si="5"/>
        <v>0.17440374613713625</v>
      </c>
      <c r="K33" s="61">
        <f t="shared" si="6"/>
        <v>0.10069204977995477</v>
      </c>
      <c r="N33" s="86" t="s">
        <v>33</v>
      </c>
      <c r="O33" s="67">
        <v>3</v>
      </c>
      <c r="P33" s="67">
        <v>8.375</v>
      </c>
      <c r="Q33" s="67">
        <v>2.7916666666666665</v>
      </c>
      <c r="R33" s="67">
        <v>7.5000000000000136E-3</v>
      </c>
    </row>
    <row r="34" spans="2:20" x14ac:dyDescent="0.25">
      <c r="N34" s="86" t="s">
        <v>34</v>
      </c>
      <c r="O34" s="67">
        <v>3</v>
      </c>
      <c r="P34" s="67">
        <v>8.5749999999999993</v>
      </c>
      <c r="Q34" s="67">
        <v>2.8583333333333329</v>
      </c>
      <c r="R34" s="67">
        <v>4.1874999999999982E-2</v>
      </c>
    </row>
    <row r="35" spans="2:20" x14ac:dyDescent="0.25">
      <c r="N35" s="86" t="s">
        <v>35</v>
      </c>
      <c r="O35" s="67">
        <v>3</v>
      </c>
      <c r="P35" s="67">
        <v>8.25</v>
      </c>
      <c r="Q35" s="67">
        <v>2.75</v>
      </c>
      <c r="R35" s="67">
        <v>4.5902777777777806E-2</v>
      </c>
    </row>
    <row r="36" spans="2:20" ht="15.75" thickBot="1" x14ac:dyDescent="0.3">
      <c r="N36" s="87" t="s">
        <v>36</v>
      </c>
      <c r="O36" s="68">
        <v>3</v>
      </c>
      <c r="P36" s="68">
        <v>9.3916666666666657</v>
      </c>
      <c r="Q36" s="68">
        <v>3.1305555555555551</v>
      </c>
      <c r="R36" s="68">
        <v>4.3981481481483021E-4</v>
      </c>
    </row>
    <row r="39" spans="2:20" ht="15.75" thickBot="1" x14ac:dyDescent="0.3">
      <c r="N39" t="s">
        <v>151</v>
      </c>
    </row>
    <row r="40" spans="2:20" x14ac:dyDescent="0.25">
      <c r="N40" s="69" t="s">
        <v>152</v>
      </c>
      <c r="O40" s="69" t="s">
        <v>153</v>
      </c>
      <c r="P40" s="69" t="s">
        <v>154</v>
      </c>
      <c r="Q40" s="69" t="s">
        <v>155</v>
      </c>
      <c r="R40" s="69" t="s">
        <v>156</v>
      </c>
      <c r="S40" s="69" t="s">
        <v>157</v>
      </c>
      <c r="T40" s="69" t="s">
        <v>158</v>
      </c>
    </row>
    <row r="41" spans="2:20" x14ac:dyDescent="0.25">
      <c r="N41" s="67" t="s">
        <v>159</v>
      </c>
      <c r="O41" s="67">
        <v>0.40962962962962934</v>
      </c>
      <c r="P41" s="67">
        <v>4</v>
      </c>
      <c r="Q41" s="67">
        <v>0.10240740740740734</v>
      </c>
      <c r="R41" s="67">
        <v>4.9397052255471143</v>
      </c>
      <c r="S41" s="67">
        <v>1.8509199905495391E-2</v>
      </c>
      <c r="T41" s="67">
        <v>3.4780496907652281</v>
      </c>
    </row>
    <row r="42" spans="2:20" x14ac:dyDescent="0.25">
      <c r="N42" s="67" t="s">
        <v>160</v>
      </c>
      <c r="O42" s="67">
        <v>0.20731481481481487</v>
      </c>
      <c r="P42" s="67">
        <v>10</v>
      </c>
      <c r="Q42" s="67">
        <v>2.0731481481481486E-2</v>
      </c>
      <c r="R42" s="67"/>
      <c r="S42" s="67"/>
      <c r="T42" s="67"/>
    </row>
    <row r="43" spans="2:20" x14ac:dyDescent="0.25">
      <c r="N43" s="67"/>
      <c r="O43" s="67"/>
      <c r="P43" s="67"/>
      <c r="Q43" s="67"/>
      <c r="R43" s="67"/>
      <c r="S43" s="67"/>
      <c r="T43" s="67"/>
    </row>
    <row r="44" spans="2:20" ht="15.75" thickBot="1" x14ac:dyDescent="0.3">
      <c r="N44" s="68" t="s">
        <v>136</v>
      </c>
      <c r="O44" s="68">
        <v>0.61694444444444418</v>
      </c>
      <c r="P44" s="68">
        <v>14</v>
      </c>
      <c r="Q44" s="68"/>
      <c r="R44" s="68"/>
      <c r="S44" s="68"/>
      <c r="T44" s="68"/>
    </row>
    <row r="47" spans="2:20" x14ac:dyDescent="0.25">
      <c r="N47" s="72" t="s">
        <v>167</v>
      </c>
      <c r="O47" s="72"/>
    </row>
  </sheetData>
  <mergeCells count="4">
    <mergeCell ref="E5:F5"/>
    <mergeCell ref="C8:H8"/>
    <mergeCell ref="C18:H18"/>
    <mergeCell ref="C28:H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5:U46"/>
  <sheetViews>
    <sheetView topLeftCell="A15" zoomScale="75" zoomScaleNormal="75" zoomScaleSheetLayoutView="100" workbookViewId="0">
      <selection activeCell="N51" sqref="N51"/>
    </sheetView>
  </sheetViews>
  <sheetFormatPr defaultRowHeight="15" x14ac:dyDescent="0.25"/>
  <cols>
    <col min="2" max="2" width="12.28515625" customWidth="1"/>
    <col min="9" max="9" width="14.5703125" customWidth="1"/>
    <col min="12" max="12" width="17.42578125" customWidth="1"/>
    <col min="13" max="13" width="12.7109375" customWidth="1"/>
    <col min="14" max="14" width="18.5703125" customWidth="1"/>
    <col min="15" max="15" width="12.140625" customWidth="1"/>
    <col min="16" max="16" width="13" customWidth="1"/>
    <col min="17" max="17" width="13.28515625" customWidth="1"/>
    <col min="18" max="18" width="12.85546875" customWidth="1"/>
  </cols>
  <sheetData>
    <row r="5" spans="2:21" ht="15.75" x14ac:dyDescent="0.25">
      <c r="E5" s="118" t="s">
        <v>137</v>
      </c>
      <c r="F5" s="118"/>
      <c r="O5" s="70"/>
      <c r="P5" s="71" t="s">
        <v>143</v>
      </c>
      <c r="Q5" s="70"/>
      <c r="R5" s="70"/>
    </row>
    <row r="8" spans="2:21" s="11" customFormat="1" x14ac:dyDescent="0.25">
      <c r="B8" s="78" t="s">
        <v>135</v>
      </c>
      <c r="C8" s="119" t="s">
        <v>125</v>
      </c>
      <c r="D8" s="119"/>
      <c r="E8" s="119"/>
      <c r="F8" s="119"/>
      <c r="G8" s="119"/>
      <c r="H8" s="120"/>
      <c r="I8" s="79" t="s">
        <v>128</v>
      </c>
      <c r="J8" s="78" t="s">
        <v>129</v>
      </c>
      <c r="K8" s="78" t="s">
        <v>130</v>
      </c>
      <c r="O8" s="58"/>
      <c r="P8" s="58" t="s">
        <v>125</v>
      </c>
      <c r="Q8" s="58" t="s">
        <v>126</v>
      </c>
      <c r="R8" s="58" t="s">
        <v>127</v>
      </c>
      <c r="S8" s="58" t="s">
        <v>149</v>
      </c>
      <c r="T8" s="78" t="s">
        <v>129</v>
      </c>
      <c r="U8" s="78" t="s">
        <v>130</v>
      </c>
    </row>
    <row r="9" spans="2:21" x14ac:dyDescent="0.25">
      <c r="B9" s="59" t="s">
        <v>131</v>
      </c>
      <c r="C9" s="61">
        <v>22.6</v>
      </c>
      <c r="D9" s="61">
        <v>22.6</v>
      </c>
      <c r="E9" s="61">
        <v>18</v>
      </c>
      <c r="F9" s="61">
        <v>21.8</v>
      </c>
      <c r="G9" s="61">
        <v>21.6</v>
      </c>
      <c r="H9" s="64">
        <v>20.9</v>
      </c>
      <c r="I9" s="61">
        <f>AVERAGE(C9:H9)</f>
        <v>21.25</v>
      </c>
      <c r="J9" s="61">
        <f>_xlfn.STDEV.S(C9:H9)</f>
        <v>1.7178474903203722</v>
      </c>
      <c r="K9" s="61">
        <f>J9/3^(1/2)</f>
        <v>0.99179971096318997</v>
      </c>
      <c r="O9" s="58" t="s">
        <v>131</v>
      </c>
      <c r="P9" s="59">
        <v>21.25</v>
      </c>
      <c r="Q9" s="59">
        <v>21.066666666666666</v>
      </c>
      <c r="R9" s="59">
        <v>21.5</v>
      </c>
      <c r="S9">
        <f>AVERAGE(P9:R9)</f>
        <v>21.272222222222222</v>
      </c>
      <c r="T9" s="61">
        <f>_xlfn.STDEV.S(M9:R9)</f>
        <v>0.21751968833835447</v>
      </c>
      <c r="U9" s="61">
        <f>T9/3^(1/2)</f>
        <v>0.12558505061619246</v>
      </c>
    </row>
    <row r="10" spans="2:21" x14ac:dyDescent="0.25">
      <c r="B10" s="59" t="s">
        <v>33</v>
      </c>
      <c r="C10" s="61">
        <v>20.2</v>
      </c>
      <c r="D10" s="61">
        <v>19.5</v>
      </c>
      <c r="E10" s="61">
        <v>23.7</v>
      </c>
      <c r="F10" s="61">
        <v>22.3</v>
      </c>
      <c r="G10" s="61">
        <v>22.6</v>
      </c>
      <c r="H10" s="64">
        <v>20.9</v>
      </c>
      <c r="I10" s="61">
        <f>AVERAGE(C10:H10)</f>
        <v>21.533333333333335</v>
      </c>
      <c r="J10" s="61">
        <f>_xlfn.STDEV.S(C10:H10)</f>
        <v>1.5958278938114434</v>
      </c>
      <c r="K10" s="61">
        <f>J10/3^(1/2)</f>
        <v>0.92135166407235047</v>
      </c>
      <c r="O10" s="58" t="s">
        <v>33</v>
      </c>
      <c r="P10" s="59">
        <v>21.533333333333335</v>
      </c>
      <c r="Q10" s="59">
        <v>21.533333333333331</v>
      </c>
      <c r="R10" s="59">
        <v>18.549999999999997</v>
      </c>
      <c r="S10">
        <f t="shared" ref="S10:S13" si="0">AVERAGE(P10:R10)</f>
        <v>20.538888888888888</v>
      </c>
      <c r="T10" s="61">
        <f>_xlfn.STDEV.S(M10:R10)</f>
        <v>1.722428303082385</v>
      </c>
      <c r="U10" s="61">
        <f>T10/3^(1/2)</f>
        <v>0.99444444444444535</v>
      </c>
    </row>
    <row r="11" spans="2:21" x14ac:dyDescent="0.25">
      <c r="B11" s="59" t="s">
        <v>34</v>
      </c>
      <c r="C11" s="61">
        <v>23.1</v>
      </c>
      <c r="D11" s="61">
        <v>22.9</v>
      </c>
      <c r="E11" s="61">
        <v>22.2</v>
      </c>
      <c r="F11" s="61">
        <v>22.7</v>
      </c>
      <c r="G11" s="61">
        <v>22.9</v>
      </c>
      <c r="H11" s="64">
        <v>23.3</v>
      </c>
      <c r="I11" s="61">
        <f>AVERAGE(C11:H11)</f>
        <v>22.850000000000005</v>
      </c>
      <c r="J11" s="61">
        <f>_xlfn.STDEV.S(C11:H11)</f>
        <v>0.37815340802378133</v>
      </c>
      <c r="K11" s="61">
        <f>J11/3^(1/2)</f>
        <v>0.21832697191750455</v>
      </c>
      <c r="O11" s="58" t="s">
        <v>34</v>
      </c>
      <c r="P11" s="59">
        <v>22.850000000000005</v>
      </c>
      <c r="Q11" s="59">
        <v>20.783333333333331</v>
      </c>
      <c r="R11" s="59">
        <v>22.933333333333337</v>
      </c>
      <c r="S11">
        <f t="shared" si="0"/>
        <v>22.188888888888894</v>
      </c>
      <c r="T11" s="61">
        <f>_xlfn.STDEV.S(M11:R11)</f>
        <v>1.2179597390414572</v>
      </c>
      <c r="U11" s="61">
        <f>T11/3^(1/2)</f>
        <v>0.70318938319771163</v>
      </c>
    </row>
    <row r="12" spans="2:21" x14ac:dyDescent="0.25">
      <c r="B12" s="62" t="s">
        <v>35</v>
      </c>
      <c r="C12" s="61">
        <v>20.3</v>
      </c>
      <c r="D12" s="61">
        <v>21.6</v>
      </c>
      <c r="E12" s="61">
        <v>20.100000000000001</v>
      </c>
      <c r="F12" s="61">
        <v>22.4</v>
      </c>
      <c r="G12" s="61">
        <v>20.7</v>
      </c>
      <c r="H12" s="64">
        <v>20.9</v>
      </c>
      <c r="I12" s="61">
        <f>AVERAGE(C12:H12)</f>
        <v>21</v>
      </c>
      <c r="J12" s="61">
        <f>_xlfn.STDEV.S(C12:H12)</f>
        <v>0.86255434611391235</v>
      </c>
      <c r="K12" s="61">
        <f>J12/3^(1/2)</f>
        <v>0.49799598391954897</v>
      </c>
      <c r="O12" s="58" t="s">
        <v>35</v>
      </c>
      <c r="P12" s="59">
        <v>21</v>
      </c>
      <c r="Q12" s="59">
        <v>24</v>
      </c>
      <c r="R12" s="59">
        <v>21.466666666666669</v>
      </c>
      <c r="S12">
        <f t="shared" si="0"/>
        <v>22.155555555555555</v>
      </c>
      <c r="T12" s="61">
        <f>_xlfn.STDEV.S(M12:R12)</f>
        <v>1.6142880554368</v>
      </c>
      <c r="U12" s="61">
        <f>T12/3^(1/2)</f>
        <v>0.93200964335603409</v>
      </c>
    </row>
    <row r="13" spans="2:21" x14ac:dyDescent="0.25">
      <c r="B13" s="59" t="s">
        <v>36</v>
      </c>
      <c r="C13" s="61">
        <v>23.5</v>
      </c>
      <c r="D13" s="61">
        <v>23.3</v>
      </c>
      <c r="E13" s="61">
        <v>22.9</v>
      </c>
      <c r="F13" s="61">
        <v>23.5</v>
      </c>
      <c r="G13" s="61">
        <v>23.8</v>
      </c>
      <c r="H13" s="64">
        <v>23.2</v>
      </c>
      <c r="I13" s="61">
        <f>AVERAGE(C13:H13)</f>
        <v>23.366666666666664</v>
      </c>
      <c r="J13" s="61">
        <f>_xlfn.STDEV.S(C13:H13)</f>
        <v>0.30767948691238273</v>
      </c>
      <c r="K13" s="61">
        <f>J13/3^(1/2)</f>
        <v>0.17763883459299012</v>
      </c>
      <c r="O13" s="58" t="s">
        <v>36</v>
      </c>
      <c r="P13" s="59">
        <v>23.366666666666664</v>
      </c>
      <c r="Q13" s="59">
        <v>23.183333333333334</v>
      </c>
      <c r="R13" s="59">
        <v>23.483333333333331</v>
      </c>
      <c r="S13">
        <f t="shared" si="0"/>
        <v>23.344444444444445</v>
      </c>
      <c r="T13" s="61">
        <f>_xlfn.STDEV.S(M13:R13)</f>
        <v>0.15122952876462289</v>
      </c>
      <c r="U13" s="61">
        <f>T13/3^(1/2)</f>
        <v>8.731240914167529E-2</v>
      </c>
    </row>
    <row r="14" spans="2:21" x14ac:dyDescent="0.25">
      <c r="B14" s="15"/>
    </row>
    <row r="15" spans="2:21" x14ac:dyDescent="0.25">
      <c r="B15" s="15"/>
    </row>
    <row r="16" spans="2:21" x14ac:dyDescent="0.25">
      <c r="B16" s="15"/>
    </row>
    <row r="17" spans="2:19" x14ac:dyDescent="0.25">
      <c r="B17" s="15"/>
    </row>
    <row r="18" spans="2:19" x14ac:dyDescent="0.25">
      <c r="B18" s="60" t="s">
        <v>135</v>
      </c>
      <c r="C18" s="115" t="s">
        <v>126</v>
      </c>
      <c r="D18" s="115"/>
      <c r="E18" s="115"/>
      <c r="F18" s="115"/>
      <c r="G18" s="115"/>
      <c r="H18" s="115"/>
      <c r="I18" s="65" t="s">
        <v>128</v>
      </c>
      <c r="J18" s="60" t="s">
        <v>129</v>
      </c>
      <c r="K18" s="60" t="s">
        <v>130</v>
      </c>
      <c r="N18" s="58"/>
      <c r="O18" s="58" t="s">
        <v>131</v>
      </c>
      <c r="P18" s="58" t="s">
        <v>33</v>
      </c>
      <c r="Q18" s="58" t="s">
        <v>34</v>
      </c>
      <c r="R18" s="58" t="s">
        <v>35</v>
      </c>
      <c r="S18" s="58" t="s">
        <v>36</v>
      </c>
    </row>
    <row r="19" spans="2:19" x14ac:dyDescent="0.25">
      <c r="B19" s="59" t="s">
        <v>131</v>
      </c>
      <c r="C19" s="61">
        <v>22.1</v>
      </c>
      <c r="D19" s="61">
        <v>21.6</v>
      </c>
      <c r="E19" s="61">
        <v>20</v>
      </c>
      <c r="F19" s="61">
        <v>20.6</v>
      </c>
      <c r="G19" s="61">
        <v>20.8</v>
      </c>
      <c r="H19" s="64">
        <v>21.3</v>
      </c>
      <c r="I19" s="61">
        <f>AVERAGE(C19:H19)</f>
        <v>21.066666666666666</v>
      </c>
      <c r="J19" s="61">
        <f>_xlfn.STDEV.S(C19:H19)</f>
        <v>0.75277265270908145</v>
      </c>
      <c r="K19" s="61">
        <f>J19/3^(1/2)</f>
        <v>0.43461349368017688</v>
      </c>
      <c r="N19" s="58" t="s">
        <v>125</v>
      </c>
      <c r="O19" s="59">
        <v>21.25</v>
      </c>
      <c r="P19" s="59">
        <v>21.533333333333335</v>
      </c>
      <c r="Q19" s="59">
        <v>22.850000000000005</v>
      </c>
      <c r="R19" s="59">
        <v>21</v>
      </c>
      <c r="S19" s="59">
        <v>23.366666666666664</v>
      </c>
    </row>
    <row r="20" spans="2:19" x14ac:dyDescent="0.25">
      <c r="B20" s="59" t="s">
        <v>33</v>
      </c>
      <c r="C20" s="61">
        <v>21.3</v>
      </c>
      <c r="D20" s="61">
        <v>21.1</v>
      </c>
      <c r="E20" s="61">
        <v>20.9</v>
      </c>
      <c r="F20" s="61">
        <v>22.2</v>
      </c>
      <c r="G20" s="61">
        <v>22.3</v>
      </c>
      <c r="H20" s="64">
        <v>21.4</v>
      </c>
      <c r="I20" s="61">
        <f>AVERAGE(C20:H20)</f>
        <v>21.533333333333331</v>
      </c>
      <c r="J20" s="61">
        <f>_xlfn.STDEV.S(C20:H20)</f>
        <v>0.5819507424745386</v>
      </c>
      <c r="K20" s="61">
        <f>J20/3^(1/2)</f>
        <v>0.33598941782277747</v>
      </c>
      <c r="N20" s="58" t="s">
        <v>126</v>
      </c>
      <c r="O20" s="59">
        <v>21.066666666666666</v>
      </c>
      <c r="P20" s="59">
        <v>21.533333333333331</v>
      </c>
      <c r="Q20" s="59">
        <v>20.783333333333331</v>
      </c>
      <c r="R20" s="59">
        <v>24</v>
      </c>
      <c r="S20" s="59">
        <v>23.183333333333334</v>
      </c>
    </row>
    <row r="21" spans="2:19" x14ac:dyDescent="0.25">
      <c r="B21" s="62" t="s">
        <v>34</v>
      </c>
      <c r="C21" s="61">
        <v>19.600000000000001</v>
      </c>
      <c r="D21" s="61">
        <v>19.899999999999999</v>
      </c>
      <c r="E21" s="61">
        <v>22.3</v>
      </c>
      <c r="F21" s="61">
        <v>20.399999999999999</v>
      </c>
      <c r="G21" s="61">
        <v>20.8</v>
      </c>
      <c r="H21" s="64">
        <v>21.7</v>
      </c>
      <c r="I21" s="61">
        <f>AVERAGE(C21:H21)</f>
        <v>20.783333333333331</v>
      </c>
      <c r="J21" s="61">
        <f>_xlfn.STDEV.S(C21:H21)</f>
        <v>1.045785191455046</v>
      </c>
      <c r="K21" s="61">
        <f>J21/3^(1/2)</f>
        <v>0.60378436180109518</v>
      </c>
      <c r="N21" s="58" t="s">
        <v>127</v>
      </c>
      <c r="O21" s="59">
        <v>21.5</v>
      </c>
      <c r="P21" s="59">
        <v>18.549999999999997</v>
      </c>
      <c r="Q21" s="59">
        <v>22.933333333333337</v>
      </c>
      <c r="R21" s="59">
        <v>21.466666666666669</v>
      </c>
      <c r="S21" s="59">
        <v>23.483333333333331</v>
      </c>
    </row>
    <row r="22" spans="2:19" x14ac:dyDescent="0.25">
      <c r="B22" s="59" t="s">
        <v>35</v>
      </c>
      <c r="C22" s="61">
        <v>23.3</v>
      </c>
      <c r="D22" s="61">
        <v>26.5</v>
      </c>
      <c r="E22" s="61">
        <v>23.1</v>
      </c>
      <c r="F22" s="61">
        <v>23.4</v>
      </c>
      <c r="G22" s="61">
        <v>23.3</v>
      </c>
      <c r="H22" s="64">
        <v>24.4</v>
      </c>
      <c r="I22" s="61">
        <f>AVERAGE(C22:H22)</f>
        <v>24</v>
      </c>
      <c r="J22" s="61">
        <f>_xlfn.STDEV.S(C22:H22)</f>
        <v>1.3084341787036897</v>
      </c>
      <c r="K22" s="61">
        <f>J22/3^(1/2)</f>
        <v>0.75542482529148225</v>
      </c>
    </row>
    <row r="23" spans="2:19" x14ac:dyDescent="0.25">
      <c r="B23" s="59" t="s">
        <v>36</v>
      </c>
      <c r="C23" s="61">
        <v>22.9</v>
      </c>
      <c r="D23" s="61">
        <v>23.4</v>
      </c>
      <c r="E23" s="61">
        <v>23</v>
      </c>
      <c r="F23" s="61">
        <v>22.9</v>
      </c>
      <c r="G23" s="61">
        <v>23.7</v>
      </c>
      <c r="H23" s="64">
        <v>23.2</v>
      </c>
      <c r="I23" s="61">
        <f>AVERAGE(C23:H23)</f>
        <v>23.183333333333334</v>
      </c>
      <c r="J23" s="61">
        <f>_xlfn.STDEV.S(C23:H23)</f>
        <v>0.31885210782848328</v>
      </c>
      <c r="K23" s="61">
        <f>J23/3^(1/2)</f>
        <v>0.1840893502864544</v>
      </c>
    </row>
    <row r="24" spans="2:19" x14ac:dyDescent="0.25">
      <c r="B24" s="15"/>
    </row>
    <row r="25" spans="2:19" x14ac:dyDescent="0.25">
      <c r="B25" s="15"/>
    </row>
    <row r="26" spans="2:19" x14ac:dyDescent="0.25">
      <c r="B26" s="15"/>
    </row>
    <row r="27" spans="2:19" x14ac:dyDescent="0.25">
      <c r="B27" s="15"/>
    </row>
    <row r="28" spans="2:19" x14ac:dyDescent="0.25">
      <c r="B28" s="60" t="s">
        <v>135</v>
      </c>
      <c r="C28" s="115" t="s">
        <v>127</v>
      </c>
      <c r="D28" s="115"/>
      <c r="E28" s="115"/>
      <c r="F28" s="115"/>
      <c r="G28" s="115"/>
      <c r="H28" s="115"/>
      <c r="I28" s="65" t="s">
        <v>128</v>
      </c>
      <c r="J28" s="60" t="s">
        <v>129</v>
      </c>
      <c r="K28" s="60" t="s">
        <v>130</v>
      </c>
      <c r="N28" s="72" t="s">
        <v>144</v>
      </c>
    </row>
    <row r="29" spans="2:19" x14ac:dyDescent="0.25">
      <c r="B29" s="59" t="s">
        <v>131</v>
      </c>
      <c r="C29" s="61">
        <v>21.8</v>
      </c>
      <c r="D29" s="61">
        <v>21.4</v>
      </c>
      <c r="E29" s="61">
        <v>22.2</v>
      </c>
      <c r="F29" s="61">
        <v>19.7</v>
      </c>
      <c r="G29" s="61">
        <v>22.2</v>
      </c>
      <c r="H29" s="64">
        <v>21.7</v>
      </c>
      <c r="I29" s="61">
        <f>AVERAGE(C29:H29)</f>
        <v>21.5</v>
      </c>
      <c r="J29" s="61">
        <f>_xlfn.STDEV.S(C29:H29)</f>
        <v>0.93380940239430033</v>
      </c>
      <c r="K29" s="61">
        <f>J29/3^(1/2)</f>
        <v>0.53913510984415292</v>
      </c>
    </row>
    <row r="30" spans="2:19" ht="15.75" thickBot="1" x14ac:dyDescent="0.3">
      <c r="B30" s="62" t="s">
        <v>33</v>
      </c>
      <c r="C30" s="61">
        <v>18.7</v>
      </c>
      <c r="D30" s="61">
        <v>17.399999999999999</v>
      </c>
      <c r="E30" s="61">
        <v>19.2</v>
      </c>
      <c r="F30" s="61">
        <v>18.899999999999999</v>
      </c>
      <c r="G30" s="61">
        <v>19.3</v>
      </c>
      <c r="H30" s="64">
        <v>17.8</v>
      </c>
      <c r="I30" s="61">
        <f>AVERAGE(C30:H30)</f>
        <v>18.549999999999997</v>
      </c>
      <c r="J30" s="61">
        <f>_xlfn.STDEV.S(C30:H30)</f>
        <v>0.77653074633268715</v>
      </c>
      <c r="K30" s="61">
        <f>J30/3^(1/2)</f>
        <v>0.44833023542919798</v>
      </c>
      <c r="N30" t="s">
        <v>145</v>
      </c>
    </row>
    <row r="31" spans="2:19" x14ac:dyDescent="0.25">
      <c r="B31" s="63" t="s">
        <v>34</v>
      </c>
      <c r="C31" s="61">
        <v>23.1</v>
      </c>
      <c r="D31" s="61">
        <v>23.8</v>
      </c>
      <c r="E31" s="61">
        <v>22.4</v>
      </c>
      <c r="F31" s="61">
        <v>23.1</v>
      </c>
      <c r="G31" s="61">
        <v>22.9</v>
      </c>
      <c r="H31" s="64">
        <v>22.3</v>
      </c>
      <c r="I31" s="61">
        <f>AVERAGE(C31:H31)</f>
        <v>22.933333333333337</v>
      </c>
      <c r="J31" s="61">
        <f>_xlfn.STDEV.S(C31:H31)</f>
        <v>0.5465040408511791</v>
      </c>
      <c r="K31" s="61">
        <f>J31/3^(1/2)</f>
        <v>0.31552425509864651</v>
      </c>
      <c r="N31" s="69" t="s">
        <v>146</v>
      </c>
      <c r="O31" s="69" t="s">
        <v>147</v>
      </c>
      <c r="P31" s="69" t="s">
        <v>148</v>
      </c>
      <c r="Q31" s="69" t="s">
        <v>149</v>
      </c>
      <c r="R31" s="69" t="s">
        <v>150</v>
      </c>
    </row>
    <row r="32" spans="2:19" x14ac:dyDescent="0.25">
      <c r="B32" s="62" t="s">
        <v>35</v>
      </c>
      <c r="C32" s="61">
        <v>22.6</v>
      </c>
      <c r="D32" s="61">
        <v>22.1</v>
      </c>
      <c r="E32" s="61">
        <v>23.2</v>
      </c>
      <c r="F32" s="61">
        <v>18.600000000000001</v>
      </c>
      <c r="G32" s="61">
        <v>19.8</v>
      </c>
      <c r="H32" s="64">
        <v>22.5</v>
      </c>
      <c r="I32" s="61">
        <f>AVERAGE(C32:H32)</f>
        <v>21.466666666666669</v>
      </c>
      <c r="J32" s="61">
        <f>_xlfn.STDEV.S(C32:H32)</f>
        <v>1.8304826321674468</v>
      </c>
      <c r="K32" s="61">
        <f>J32/3^(1/2)</f>
        <v>1.0568296404288102</v>
      </c>
      <c r="N32" s="86" t="s">
        <v>131</v>
      </c>
      <c r="O32" s="67">
        <v>3</v>
      </c>
      <c r="P32" s="67">
        <v>63.816666666666663</v>
      </c>
      <c r="Q32" s="67">
        <v>21.272222222222222</v>
      </c>
      <c r="R32" s="67">
        <v>4.7314814814814865E-2</v>
      </c>
    </row>
    <row r="33" spans="2:20" x14ac:dyDescent="0.25">
      <c r="B33" s="59" t="s">
        <v>36</v>
      </c>
      <c r="C33" s="61">
        <v>23.2</v>
      </c>
      <c r="D33" s="61">
        <v>24.4</v>
      </c>
      <c r="E33" s="61">
        <v>23.1</v>
      </c>
      <c r="F33" s="61">
        <v>23.6</v>
      </c>
      <c r="G33" s="61">
        <v>23.7</v>
      </c>
      <c r="H33" s="64">
        <v>22.9</v>
      </c>
      <c r="I33" s="61">
        <f>AVERAGE(C33:H33)</f>
        <v>23.483333333333331</v>
      </c>
      <c r="J33" s="61">
        <f>_xlfn.STDEV.S(C33:H33)</f>
        <v>0.54191020166321502</v>
      </c>
      <c r="K33" s="61">
        <f>J33/3^(1/2)</f>
        <v>0.31287200080686162</v>
      </c>
      <c r="N33" s="86" t="s">
        <v>33</v>
      </c>
      <c r="O33" s="67">
        <v>3</v>
      </c>
      <c r="P33" s="67">
        <v>61.61666666666666</v>
      </c>
      <c r="Q33" s="67">
        <v>20.538888888888888</v>
      </c>
      <c r="R33" s="67">
        <v>2.9667592592592644</v>
      </c>
    </row>
    <row r="34" spans="2:20" x14ac:dyDescent="0.25">
      <c r="B34" s="15"/>
      <c r="N34" s="86" t="s">
        <v>34</v>
      </c>
      <c r="O34" s="67">
        <v>3</v>
      </c>
      <c r="P34" s="67">
        <v>66.566666666666677</v>
      </c>
      <c r="Q34" s="67">
        <v>22.188888888888894</v>
      </c>
      <c r="R34" s="67">
        <v>1.4834259259259346</v>
      </c>
    </row>
    <row r="35" spans="2:20" x14ac:dyDescent="0.25">
      <c r="N35" s="86" t="s">
        <v>35</v>
      </c>
      <c r="O35" s="67">
        <v>3</v>
      </c>
      <c r="P35" s="67">
        <v>66.466666666666669</v>
      </c>
      <c r="Q35" s="67">
        <v>22.155555555555555</v>
      </c>
      <c r="R35" s="67">
        <v>2.6059259259259249</v>
      </c>
    </row>
    <row r="36" spans="2:20" ht="15.75" thickBot="1" x14ac:dyDescent="0.3">
      <c r="N36" s="87" t="s">
        <v>36</v>
      </c>
      <c r="O36" s="68">
        <v>3</v>
      </c>
      <c r="P36" s="68">
        <v>70.033333333333331</v>
      </c>
      <c r="Q36" s="68">
        <v>23.344444444444445</v>
      </c>
      <c r="R36" s="68">
        <v>2.2870370370369902E-2</v>
      </c>
    </row>
    <row r="39" spans="2:20" ht="15.75" thickBot="1" x14ac:dyDescent="0.3">
      <c r="N39" t="s">
        <v>151</v>
      </c>
    </row>
    <row r="40" spans="2:20" x14ac:dyDescent="0.25">
      <c r="N40" s="69" t="s">
        <v>152</v>
      </c>
      <c r="O40" s="69" t="s">
        <v>153</v>
      </c>
      <c r="P40" s="69" t="s">
        <v>154</v>
      </c>
      <c r="Q40" s="69" t="s">
        <v>155</v>
      </c>
      <c r="R40" s="69" t="s">
        <v>156</v>
      </c>
      <c r="S40" s="69" t="s">
        <v>157</v>
      </c>
      <c r="T40" s="69" t="s">
        <v>158</v>
      </c>
    </row>
    <row r="41" spans="2:20" x14ac:dyDescent="0.25">
      <c r="N41" s="67" t="s">
        <v>159</v>
      </c>
      <c r="O41" s="67">
        <v>13.445740740740735</v>
      </c>
      <c r="P41" s="67">
        <v>4</v>
      </c>
      <c r="Q41" s="67">
        <v>3.3614351851851838</v>
      </c>
      <c r="R41" s="67">
        <v>2.3584727924743984</v>
      </c>
      <c r="S41" s="67">
        <v>0.12363386785746319</v>
      </c>
      <c r="T41" s="67">
        <v>3.4780496907652281</v>
      </c>
    </row>
    <row r="42" spans="2:20" x14ac:dyDescent="0.25">
      <c r="N42" s="67" t="s">
        <v>160</v>
      </c>
      <c r="O42" s="67">
        <v>14.252592592592617</v>
      </c>
      <c r="P42" s="67">
        <v>10</v>
      </c>
      <c r="Q42" s="67">
        <v>1.4252592592592617</v>
      </c>
      <c r="R42" s="67"/>
      <c r="S42" s="67"/>
      <c r="T42" s="67"/>
    </row>
    <row r="43" spans="2:20" x14ac:dyDescent="0.25">
      <c r="N43" s="67"/>
      <c r="O43" s="67"/>
      <c r="P43" s="67"/>
      <c r="Q43" s="67"/>
      <c r="R43" s="67"/>
      <c r="S43" s="67"/>
      <c r="T43" s="67"/>
    </row>
    <row r="44" spans="2:20" ht="15.75" thickBot="1" x14ac:dyDescent="0.3">
      <c r="N44" s="68" t="s">
        <v>136</v>
      </c>
      <c r="O44" s="68">
        <v>27.698333333333352</v>
      </c>
      <c r="P44" s="68">
        <v>14</v>
      </c>
      <c r="Q44" s="68"/>
      <c r="R44" s="68"/>
      <c r="S44" s="68"/>
      <c r="T44" s="68"/>
    </row>
    <row r="46" spans="2:20" x14ac:dyDescent="0.25">
      <c r="N46" s="72" t="s">
        <v>162</v>
      </c>
      <c r="O46" s="72"/>
      <c r="P46" s="57"/>
    </row>
  </sheetData>
  <mergeCells count="4">
    <mergeCell ref="C8:H8"/>
    <mergeCell ref="C18:H18"/>
    <mergeCell ref="C28:H28"/>
    <mergeCell ref="E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SPSS</vt:lpstr>
      <vt:lpstr>Statistix 10</vt:lpstr>
      <vt:lpstr>Plant Height</vt:lpstr>
      <vt:lpstr>No. of Leaves Per Plant</vt:lpstr>
      <vt:lpstr>Leaf Breadth</vt:lpstr>
      <vt:lpstr>Leaf Length</vt:lpstr>
      <vt:lpstr>Primary Curd Weight</vt:lpstr>
      <vt:lpstr>Stem Diameter </vt:lpstr>
      <vt:lpstr>Primary Curd Diameter</vt:lpstr>
      <vt:lpstr>Dry weight of curd</vt:lpstr>
      <vt:lpstr>Dry weight of leaves</vt:lpstr>
      <vt:lpstr>Cholorophyll Content</vt:lpstr>
      <vt:lpstr>Yield..</vt:lpstr>
      <vt:lpstr>Working Plan</vt:lpstr>
      <vt:lpstr>Parameter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Rofiqul Islam</dc:creator>
  <cp:lastModifiedBy>Rofiqul Islam</cp:lastModifiedBy>
  <dcterms:created xsi:type="dcterms:W3CDTF">2022-01-06T18:34:04Z</dcterms:created>
  <dcterms:modified xsi:type="dcterms:W3CDTF">2023-02-26T09:45:07Z</dcterms:modified>
</cp:coreProperties>
</file>