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Estadistica\2020\MAYO\SERIES\"/>
    </mc:Choice>
  </mc:AlternateContent>
  <xr:revisionPtr revIDLastSave="0" documentId="13_ncr:1_{EDB7103E-332C-4A78-8E44-7C6E57EBCEBC}" xr6:coauthVersionLast="45" xr6:coauthVersionMax="45" xr10:uidLastSave="{00000000-0000-0000-0000-000000000000}"/>
  <bookViews>
    <workbookView xWindow="-120" yWindow="-120" windowWidth="29040" windowHeight="15840" tabRatio="857" activeTab="23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CI31" i="38"/>
  <c r="CI32" i="38" l="1"/>
  <c r="CA108" i="39" l="1"/>
  <c r="CI33" i="38" l="1"/>
  <c r="E96" i="8" l="1"/>
  <c r="C96" i="8" s="1"/>
  <c r="D96" i="8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E163" i="41" s="1"/>
  <c r="H163" i="41"/>
  <c r="F163" i="41" l="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2" i="41" s="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 l="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U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U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U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U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J57" i="41"/>
  <c r="CL47" i="41"/>
  <c r="CE47" i="41"/>
  <c r="CL41" i="41"/>
  <c r="CJ41" i="41"/>
  <c r="CE15" i="41"/>
  <c r="CE20" i="41"/>
  <c r="CJ24" i="41"/>
  <c r="CE25" i="41"/>
  <c r="CE27" i="41"/>
  <c r="CE31" i="41"/>
  <c r="CE33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30" i="41"/>
  <c r="CK30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30" i="41"/>
  <c r="CL30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I29" i="41"/>
  <c r="CB29" i="41" s="1"/>
  <c r="CD30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C57" i="41" l="1"/>
  <c r="CE34" i="41"/>
  <c r="CK32" i="41"/>
  <c r="CI30" i="41"/>
  <c r="CB30" i="41" s="1"/>
  <c r="AL30" i="41" s="1"/>
  <c r="CE29" i="41"/>
  <c r="CC31" i="41"/>
  <c r="AL31" i="41" s="1"/>
  <c r="CC29" i="41"/>
  <c r="CF31" i="41"/>
  <c r="CF29" i="41"/>
  <c r="CJ29" i="41"/>
  <c r="CD31" i="41"/>
  <c r="CD29" i="41"/>
  <c r="AL29" i="41" s="1"/>
  <c r="CE30" i="41"/>
  <c r="CL31" i="41"/>
  <c r="CL29" i="41"/>
  <c r="CK31" i="41"/>
  <c r="CK29" i="41"/>
  <c r="CJ30" i="41"/>
  <c r="CD246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AJ14" i="41" s="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45" i="41" l="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AY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AY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G50" i="39" l="1"/>
  <c r="CA50" i="39" s="1"/>
  <c r="O50" i="39" s="1"/>
  <c r="CF21" i="38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CI29" i="42"/>
  <c r="CC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CH29" i="42" l="1"/>
  <c r="CB29" i="42" s="1"/>
  <c r="CH15" i="42"/>
  <c r="CB15" i="42" s="1"/>
  <c r="CI15" i="42"/>
  <c r="CC15" i="42" s="1"/>
  <c r="CI83" i="42"/>
  <c r="CC83" i="42" s="1"/>
  <c r="AU33" i="42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AW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F172" i="39"/>
  <c r="CL172" i="39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L228" i="39"/>
  <c r="CI228" i="39"/>
  <c r="CD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AU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87" i="42"/>
  <c r="AU18" i="42"/>
  <c r="AU64" i="42"/>
  <c r="AV253" i="39"/>
  <c r="AV254" i="39"/>
  <c r="AV258" i="39"/>
  <c r="AU36" i="42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R63" i="43"/>
  <c r="AU29" i="42"/>
  <c r="AU40" i="42"/>
  <c r="CI67" i="42"/>
  <c r="CC67" i="42" s="1"/>
  <c r="AT176" i="39"/>
  <c r="CK175" i="39"/>
  <c r="CE175" i="39" s="1"/>
  <c r="AT153" i="39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15" i="42" l="1"/>
  <c r="AT166" i="39"/>
  <c r="AU35" i="42"/>
  <c r="AW211" i="39"/>
  <c r="AW207" i="39"/>
  <c r="AU34" i="42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25" i="32" l="1"/>
  <c r="C121" i="32"/>
  <c r="B47" i="36"/>
  <c r="B13" i="37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<sst xmlns="http://schemas.openxmlformats.org/spreadsheetml/2006/main" count="9692" uniqueCount="2865">
  <si>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</si>
  <si>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</si>
  <si>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</si>
  <si>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</si>
  <si>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</si>
  <si>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</si>
  <si>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</si>
  <si>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</si>
  <si>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</si>
  <si>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</si>
  <si>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</si>
  <si>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</si>
  <si>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</si>
  <si>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</si>
  <si>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</si>
  <si>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</si>
  <si>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</si>
  <si>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</si>
  <si>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</si>
  <si>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</si>
  <si>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</si>
  <si>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</si>
  <si>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</si>
  <si>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</si>
  <si>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</si>
  <si>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</si>
  <si>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</si>
  <si>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</si>
  <si>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</si>
  <si>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</si>
  <si>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</si>
  <si>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</si>
  <si>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</si>
  <si>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</si>
  <si>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</si>
  <si>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</si>
  <si>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</si>
  <si>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</si>
  <si>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</si>
  <si>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</si>
  <si>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</si>
  <si>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</si>
  <si>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</si>
  <si>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</si>
  <si>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</si>
  <si>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</si>
  <si>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</si>
  <si>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</si>
  <si>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</si>
  <si>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</si>
  <si>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</si>
  <si>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</si>
  <si>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</si>
  <si>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</si>
  <si>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</si>
  <si>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</si>
  <si>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</si>
  <si>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</si>
  <si>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</si>
  <si>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</si>
  <si>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</si>
  <si>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</si>
  <si>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</si>
  <si>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</si>
  <si>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</si>
  <si>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</si>
  <si>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</si>
  <si>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</si>
  <si>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</si>
  <si>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</si>
  <si>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</si>
  <si>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</si>
  <si>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</si>
  <si>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</si>
  <si>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</si>
  <si>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</si>
  <si>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</si>
  <si>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</si>
  <si>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</si>
  <si>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</si>
  <si>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</si>
  <si>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</si>
  <si>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</si>
  <si>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</si>
  <si>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</si>
  <si>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</si>
  <si>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</si>
  <si>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</si>
  <si>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</si>
  <si>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</si>
  <si>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</si>
  <si>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</si>
  <si>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</si>
  <si>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</si>
  <si>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</si>
  <si>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</si>
  <si>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</si>
  <si>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</si>
  <si>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</si>
  <si>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</si>
  <si>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</si>
  <si>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</si>
  <si>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</si>
  <si>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</si>
  <si>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</si>
  <si>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</si>
  <si>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</si>
  <si>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</si>
  <si>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</si>
  <si>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</si>
  <si>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</si>
  <si>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</si>
  <si>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</si>
  <si>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</si>
  <si>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</si>
  <si>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</si>
  <si>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</si>
  <si>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</si>
  <si>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</si>
  <si>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</si>
  <si>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</si>
  <si>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</si>
  <si>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</si>
  <si>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</si>
  <si>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</si>
  <si>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</si>
  <si>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</si>
  <si>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</si>
  <si>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</si>
  <si>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</si>
  <si>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</si>
  <si>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</si>
  <si>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</si>
  <si>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</si>
  <si>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</si>
  <si>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</si>
  <si>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</si>
  <si>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</si>
  <si>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</si>
  <si>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</si>
  <si>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</si>
  <si>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</si>
  <si>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</si>
  <si>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</si>
  <si>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</si>
  <si>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</si>
  <si>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</si>
  <si>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</si>
  <si>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</si>
  <si>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</si>
  <si>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</si>
  <si>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</si>
  <si>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</si>
  <si>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</si>
  <si>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</si>
  <si>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</si>
  <si>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</si>
  <si>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</si>
  <si>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</si>
  <si>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</si>
  <si>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</si>
  <si>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</si>
  <si>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</si>
  <si>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</si>
  <si>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</si>
  <si>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</si>
  <si>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</si>
  <si>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</si>
  <si>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</si>
  <si>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</si>
  <si>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</si>
  <si>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</si>
  <si>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</si>
  <si>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</si>
  <si>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</si>
  <si>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</si>
  <si>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</si>
  <si>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</si>
  <si>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</si>
  <si>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</si>
  <si>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</si>
  <si>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</si>
  <si>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</si>
  <si>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</si>
  <si>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</si>
  <si>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</si>
  <si>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</si>
  <si>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</si>
  <si>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</si>
  <si>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</si>
  <si>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</si>
  <si>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</si>
  <si>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</si>
  <si>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</si>
  <si>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</si>
  <si>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</si>
  <si>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</si>
  <si>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</si>
  <si>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</si>
  <si>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</si>
  <si>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</si>
  <si>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</si>
  <si>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</si>
  <si>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</si>
  <si>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</si>
  <si>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</si>
  <si>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</si>
  <si>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</si>
  <si>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</si>
  <si>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</si>
  <si>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</si>
  <si>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</si>
  <si>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</si>
  <si>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</si>
  <si>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</si>
  <si>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</si>
  <si>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</si>
  <si>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</si>
  <si>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</si>
  <si>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</si>
  <si>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</si>
  <si>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</si>
  <si>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</si>
  <si>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</si>
  <si>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</si>
  <si>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</si>
  <si>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</si>
  <si>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</si>
  <si>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</si>
  <si>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</si>
  <si>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</si>
  <si>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</si>
  <si>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</si>
  <si>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</si>
  <si>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</si>
  <si>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</si>
  <si>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</si>
  <si>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</si>
  <si>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</si>
  <si>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</si>
  <si>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</si>
  <si>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</si>
  <si>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</si>
  <si>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</si>
  <si>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</si>
  <si>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</si>
  <si>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</si>
  <si>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</si>
  <si>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</si>
  <si>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</si>
  <si>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</si>
  <si>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</si>
  <si>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</si>
  <si>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</si>
  <si>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</si>
  <si>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</si>
  <si>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</si>
  <si>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</si>
  <si>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</si>
  <si>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</si>
  <si>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</si>
  <si>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</si>
  <si>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</si>
  <si>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</si>
  <si>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</si>
  <si>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</si>
  <si>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</si>
  <si>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</si>
  <si>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</si>
  <si>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</si>
  <si>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</si>
  <si>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</si>
  <si>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</si>
  <si>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</si>
  <si>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</si>
  <si>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</si>
  <si>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</si>
  <si>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</si>
  <si>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</si>
  <si>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</si>
  <si>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</si>
  <si>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</si>
  <si>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</si>
  <si>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</si>
  <si>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</si>
  <si>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</si>
  <si>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</si>
  <si>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</si>
  <si>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</si>
  <si>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</si>
  <si>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</si>
  <si>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</si>
  <si>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</si>
  <si>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</si>
  <si>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</si>
  <si>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</si>
  <si>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</si>
  <si>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</si>
  <si>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</si>
  <si>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</si>
  <si>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</si>
  <si>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</si>
  <si>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</si>
  <si>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</si>
  <si>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</si>
  <si>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</si>
  <si>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</si>
  <si>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</si>
  <si>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</si>
  <si>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</si>
  <si>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</si>
  <si>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</si>
  <si>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</si>
  <si>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</si>
  <si>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</si>
  <si>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</si>
  <si>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</si>
  <si>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</si>
  <si>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</si>
  <si>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</si>
  <si>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</si>
  <si>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</si>
  <si>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</si>
  <si>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</si>
  <si>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</si>
  <si>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</si>
  <si>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</si>
  <si>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</si>
  <si>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</si>
  <si>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</si>
  <si>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</si>
  <si>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</si>
  <si>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</si>
  <si>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</si>
  <si>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</si>
  <si>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</si>
  <si>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</si>
  <si>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</si>
  <si>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</si>
  <si>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</si>
  <si>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</si>
  <si>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</si>
  <si>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</si>
  <si>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</si>
  <si>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</si>
  <si>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</si>
  <si>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</si>
  <si>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</si>
  <si>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</si>
  <si>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</si>
  <si>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</si>
  <si>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</si>
  <si>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</si>
  <si>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</si>
  <si>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</si>
  <si>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</si>
  <si>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</si>
  <si>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</si>
  <si>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</si>
  <si>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</si>
  <si>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</si>
  <si>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</si>
  <si>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</si>
  <si>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</si>
  <si>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</si>
  <si>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</si>
  <si>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</si>
  <si>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</si>
  <si>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</si>
  <si>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</si>
  <si>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</si>
  <si>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</si>
  <si>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</si>
  <si>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</si>
  <si>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</si>
  <si>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</si>
  <si>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</si>
  <si>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</si>
  <si>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</si>
  <si>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</si>
  <si>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</si>
  <si>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</si>
  <si>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</si>
  <si>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</si>
  <si>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</si>
  <si>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</si>
  <si>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</si>
  <si>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</si>
  <si>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</si>
  <si>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</si>
  <si>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</si>
  <si>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</si>
  <si>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</si>
  <si>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</si>
  <si>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</si>
  <si>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</si>
  <si>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</si>
  <si>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</si>
  <si>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</si>
  <si>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</si>
  <si>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</si>
  <si>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</si>
  <si>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</si>
  <si>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</si>
  <si>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</si>
  <si>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</si>
  <si>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</si>
  <si>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</si>
  <si>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</si>
  <si>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</si>
  <si>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</si>
  <si>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</si>
  <si>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</si>
  <si>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</si>
  <si>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</si>
  <si>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</si>
  <si>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</si>
  <si>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</si>
  <si>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</si>
  <si>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</si>
  <si>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</si>
  <si>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</si>
  <si>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</si>
  <si>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</si>
  <si>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</si>
  <si>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</si>
  <si>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</si>
  <si>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</si>
  <si>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</si>
  <si>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</si>
  <si>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</si>
  <si>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</si>
  <si>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</si>
  <si>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</si>
  <si>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</si>
  <si>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</si>
  <si>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</si>
  <si>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</si>
  <si>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</si>
  <si>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</si>
  <si>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</si>
  <si>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</si>
  <si>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</si>
  <si>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</si>
  <si>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</si>
  <si>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</si>
  <si>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</si>
  <si>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</si>
  <si>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</si>
  <si>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</si>
  <si>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</si>
  <si>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</si>
  <si>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</si>
  <si>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</si>
  <si>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</si>
  <si>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</si>
  <si>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</si>
  <si>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</si>
  <si>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</si>
  <si>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</si>
  <si>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</si>
  <si>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</si>
  <si>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</si>
  <si>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</si>
  <si>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</si>
  <si>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</si>
  <si>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</si>
  <si>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</si>
  <si>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</si>
  <si>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</si>
  <si>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</si>
  <si>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</si>
  <si>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</si>
  <si>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</si>
  <si>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</si>
  <si>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</si>
  <si>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</si>
  <si>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</si>
  <si>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</si>
  <si>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</si>
  <si>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</si>
  <si>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</si>
  <si>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</si>
  <si>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</si>
  <si>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</si>
  <si>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</si>
  <si>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</si>
  <si>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</si>
  <si>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</si>
  <si>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</si>
  <si>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</si>
  <si>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</si>
  <si>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</si>
  <si>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</si>
  <si>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</si>
  <si>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</si>
  <si>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</si>
  <si>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</si>
  <si>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</si>
  <si>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</si>
  <si>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</si>
  <si>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</si>
  <si>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</si>
  <si>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</si>
  <si>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</si>
  <si>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</si>
  <si>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</si>
  <si>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</si>
  <si>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</si>
  <si>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</si>
  <si>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</si>
  <si>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</si>
  <si>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</si>
  <si>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</si>
  <si>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</si>
  <si>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</si>
  <si>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</si>
  <si>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</si>
  <si>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</si>
  <si>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</si>
  <si>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</si>
  <si>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</si>
  <si>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</si>
  <si>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</si>
  <si>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</si>
  <si>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</si>
  <si>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</si>
  <si>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</si>
  <si>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</si>
  <si>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</si>
  <si>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</si>
  <si>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</si>
  <si>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</si>
  <si>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</si>
  <si>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</si>
  <si>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</si>
  <si>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</si>
  <si>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</si>
  <si>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</si>
  <si>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</si>
  <si>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</si>
  <si>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</si>
  <si>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</si>
  <si>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</si>
  <si>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</si>
  <si>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</si>
  <si>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</si>
  <si>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</si>
  <si>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</si>
  <si>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</si>
  <si>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</si>
  <si>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</si>
  <si>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</si>
  <si>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</si>
  <si>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</si>
  <si>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</si>
  <si>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</si>
  <si>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</si>
  <si>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</si>
  <si>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</si>
  <si>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</si>
  <si>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</si>
  <si>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</si>
  <si>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</si>
  <si>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</si>
  <si>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</si>
  <si>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</si>
  <si>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</si>
  <si>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</si>
  <si>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</si>
  <si>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</si>
  <si>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</si>
  <si>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</si>
  <si>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</si>
  <si>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</si>
  <si>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</si>
  <si>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</si>
  <si>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</si>
  <si>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</si>
  <si>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</si>
  <si>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</si>
  <si>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</si>
  <si>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</si>
  <si>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</si>
  <si>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</si>
  <si>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</si>
  <si>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</si>
  <si>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</si>
  <si>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</si>
  <si>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</si>
  <si>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</si>
  <si>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</si>
  <si>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</si>
  <si>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</si>
  <si>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</si>
  <si>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</si>
  <si>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</si>
  <si>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</si>
  <si>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</si>
  <si>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</si>
  <si>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</si>
  <si>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</si>
  <si>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</si>
  <si>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</si>
  <si>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</si>
  <si>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</si>
  <si>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</si>
  <si>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</si>
  <si>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</si>
  <si>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</si>
  <si>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</si>
  <si>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</si>
  <si>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</si>
  <si>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</si>
  <si>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</si>
  <si>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</si>
  <si>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</si>
  <si>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</si>
  <si>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</si>
  <si>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</si>
  <si>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</si>
  <si>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</si>
  <si>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</si>
  <si>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</si>
  <si>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</si>
  <si>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</si>
  <si>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</si>
  <si>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</si>
  <si>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</si>
  <si>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</si>
  <si>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</si>
  <si>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</si>
  <si>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</si>
  <si>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</si>
  <si>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</si>
  <si>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</si>
  <si>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</si>
  <si>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</si>
  <si>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</si>
  <si>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</si>
  <si>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</si>
  <si>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</si>
  <si>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</si>
  <si>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</si>
  <si>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</si>
  <si>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</si>
  <si>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</si>
  <si>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</si>
  <si>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</si>
  <si>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</si>
  <si>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</si>
  <si>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</si>
  <si>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</si>
  <si>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</si>
  <si>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</si>
  <si>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</si>
  <si>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</si>
  <si>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</si>
  <si>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</si>
  <si>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</si>
  <si>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</si>
  <si>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</si>
  <si>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</si>
  <si>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</si>
  <si>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</si>
  <si>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</si>
  <si>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</si>
  <si>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</si>
  <si>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</si>
  <si>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</si>
  <si>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</si>
  <si>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</si>
  <si>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</si>
  <si>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</si>
  <si>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</si>
  <si>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</si>
  <si>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</si>
  <si>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</si>
  <si>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</si>
  <si>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</si>
  <si>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</si>
  <si>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</si>
  <si>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</si>
  <si>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</si>
  <si>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</si>
  <si>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</si>
  <si>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</si>
  <si>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</si>
  <si>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</si>
  <si>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</si>
  <si>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</si>
  <si>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</si>
  <si>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</si>
  <si>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</si>
  <si>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</si>
  <si>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</si>
  <si>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</si>
  <si>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</si>
  <si>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</si>
  <si>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</si>
  <si>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</si>
  <si>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</si>
  <si>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</si>
  <si>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</si>
  <si>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</si>
  <si>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</si>
  <si>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</si>
  <si>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</si>
  <si>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</si>
  <si>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</si>
  <si>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</si>
  <si>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</si>
  <si>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</si>
  <si>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</si>
  <si>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</si>
  <si>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</si>
  <si>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</si>
  <si>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</si>
  <si>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</si>
  <si>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</si>
  <si>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</si>
  <si>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</si>
  <si>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</si>
  <si>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</si>
  <si>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</si>
  <si>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</si>
  <si>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</si>
  <si>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</si>
  <si>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</si>
  <si>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</si>
  <si>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</si>
  <si>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</si>
  <si>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</si>
  <si>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</si>
  <si>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</si>
  <si>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</si>
  <si>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</si>
  <si>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</si>
  <si>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</si>
  <si>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</si>
  <si>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</si>
  <si>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</si>
  <si>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</si>
  <si>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</si>
  <si>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</si>
  <si>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</si>
  <si>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</si>
  <si>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</si>
  <si>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</si>
  <si>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</si>
  <si>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</si>
  <si>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</si>
  <si>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</si>
  <si>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</si>
  <si>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</si>
  <si>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</si>
  <si>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</si>
  <si>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</si>
  <si>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</si>
  <si>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</si>
  <si>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</si>
  <si>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</si>
  <si>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</si>
  <si>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</si>
  <si>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</si>
  <si>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</si>
  <si>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</si>
  <si>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</si>
  <si>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</si>
  <si>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</si>
  <si>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</si>
  <si>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</si>
  <si>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</si>
  <si>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</si>
  <si>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</si>
  <si>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</si>
  <si>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</si>
  <si>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</si>
  <si>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</si>
  <si>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</si>
  <si>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</si>
  <si>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</si>
  <si>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</si>
  <si>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</si>
  <si>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</si>
  <si>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</si>
  <si>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</si>
  <si>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</si>
  <si>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</si>
  <si>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</si>
  <si>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</si>
  <si>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</si>
  <si>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</si>
  <si>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</si>
  <si>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</si>
  <si>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</si>
  <si>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</si>
  <si>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</si>
  <si>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</si>
  <si>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</si>
  <si>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</si>
  <si>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</si>
  <si>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</si>
  <si>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</si>
  <si>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</si>
  <si>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</si>
  <si>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</si>
  <si>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</si>
  <si>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</si>
  <si>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</si>
  <si>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</si>
  <si>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</si>
  <si>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</si>
  <si>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</si>
  <si>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</si>
  <si>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</si>
  <si>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</si>
  <si>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</si>
  <si>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</si>
  <si>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</si>
  <si>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</si>
  <si>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</si>
  <si>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</si>
  <si>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</si>
  <si>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</si>
  <si>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</si>
  <si>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</si>
  <si>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</si>
  <si>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</si>
  <si>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</si>
  <si>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</si>
  <si>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</si>
  <si>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</si>
  <si>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</si>
  <si>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</si>
  <si>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</si>
  <si>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</si>
  <si>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</si>
  <si>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</si>
  <si>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</si>
  <si>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</si>
  <si>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</si>
  <si>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</si>
  <si>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</si>
  <si>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</si>
  <si>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</si>
  <si>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</si>
  <si>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</si>
  <si>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</si>
  <si>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</si>
  <si>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</si>
  <si>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</si>
  <si>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</si>
  <si>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</si>
  <si>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</si>
  <si>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</si>
  <si>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</si>
  <si>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</si>
  <si>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</si>
  <si>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</si>
  <si>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</si>
  <si>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</si>
  <si>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</si>
  <si>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</si>
  <si>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</si>
  <si>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</si>
  <si>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</si>
  <si>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</si>
  <si>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</si>
  <si>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</si>
  <si>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</si>
  <si>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</si>
  <si>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</si>
  <si>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</si>
  <si>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</si>
  <si>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</si>
  <si>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</si>
  <si>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</si>
  <si>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</si>
  <si>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</si>
  <si>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</si>
  <si>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</si>
  <si>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</si>
  <si>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</si>
  <si>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</si>
  <si>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</si>
  <si>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</si>
  <si>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</si>
  <si>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</si>
  <si>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</si>
  <si>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</si>
  <si>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</si>
  <si>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</si>
  <si>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</si>
  <si>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</si>
  <si>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</si>
  <si>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</si>
  <si>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</si>
  <si>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</si>
  <si>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</si>
  <si>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</si>
  <si>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</si>
  <si>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</si>
  <si>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</si>
  <si>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</si>
  <si>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</si>
  <si>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</si>
  <si>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</si>
  <si>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</si>
  <si>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</si>
  <si>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</si>
  <si>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</si>
  <si>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</si>
  <si>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</si>
  <si>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</si>
  <si>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</si>
  <si>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</si>
  <si>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</si>
  <si>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</si>
  <si>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</si>
  <si>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</si>
  <si>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</si>
  <si>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</si>
  <si>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</si>
  <si>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</si>
  <si>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</si>
  <si>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</si>
  <si>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</si>
  <si>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</si>
  <si>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</si>
  <si>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</si>
  <si>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</si>
  <si>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</si>
  <si>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</si>
  <si>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</si>
  <si>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</si>
  <si>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</si>
  <si>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</si>
  <si>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</si>
  <si>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</si>
  <si>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</si>
  <si>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</si>
  <si>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</si>
  <si>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</si>
  <si>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</si>
  <si>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</si>
  <si>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</si>
  <si>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</si>
  <si>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</si>
  <si>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</si>
  <si>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</si>
  <si>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</si>
  <si>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</si>
  <si>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</si>
  <si>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</si>
  <si>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</si>
  <si>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</si>
  <si>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</si>
  <si>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</si>
  <si>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</si>
  <si>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</si>
  <si>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</si>
  <si>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</si>
  <si>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</si>
  <si>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</si>
  <si>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</si>
  <si>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</si>
  <si>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</si>
  <si>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</si>
  <si>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</si>
  <si>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</si>
  <si>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</si>
  <si>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</si>
  <si>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</si>
  <si>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</si>
  <si>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</si>
  <si>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</si>
  <si>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</si>
  <si>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</si>
  <si>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</si>
  <si>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</si>
  <si>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</si>
  <si>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</si>
  <si>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</si>
  <si>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</si>
  <si>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</si>
  <si>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</si>
  <si>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</si>
  <si>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</si>
  <si>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</si>
  <si>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</si>
  <si>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</si>
  <si>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</si>
  <si>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</si>
  <si>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</si>
  <si>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</si>
  <si>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</si>
  <si>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</si>
  <si>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</si>
  <si>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</si>
  <si>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</si>
  <si>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</si>
  <si>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</si>
  <si>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</si>
  <si>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</si>
  <si>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</si>
  <si>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</si>
  <si>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</si>
  <si>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</si>
  <si>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</si>
  <si>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</si>
  <si>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</si>
  <si>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</si>
  <si>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</si>
  <si>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</si>
  <si>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</si>
  <si>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</si>
  <si>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</si>
  <si>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</si>
  <si>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</si>
  <si>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</si>
  <si>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</si>
  <si>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</si>
  <si>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</si>
  <si>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</si>
  <si>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</si>
  <si>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</si>
  <si>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</si>
  <si>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</si>
  <si>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</si>
  <si>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</si>
  <si>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</si>
  <si>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</si>
  <si>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</si>
  <si>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</si>
  <si>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</si>
  <si>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</si>
  <si>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</si>
  <si>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</si>
  <si>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</si>
  <si>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</si>
  <si>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</si>
  <si>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</si>
  <si>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</si>
  <si>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</si>
  <si>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</si>
  <si>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</si>
  <si>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</si>
  <si>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</si>
  <si>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</si>
  <si>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</si>
  <si>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</si>
  <si>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</si>
  <si>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</si>
  <si>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</si>
  <si>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</si>
  <si>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</si>
  <si>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</si>
  <si>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</si>
  <si>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</si>
  <si>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</si>
  <si>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</si>
  <si>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</si>
  <si>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</si>
  <si>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</si>
  <si>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</si>
  <si>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</si>
  <si>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</si>
  <si>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</si>
  <si>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</si>
  <si>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</si>
  <si>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</si>
  <si>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</si>
  <si>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</si>
  <si>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</si>
  <si>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</si>
  <si>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</si>
  <si>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</si>
  <si>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</si>
  <si>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</si>
  <si>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</si>
  <si>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</si>
  <si>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</si>
  <si>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</si>
  <si>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</si>
  <si>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</si>
  <si>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</si>
  <si>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</si>
  <si>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</si>
  <si>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</si>
  <si>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</si>
  <si>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</si>
  <si>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</si>
  <si>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</si>
  <si>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</si>
  <si>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</si>
  <si>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</si>
  <si>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</si>
  <si>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</si>
  <si>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</si>
  <si>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</si>
  <si>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</si>
  <si>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</si>
  <si>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</si>
  <si>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</si>
  <si>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</si>
  <si>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</si>
  <si>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</si>
  <si>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</si>
  <si>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</si>
  <si>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</si>
  <si>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</si>
  <si>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</si>
  <si>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</si>
  <si>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</si>
  <si>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</si>
  <si>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</si>
  <si>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</si>
  <si>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</si>
  <si>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</si>
  <si>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</si>
  <si>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</si>
  <si>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</si>
  <si>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</si>
  <si>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</si>
  <si>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</si>
  <si>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</si>
  <si>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</si>
  <si>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</si>
  <si>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</si>
  <si>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</si>
  <si>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</si>
  <si>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</si>
  <si>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</si>
  <si>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</si>
  <si>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</si>
  <si>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</si>
  <si>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</si>
  <si>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</si>
  <si>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</si>
  <si>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</si>
  <si>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</si>
  <si>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</si>
  <si>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</si>
  <si>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</si>
  <si>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</si>
  <si>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</si>
  <si>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</si>
  <si>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</si>
  <si>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</si>
  <si>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</si>
  <si>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</si>
  <si>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</si>
  <si>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</si>
  <si>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</si>
  <si>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</si>
  <si>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</si>
  <si>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</si>
  <si>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</si>
  <si>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</si>
  <si>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</si>
  <si>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</si>
  <si>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</si>
  <si>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</si>
  <si>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</si>
  <si>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</si>
  <si>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</si>
  <si>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</si>
  <si>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</si>
  <si>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</si>
  <si>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</si>
  <si>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</si>
  <si>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</si>
  <si>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</si>
  <si>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</si>
  <si>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</si>
  <si>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</si>
  <si>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</si>
  <si>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</si>
  <si>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</si>
  <si>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</si>
  <si>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</si>
  <si>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</si>
  <si>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</si>
  <si>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</si>
  <si>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</si>
  <si>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</si>
  <si>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</si>
  <si>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</si>
  <si>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</si>
  <si>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</si>
  <si>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</si>
  <si>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</si>
  <si>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</si>
  <si>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</si>
  <si>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</si>
  <si>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</si>
  <si>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</si>
  <si>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</si>
  <si>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</si>
  <si>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</si>
  <si>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</si>
  <si>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</si>
  <si>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</si>
  <si>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</si>
  <si>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</si>
  <si>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</si>
  <si>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</si>
  <si>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</si>
  <si>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</si>
  <si>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</si>
  <si>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</si>
  <si>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</si>
  <si>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</si>
  <si>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</si>
  <si>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</si>
  <si>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</si>
  <si>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</si>
  <si>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</si>
  <si>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</si>
  <si>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</si>
  <si>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</si>
  <si>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</si>
  <si>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</si>
  <si>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</si>
  <si>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</si>
  <si>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</si>
  <si>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</si>
  <si>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</si>
  <si>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</si>
  <si>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</si>
  <si>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</si>
  <si>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</si>
  <si>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</si>
  <si>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</si>
  <si>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</si>
  <si>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</si>
  <si>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</si>
  <si>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</si>
  <si>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</si>
  <si>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</si>
  <si>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</si>
  <si>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</si>
  <si>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</si>
  <si>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</si>
  <si>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</si>
  <si>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</si>
  <si>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</si>
  <si>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</si>
  <si>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</si>
  <si>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</si>
  <si>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</si>
  <si>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</si>
  <si>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</si>
  <si>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</si>
  <si>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</si>
  <si>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</si>
  <si>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</si>
  <si>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</si>
  <si>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</si>
  <si>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</si>
  <si>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</si>
  <si>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</si>
  <si>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</si>
  <si>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</si>
  <si>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</si>
  <si>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</si>
  <si>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</si>
  <si>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</si>
  <si>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</si>
  <si>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</si>
  <si>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</si>
  <si>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</si>
  <si>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</si>
  <si>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</si>
  <si>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</si>
  <si>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</si>
  <si>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</si>
  <si>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</si>
  <si>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</si>
  <si>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</si>
  <si>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</si>
  <si>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</si>
  <si>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</si>
  <si>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</si>
  <si>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</si>
  <si>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</si>
  <si>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</si>
  <si>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</si>
  <si>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</si>
  <si>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</si>
  <si>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</si>
  <si>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</si>
  <si>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</si>
  <si>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</si>
  <si>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</si>
  <si>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</si>
  <si>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</si>
  <si>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</si>
  <si>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</si>
  <si>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</si>
  <si>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</si>
  <si>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</si>
  <si>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</si>
  <si>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</si>
  <si>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</si>
  <si>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</si>
  <si>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</si>
  <si>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</si>
  <si>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</si>
  <si>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</si>
  <si>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</si>
  <si>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</si>
  <si>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</si>
  <si>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</si>
  <si>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</si>
  <si>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</si>
  <si>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</si>
  <si>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</si>
  <si>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</si>
  <si>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</si>
  <si>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</si>
  <si>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</si>
  <si>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</si>
  <si>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</si>
  <si>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</si>
  <si>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</si>
  <si>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</si>
  <si>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</si>
  <si>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</si>
  <si>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</si>
  <si>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</si>
  <si>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</si>
  <si>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</si>
  <si>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</si>
  <si>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</si>
  <si>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</si>
  <si>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</si>
  <si>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</si>
  <si>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</si>
  <si>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</si>
  <si>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</si>
  <si>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</si>
  <si>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</si>
  <si>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</si>
  <si>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</si>
  <si>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</si>
  <si>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</si>
  <si>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</si>
  <si>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</si>
  <si>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</si>
  <si>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</si>
  <si>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</si>
  <si>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</si>
  <si>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</si>
  <si>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</si>
  <si>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</si>
  <si>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</si>
  <si>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</si>
  <si>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</si>
  <si>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</si>
  <si>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</si>
  <si>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</si>
  <si>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</si>
  <si>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</si>
  <si>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</si>
  <si>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</si>
  <si>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</si>
  <si>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</si>
  <si>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</si>
  <si>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</si>
  <si>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</si>
  <si>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</si>
  <si>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</si>
  <si>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</si>
  <si>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</si>
  <si>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</si>
  <si>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</si>
  <si>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</si>
  <si>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</si>
  <si>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</si>
  <si>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</si>
  <si>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</si>
  <si>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</si>
  <si>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</si>
  <si>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</si>
  <si>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</si>
  <si>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</si>
  <si>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</si>
  <si>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</si>
  <si>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</si>
  <si>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</si>
  <si>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</si>
  <si>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</si>
  <si>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</si>
  <si>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</si>
  <si>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</si>
  <si>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</si>
  <si>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</si>
  <si>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</si>
  <si>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</si>
  <si>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</si>
  <si>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</si>
  <si>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</si>
  <si>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</si>
  <si>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</si>
  <si>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</si>
  <si>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</si>
  <si>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</si>
  <si>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</si>
  <si>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</si>
  <si>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</si>
  <si>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</si>
  <si>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</si>
  <si>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</si>
  <si>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</si>
  <si>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</si>
  <si>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</si>
  <si>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</si>
  <si>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</si>
  <si>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</si>
  <si>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</si>
  <si>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</si>
  <si>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</si>
  <si>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</si>
  <si>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</si>
  <si>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</si>
  <si>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</si>
  <si>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</si>
  <si>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</si>
  <si>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</si>
  <si>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</si>
  <si>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</si>
  <si>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</si>
  <si>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</si>
  <si>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</si>
  <si>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</si>
  <si>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</si>
  <si>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</si>
  <si>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</si>
  <si>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</si>
  <si>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</si>
  <si>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</si>
  <si>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</si>
  <si>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</si>
  <si>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</si>
  <si>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</si>
  <si>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</si>
  <si>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</si>
  <si>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</si>
  <si>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</si>
  <si>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</si>
  <si>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</si>
  <si>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</si>
  <si>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</si>
  <si>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</si>
  <si>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</si>
  <si>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</si>
  <si>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</si>
  <si>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</si>
  <si>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</si>
  <si>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</si>
  <si>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</si>
  <si>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</si>
  <si>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</si>
  <si>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</si>
  <si>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</si>
  <si>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</si>
  <si>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</si>
  <si>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</si>
  <si>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</si>
  <si>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</si>
  <si>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</si>
  <si>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</si>
  <si>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</si>
  <si>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</si>
  <si>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</si>
  <si>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</si>
  <si>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</si>
  <si>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</si>
  <si>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</si>
  <si>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</si>
  <si>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</si>
  <si>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</si>
  <si>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</si>
  <si>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</si>
  <si>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</si>
  <si>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</si>
  <si>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</si>
  <si>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</si>
  <si>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</si>
  <si>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</si>
  <si>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</si>
  <si>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</si>
  <si>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</si>
  <si>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</si>
  <si>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</si>
  <si>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</si>
  <si>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</si>
  <si>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</si>
  <si>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</si>
  <si>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</si>
  <si>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</si>
  <si>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</si>
  <si>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</si>
  <si>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</si>
  <si>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</si>
  <si>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</si>
  <si>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</si>
  <si>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</si>
  <si>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</si>
  <si>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</si>
  <si>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</si>
  <si>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</si>
  <si>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</si>
  <si>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</si>
  <si>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</si>
  <si>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</si>
  <si>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</si>
  <si>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</si>
  <si>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</si>
  <si>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</si>
  <si>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</si>
  <si>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</si>
  <si>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</si>
  <si>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</si>
  <si>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</si>
  <si>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</si>
  <si>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</si>
  <si>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</si>
  <si>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</si>
  <si>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</si>
  <si>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</si>
  <si>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</si>
  <si>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</si>
  <si>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</si>
  <si>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</si>
  <si>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</si>
  <si>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</si>
  <si>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</si>
  <si>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</si>
  <si>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</si>
  <si>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</si>
  <si>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</si>
  <si>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</si>
  <si>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</si>
  <si>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</si>
  <si>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</si>
  <si>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</si>
  <si>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</si>
  <si>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</si>
  <si>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</si>
  <si>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</si>
  <si>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</si>
  <si>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</si>
  <si>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</si>
  <si>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</si>
  <si>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</si>
  <si>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</si>
  <si>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</si>
  <si>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</si>
  <si>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</si>
  <si>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</si>
  <si>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</si>
  <si>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</si>
  <si>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</si>
  <si>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</si>
  <si>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</si>
  <si>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</si>
  <si>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</si>
  <si>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</si>
  <si>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</si>
  <si>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</si>
  <si>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</si>
  <si>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</si>
  <si>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</si>
  <si>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</si>
  <si>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</si>
  <si>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</si>
  <si>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</si>
  <si>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</si>
  <si>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</si>
  <si>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</si>
  <si>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</si>
  <si>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</si>
  <si>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</si>
  <si>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</si>
  <si>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</si>
  <si>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</si>
  <si>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</si>
  <si>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</si>
  <si>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</si>
  <si>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</si>
  <si>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</si>
  <si>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</si>
  <si>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</si>
  <si>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</si>
  <si>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</si>
  <si>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</si>
  <si>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</si>
  <si>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</si>
  <si>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</si>
  <si>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</si>
  <si>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</si>
  <si>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</si>
  <si>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</si>
  <si>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</si>
  <si>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</si>
  <si>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</si>
  <si>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</si>
  <si>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</si>
  <si>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</si>
  <si>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</si>
  <si>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</si>
  <si>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</si>
  <si>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</si>
  <si>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</si>
  <si>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</si>
  <si>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</si>
  <si>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</si>
  <si>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</si>
  <si>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</si>
  <si>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</si>
  <si>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</si>
  <si>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</si>
  <si>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</si>
  <si>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</si>
  <si>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</si>
  <si>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</si>
  <si>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</si>
  <si>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</si>
  <si>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</si>
  <si>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</si>
  <si>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</si>
  <si>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</si>
  <si>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</si>
  <si>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</si>
  <si>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</si>
  <si>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</si>
  <si>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</si>
  <si>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</si>
  <si>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</si>
  <si>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</si>
  <si>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</si>
  <si>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</si>
  <si>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</si>
  <si>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</si>
  <si>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</si>
  <si>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</si>
  <si>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</si>
  <si>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</si>
  <si>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</si>
  <si>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</si>
  <si>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</si>
  <si>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</si>
  <si>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</si>
  <si>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</si>
  <si>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</si>
  <si>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</si>
  <si>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</si>
  <si>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</si>
  <si>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</si>
  <si>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</si>
  <si>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</si>
  <si>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</si>
  <si>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</si>
  <si>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</si>
  <si>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</si>
  <si>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</si>
  <si>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</si>
  <si>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</si>
  <si>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</si>
  <si>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</si>
  <si>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</si>
  <si>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</si>
  <si>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</si>
  <si>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</si>
  <si>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</si>
  <si>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</si>
  <si>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</si>
  <si>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</si>
  <si>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</si>
  <si>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</si>
  <si>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</si>
  <si>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</si>
  <si>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</si>
  <si>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</si>
  <si>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</si>
  <si>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</si>
  <si>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</si>
  <si>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</si>
  <si>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</si>
  <si>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</si>
  <si>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</si>
  <si>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</si>
  <si>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</si>
  <si>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</si>
  <si>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</si>
  <si>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</si>
  <si>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</si>
  <si>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</si>
  <si>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</si>
  <si>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</si>
  <si>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</si>
  <si>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</si>
  <si>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</si>
  <si>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</si>
  <si>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</si>
  <si>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</si>
  <si>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</si>
  <si>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</si>
  <si>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</si>
  <si>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</si>
  <si>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</si>
  <si>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</si>
  <si>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</si>
  <si>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</si>
  <si>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</si>
  <si>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</si>
  <si>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</si>
  <si>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</si>
  <si>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</si>
  <si>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</si>
  <si>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</si>
  <si>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</si>
  <si>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</si>
  <si>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</si>
  <si>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</si>
  <si>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</si>
  <si>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</si>
  <si>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</si>
  <si>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</si>
  <si>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</si>
  <si>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</si>
  <si>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</si>
  <si>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</si>
  <si>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</si>
  <si>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</si>
  <si>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</si>
  <si>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</si>
  <si>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</si>
  <si>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</si>
  <si>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</si>
  <si>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</si>
  <si>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</si>
  <si>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</si>
  <si>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</si>
  <si>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</si>
  <si>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</si>
  <si>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</si>
  <si>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</si>
  <si>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</si>
  <si>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</si>
  <si>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</si>
  <si>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</si>
  <si>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</si>
  <si>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</si>
  <si>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</si>
  <si>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</si>
  <si>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</si>
  <si>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</si>
  <si>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</si>
  <si>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</si>
  <si>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</si>
  <si>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</si>
  <si>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</si>
  <si>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</si>
  <si>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</si>
  <si>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</si>
  <si>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</si>
  <si>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</si>
  <si>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</si>
  <si>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</si>
  <si>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</si>
  <si>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</si>
  <si>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</si>
  <si>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</si>
  <si>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</si>
  <si>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</si>
  <si>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</si>
  <si>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</si>
  <si>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</si>
  <si>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</si>
  <si>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</si>
  <si>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</si>
  <si>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</si>
  <si>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</si>
  <si>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</si>
  <si>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</si>
  <si>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</si>
  <si>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</si>
  <si>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</si>
  <si>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</si>
  <si>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</si>
  <si>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</si>
  <si>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</si>
  <si>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</si>
  <si>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</si>
  <si>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</si>
  <si>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</si>
  <si>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</si>
  <si>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</si>
  <si>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</si>
  <si>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</si>
  <si>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</si>
  <si>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</si>
  <si>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</si>
  <si>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</si>
  <si>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</si>
  <si>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</si>
  <si>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</si>
  <si>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</si>
  <si>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</si>
  <si>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</si>
  <si>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</si>
  <si>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</si>
  <si>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</si>
  <si>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</si>
  <si>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</si>
  <si>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</si>
  <si>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</si>
  <si>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</si>
  <si>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</si>
  <si>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</si>
  <si>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</si>
  <si>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</si>
  <si>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</si>
  <si>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</si>
  <si>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</si>
  <si>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</si>
  <si>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</si>
  <si>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</si>
  <si>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</si>
  <si>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</si>
  <si>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</si>
  <si>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</si>
  <si>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</si>
  <si>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</si>
  <si>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</si>
  <si>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</si>
  <si>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</si>
  <si>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</si>
  <si>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</si>
  <si>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</si>
  <si>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</si>
  <si>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</si>
  <si>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</si>
  <si>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</si>
  <si>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</si>
  <si>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</si>
  <si>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</si>
  <si>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</si>
  <si>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</si>
  <si>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</si>
  <si>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</si>
  <si>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</si>
  <si>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</si>
  <si>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</si>
  <si>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</si>
  <si>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</si>
  <si>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</si>
  <si>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</si>
  <si>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</si>
  <si>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</si>
  <si>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</si>
  <si>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</si>
  <si>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</si>
  <si>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</si>
  <si>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</si>
  <si>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</si>
  <si>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</si>
  <si>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</si>
  <si>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</si>
  <si>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</si>
  <si>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</si>
  <si>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</si>
  <si>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</si>
  <si>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</si>
  <si>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</si>
  <si>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</si>
  <si>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</si>
  <si>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</si>
  <si>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</si>
  <si>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</si>
  <si>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</si>
  <si>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</si>
  <si>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</si>
  <si>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</si>
  <si>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</si>
  <si>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</si>
  <si>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</si>
  <si>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</si>
  <si>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</si>
  <si>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</si>
  <si>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</si>
  <si>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</si>
  <si>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</si>
  <si>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</si>
  <si>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</si>
  <si>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</si>
  <si>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</si>
  <si>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</si>
  <si>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</si>
  <si>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</si>
  <si>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</si>
  <si>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</si>
  <si>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</si>
  <si>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</si>
  <si>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</si>
  <si>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</si>
  <si>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</si>
  <si>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</si>
  <si>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</si>
  <si>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</si>
  <si>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</si>
  <si>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</si>
  <si>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</si>
  <si>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</si>
  <si>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</si>
  <si>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</si>
  <si>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</si>
  <si>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</si>
  <si>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</si>
  <si>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</si>
  <si>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</si>
  <si>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</si>
  <si>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</si>
  <si>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</si>
  <si>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</si>
  <si>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</si>
  <si>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</si>
  <si>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</si>
  <si>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</si>
  <si>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</si>
  <si>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</si>
  <si>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</si>
  <si>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</si>
  <si>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</si>
  <si>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</si>
  <si>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</si>
  <si>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</si>
  <si>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</si>
  <si>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</si>
  <si>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</si>
  <si>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</si>
  <si>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</si>
  <si>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</si>
  <si>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</si>
  <si>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</si>
  <si>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</si>
  <si>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</si>
  <si>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</si>
  <si>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</si>
  <si>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</si>
  <si>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</si>
  <si>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</si>
  <si>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</si>
  <si>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</si>
  <si>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</si>
  <si>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</si>
  <si>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</si>
  <si>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</si>
  <si>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</si>
  <si>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</si>
  <si>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</si>
  <si>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</si>
  <si>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</si>
  <si>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</si>
  <si>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</si>
  <si>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</si>
  <si>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</si>
  <si>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</si>
  <si>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</si>
  <si>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</si>
  <si>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</si>
  <si>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</si>
  <si>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</si>
  <si>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</si>
  <si>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</si>
  <si>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</si>
  <si>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</si>
  <si>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</si>
  <si>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</si>
  <si>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</si>
  <si>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</si>
  <si>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</si>
  <si>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</si>
  <si>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</si>
  <si>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</si>
  <si>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</si>
  <si>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</si>
  <si>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</si>
  <si>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</si>
  <si>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</si>
  <si>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</si>
  <si>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</si>
  <si>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</si>
  <si>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</si>
  <si>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</si>
  <si>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</si>
  <si>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</si>
  <si>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</si>
  <si>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</si>
  <si>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</si>
  <si>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</si>
  <si>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</si>
  <si>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</si>
  <si>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</si>
  <si>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</si>
  <si>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</si>
  <si>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</si>
  <si>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</si>
  <si>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</si>
  <si>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</si>
  <si>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</si>
  <si>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</si>
  <si>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</si>
  <si>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</si>
  <si>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</si>
  <si>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</si>
  <si>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</si>
  <si>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</si>
  <si>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</si>
  <si>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</si>
  <si>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</si>
  <si>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</si>
  <si>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</si>
  <si>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</si>
  <si>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</si>
  <si>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</si>
  <si>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</si>
  <si>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</si>
  <si>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</si>
  <si>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</si>
  <si>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</si>
  <si>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</si>
  <si>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</si>
  <si>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</si>
  <si>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</si>
  <si>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</si>
  <si>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</si>
  <si>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</si>
  <si>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</si>
  <si>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</si>
  <si>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</si>
  <si>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</si>
  <si>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</si>
  <si>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</si>
  <si>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</si>
  <si>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</si>
  <si>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</si>
  <si>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</si>
  <si>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</si>
  <si>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</si>
  <si>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</si>
  <si>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</si>
  <si>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</si>
  <si>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</si>
  <si>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</si>
  <si>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</si>
  <si>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</si>
  <si>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</si>
  <si>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</si>
  <si>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</si>
  <si>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</si>
  <si>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</si>
  <si>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</si>
  <si>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</si>
  <si>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</si>
  <si>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</si>
  <si>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</si>
  <si>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</si>
  <si>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</si>
  <si>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</si>
  <si>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</si>
  <si>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</si>
  <si>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</si>
  <si>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</si>
  <si>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</si>
  <si>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</si>
  <si>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</si>
  <si>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</si>
  <si>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</si>
  <si>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</si>
  <si>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</si>
  <si>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</si>
  <si>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</si>
  <si>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</si>
  <si>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</si>
  <si>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</si>
  <si>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</si>
  <si>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</si>
  <si>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</si>
  <si>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</si>
  <si>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</si>
  <si>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</si>
  <si>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</si>
  <si>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</si>
  <si>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</si>
  <si>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</si>
  <si>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</si>
  <si>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</si>
  <si>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</si>
  <si>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</si>
  <si>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</si>
  <si>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</si>
  <si>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</si>
  <si>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</si>
  <si>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</si>
  <si>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</si>
  <si>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</si>
  <si>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</si>
  <si>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</si>
  <si>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</si>
  <si>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</si>
  <si>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</si>
  <si>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</si>
  <si>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</si>
  <si>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</si>
  <si>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</si>
  <si>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</si>
  <si>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</si>
  <si>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</si>
  <si>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</si>
  <si>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</si>
  <si>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</si>
  <si>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</si>
  <si>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</si>
  <si>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</si>
  <si>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</si>
  <si>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</si>
  <si>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</si>
  <si>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</si>
  <si>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</si>
  <si>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</si>
  <si>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</si>
  <si>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</si>
  <si>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</si>
  <si>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</si>
  <si>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</si>
  <si>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</si>
  <si>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</si>
  <si>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</si>
  <si>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</si>
  <si>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</si>
  <si>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</si>
  <si>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</si>
  <si>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</si>
  <si>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</si>
  <si>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</si>
  <si>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</si>
  <si>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</si>
  <si>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</si>
  <si>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</si>
  <si>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</si>
  <si>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</si>
  <si>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</si>
  <si>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</si>
  <si>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</si>
  <si>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</si>
  <si>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</si>
  <si>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</si>
  <si>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</si>
  <si>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</si>
  <si>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</si>
  <si>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</si>
  <si>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</si>
  <si>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</si>
  <si>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</si>
  <si>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</si>
  <si>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</si>
  <si>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</si>
  <si>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</si>
  <si>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</si>
  <si>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</si>
  <si>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</si>
  <si>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</si>
  <si>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</si>
  <si>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</si>
  <si>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</si>
  <si>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</si>
  <si>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</si>
  <si>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</si>
  <si>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</si>
  <si>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</si>
  <si>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</si>
  <si>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</si>
  <si>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</si>
  <si>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</si>
  <si>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</si>
  <si>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</si>
  <si>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</si>
  <si>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</si>
  <si>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</si>
  <si>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</si>
  <si>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</si>
  <si>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</si>
  <si>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</si>
  <si>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</si>
  <si>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</si>
  <si>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</si>
  <si>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</si>
  <si>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</si>
  <si>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</si>
  <si>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</si>
  <si>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</si>
  <si>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</si>
  <si>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</si>
  <si>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</si>
  <si>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</si>
  <si>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</si>
  <si>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</si>
  <si>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</si>
  <si>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</si>
  <si>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</si>
  <si>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</si>
  <si>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</si>
  <si>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</si>
  <si>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</si>
  <si>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</si>
  <si>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</si>
  <si>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</si>
  <si>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</si>
  <si>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</si>
  <si>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</si>
  <si>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</si>
  <si>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</si>
  <si>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</si>
  <si>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</si>
  <si>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</si>
  <si>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</si>
  <si>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</si>
  <si>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</si>
  <si>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</si>
  <si>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</si>
  <si>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</si>
  <si>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</si>
  <si>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</si>
  <si>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</si>
  <si>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</si>
  <si>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</si>
  <si>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</si>
  <si>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</si>
  <si>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</si>
  <si>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</si>
  <si>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</si>
  <si>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</si>
  <si>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</si>
  <si>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</si>
  <si>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</si>
  <si>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</si>
  <si>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</si>
  <si>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</si>
  <si>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</si>
  <si>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</si>
  <si>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</si>
  <si>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</si>
  <si>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</si>
  <si>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</si>
  <si>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</si>
  <si>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</si>
  <si>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</si>
  <si>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</si>
  <si>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</si>
  <si>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</si>
  <si>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</si>
  <si>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</si>
  <si>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</si>
  <si>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</si>
  <si>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</si>
  <si>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</si>
  <si>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</si>
  <si>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</si>
  <si>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</si>
  <si>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</si>
  <si>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</si>
  <si>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</si>
  <si>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</si>
  <si>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</si>
  <si>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</si>
  <si>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</si>
  <si>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</si>
  <si>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</si>
  <si>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</si>
  <si>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</si>
  <si>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</si>
  <si>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</si>
  <si>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</si>
  <si>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</si>
  <si>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</si>
  <si>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</si>
  <si>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</si>
  <si>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</si>
  <si>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</si>
  <si>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</si>
  <si>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</si>
  <si>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</si>
  <si>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</si>
  <si>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</si>
  <si>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</si>
  <si>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</si>
  <si>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</si>
  <si>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</si>
  <si>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</si>
  <si>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</si>
  <si>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</si>
  <si>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</si>
  <si>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</si>
  <si>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</si>
  <si>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</si>
  <si>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</si>
  <si>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</si>
  <si>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</si>
  <si>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</si>
  <si>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</si>
  <si>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</si>
  <si>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</si>
  <si>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</si>
  <si>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</si>
  <si>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</si>
  <si>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</si>
  <si>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</si>
  <si>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</si>
  <si>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</si>
  <si>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</si>
  <si>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</si>
  <si>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</si>
  <si>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</si>
  <si>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</si>
  <si>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</si>
  <si>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</si>
  <si>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</si>
  <si>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</si>
  <si>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</si>
  <si>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</si>
  <si>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</si>
  <si>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</si>
  <si>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</si>
  <si>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</si>
  <si>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</si>
  <si>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</si>
  <si>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</si>
  <si>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</si>
  <si>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</si>
  <si>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</si>
  <si>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</si>
  <si>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</si>
  <si>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</si>
  <si>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</si>
  <si>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</si>
  <si>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</si>
  <si>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</si>
  <si>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</si>
  <si>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</si>
  <si>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</si>
  <si>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</si>
  <si>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</si>
  <si>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</si>
  <si>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</si>
  <si>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</si>
  <si>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</si>
  <si>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</si>
  <si>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</si>
  <si>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</si>
  <si>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</si>
  <si>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</si>
  <si>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</si>
  <si>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</si>
  <si>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</si>
  <si>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</si>
  <si>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</si>
  <si>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</si>
  <si>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</si>
  <si>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</si>
  <si>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</si>
  <si>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</si>
  <si>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</si>
  <si>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</si>
  <si>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</si>
  <si>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</si>
  <si>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</si>
  <si>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</si>
  <si>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</si>
  <si>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</si>
  <si>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</si>
  <si>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</si>
  <si>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</si>
  <si>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</si>
  <si>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</si>
  <si>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</si>
  <si>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</si>
  <si>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</si>
  <si>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</si>
  <si>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</si>
  <si>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</si>
  <si>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</si>
  <si>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</si>
  <si>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</si>
  <si>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</si>
  <si>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</si>
  <si>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</si>
  <si>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</si>
  <si>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</si>
  <si>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</si>
  <si>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</si>
  <si>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</si>
  <si>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</si>
  <si>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</si>
  <si>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</si>
  <si>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</si>
  <si>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</si>
  <si>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</si>
  <si>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</si>
  <si>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</si>
  <si>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</si>
  <si>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</si>
  <si>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</si>
  <si>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</si>
  <si>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</si>
  <si>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</si>
  <si>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</si>
  <si>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</si>
  <si>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</si>
  <si>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</si>
  <si>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</si>
  <si>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</si>
  <si>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</si>
  <si>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</si>
  <si>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</si>
  <si>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</si>
  <si>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</si>
  <si>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</si>
  <si>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</si>
  <si>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</si>
  <si>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</si>
  <si>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</si>
  <si>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</si>
  <si>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</si>
  <si>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</si>
  <si>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</si>
  <si>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</si>
  <si>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</si>
  <si>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</si>
  <si>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</si>
  <si>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</si>
  <si>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</si>
  <si>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</si>
  <si>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</si>
  <si>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</si>
  <si>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</si>
  <si>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</si>
  <si>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</si>
  <si>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</si>
  <si>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</si>
  <si>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</si>
  <si>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</si>
  <si>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</si>
  <si>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</si>
  <si>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</si>
  <si>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</si>
  <si>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</si>
  <si>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</si>
  <si>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</si>
  <si>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</si>
  <si>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</si>
  <si>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</si>
  <si>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</si>
  <si>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</si>
  <si>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</si>
  <si>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</si>
  <si>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</si>
  <si>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</si>
  <si>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</si>
  <si>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</si>
  <si>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</si>
  <si>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</si>
  <si>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</si>
  <si>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</si>
  <si>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</si>
  <si>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</si>
  <si>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</si>
  <si>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</si>
  <si>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</si>
  <si>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</si>
  <si>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</si>
  <si>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</si>
  <si>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</si>
  <si>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</si>
  <si>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</si>
  <si>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</si>
  <si>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</si>
  <si>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</si>
  <si>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</si>
  <si>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</si>
  <si>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</si>
  <si>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</si>
  <si>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</si>
  <si>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</si>
  <si>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</si>
  <si>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</si>
  <si>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</si>
  <si>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</si>
  <si>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</si>
  <si>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</si>
  <si>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</si>
  <si>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</si>
  <si>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</si>
  <si>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</si>
  <si>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</si>
  <si>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</si>
  <si>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</si>
  <si>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</si>
  <si>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</si>
  <si>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</si>
  <si>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</si>
  <si>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</si>
  <si>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</si>
  <si>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</si>
  <si>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</si>
  <si>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</si>
  <si>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</si>
  <si>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</si>
  <si>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</si>
  <si>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</si>
  <si>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</si>
  <si>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</si>
  <si>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</si>
  <si>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</si>
  <si>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</si>
  <si>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</si>
  <si>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</si>
  <si>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</si>
  <si>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</si>
  <si>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</si>
  <si>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</si>
  <si>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</si>
  <si>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</si>
  <si>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</si>
  <si>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</si>
  <si>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</si>
  <si>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</si>
  <si>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</si>
  <si>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</si>
  <si>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</si>
  <si>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</si>
  <si>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</si>
  <si>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</si>
  <si>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</si>
  <si>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</si>
  <si>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</si>
  <si>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</si>
  <si>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</si>
  <si>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</si>
  <si>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</si>
  <si>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</si>
  <si>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</si>
  <si>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</si>
  <si>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</si>
  <si>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</si>
  <si>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</si>
  <si>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</si>
  <si>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</si>
  <si>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</si>
  <si>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</si>
  <si>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</si>
  <si>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</si>
  <si>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</si>
  <si>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</si>
  <si>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</si>
  <si>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</si>
  <si>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</si>
  <si>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</si>
  <si>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</si>
  <si>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</si>
  <si>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</si>
  <si>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</si>
  <si>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</si>
  <si>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</si>
  <si>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</si>
  <si>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</si>
  <si>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</si>
  <si>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</si>
  <si>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</si>
  <si>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</si>
  <si>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</si>
  <si>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</si>
  <si>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</si>
  <si>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</si>
  <si>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</si>
  <si>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</si>
  <si>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</si>
  <si>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</si>
  <si>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</si>
  <si>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</si>
  <si>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</si>
  <si>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</si>
  <si>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</si>
  <si>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</si>
  <si>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</si>
  <si>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</si>
  <si>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</si>
  <si>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</si>
  <si>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</si>
  <si>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</si>
  <si>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</si>
  <si>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</si>
  <si>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</si>
  <si>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</si>
  <si>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</si>
  <si>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</si>
  <si>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</si>
  <si>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</si>
  <si>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</si>
  <si>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</si>
  <si>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</si>
  <si>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</si>
  <si>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</si>
  <si>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</si>
  <si>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</si>
  <si>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</si>
  <si>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</si>
  <si>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</si>
  <si>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</si>
  <si>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</si>
  <si>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</si>
  <si>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</si>
  <si>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</si>
  <si>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</si>
  <si>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</si>
  <si>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</si>
  <si>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</si>
  <si>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</si>
  <si>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</si>
  <si>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</si>
  <si>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</si>
  <si>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</si>
  <si>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</si>
  <si>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</si>
  <si>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</si>
  <si>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</si>
  <si>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</si>
  <si>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</si>
  <si>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</si>
  <si>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</si>
  <si>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</si>
  <si>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</si>
  <si>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</si>
  <si>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</si>
  <si>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</si>
  <si>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</si>
  <si>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</si>
  <si>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</si>
  <si>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</si>
  <si>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</si>
  <si>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</si>
  <si>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</si>
  <si>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</si>
  <si>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</si>
  <si>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</si>
  <si>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</si>
  <si>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</si>
  <si>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</si>
  <si>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</si>
  <si>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</si>
  <si>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</si>
  <si>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</si>
  <si>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</si>
  <si>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</si>
  <si>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</si>
  <si>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</si>
  <si>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</si>
  <si>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</si>
  <si>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</si>
  <si>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</si>
  <si>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</si>
  <si>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</si>
  <si>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</si>
  <si>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</si>
  <si>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</si>
  <si>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</si>
  <si>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</si>
  <si>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</si>
  <si>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</si>
  <si>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</si>
  <si>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</si>
  <si>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</si>
  <si>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</si>
  <si>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</si>
  <si>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</si>
  <si>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</si>
  <si>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</si>
  <si>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</si>
  <si>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</si>
  <si>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</si>
  <si>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</si>
  <si>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</si>
  <si>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</si>
  <si>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</si>
  <si>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</si>
  <si>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</si>
  <si>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</si>
  <si>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</si>
  <si>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</si>
  <si>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</si>
  <si>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</si>
  <si>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</si>
  <si>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</si>
  <si>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</si>
  <si>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</si>
  <si>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</si>
  <si>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</si>
  <si>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</si>
  <si>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</si>
  <si>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</si>
  <si>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</si>
  <si>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</si>
  <si>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</si>
  <si>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</si>
  <si>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</si>
  <si>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</si>
  <si>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</si>
  <si>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</si>
  <si>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</si>
  <si>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</si>
  <si>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</si>
  <si>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</si>
  <si>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</si>
  <si>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</si>
  <si>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</si>
  <si>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</si>
  <si>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</si>
  <si>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</si>
  <si>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</si>
  <si>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</si>
  <si>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</si>
  <si>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</si>
  <si>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</si>
  <si>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</si>
  <si>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</si>
  <si>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</si>
  <si>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</si>
  <si>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</si>
  <si>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</si>
  <si>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</si>
  <si>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</si>
  <si>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</si>
  <si>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</si>
  <si>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</si>
  <si>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</si>
  <si>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</si>
  <si>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</si>
  <si>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</si>
  <si>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</si>
  <si>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</si>
  <si>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</si>
  <si>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</si>
  <si>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</si>
  <si>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</si>
  <si>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</si>
  <si>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</si>
  <si>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</si>
  <si>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</si>
  <si>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</si>
  <si>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</si>
  <si>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</si>
  <si>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</si>
  <si>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</si>
  <si>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</si>
  <si>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</si>
  <si>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</si>
  <si>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</si>
  <si>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</si>
  <si>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</si>
  <si>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</si>
  <si>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</si>
  <si>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</si>
  <si>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</si>
  <si>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</si>
  <si>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</si>
  <si>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</si>
  <si>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</si>
  <si>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</si>
  <si>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</si>
  <si>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</si>
  <si>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</si>
  <si>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</si>
  <si>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</si>
  <si>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</si>
  <si>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</si>
  <si>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</si>
  <si>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</si>
  <si>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</si>
  <si>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</si>
  <si>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</si>
  <si>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</si>
  <si>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</si>
  <si>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</si>
  <si>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</si>
  <si>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</si>
  <si>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</si>
  <si>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</si>
  <si>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</si>
  <si>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</si>
  <si>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</si>
  <si>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</si>
  <si>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</si>
  <si>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</si>
  <si>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</si>
  <si>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</si>
  <si>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</si>
  <si>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</si>
  <si>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</si>
  <si>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</si>
  <si>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</si>
  <si>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</si>
  <si>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</si>
  <si>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</si>
  <si>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</si>
  <si>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</si>
  <si>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</si>
  <si>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</si>
  <si>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</si>
  <si>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</si>
  <si>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</si>
  <si>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</si>
  <si>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</si>
  <si>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</si>
  <si>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</si>
  <si>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</si>
  <si>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</si>
  <si>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</si>
  <si>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</si>
  <si>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</si>
  <si>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</si>
  <si>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</si>
  <si>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</si>
  <si>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</si>
  <si>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</si>
  <si>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</si>
  <si>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</si>
  <si>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</si>
  <si>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</si>
  <si>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</si>
  <si>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</si>
  <si>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</si>
  <si>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</si>
  <si>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</si>
  <si>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</si>
  <si>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</si>
  <si>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</si>
  <si>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</si>
  <si>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</si>
  <si>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</si>
  <si>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</si>
  <si>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</si>
  <si>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</si>
  <si>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</si>
  <si>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SAN JUAN DE LA COSTA</t>
  </si>
  <si>
    <t>Hospital Futa Sruka Lawenche Kunko Mapu Mo</t>
  </si>
  <si>
    <t>Marlene Muñoz</t>
  </si>
  <si>
    <t>Victor Zamora</t>
  </si>
  <si>
    <t xml:space="preserve">* Total de aplicaciones EPSA NO DEBE ser MAYOR que el Total de Gestantes ingresadas en REM A05 Sección A. </t>
  </si>
  <si>
    <t>1</t>
  </si>
  <si>
    <t>No se entregan datos</t>
  </si>
  <si>
    <t>No se realizaron actividades este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</si>
</sst>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4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1" fontId="6" fillId="5" borderId="840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6" fillId="5" borderId="850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296" xfId="0" applyNumberFormat="1" applyFont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3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13" fillId="0" borderId="353" xfId="0" applyNumberFormat="1" applyFont="1" applyBorder="1" applyAlignment="1">
      <alignment horizontal="left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13" fillId="0" borderId="281" xfId="0" applyNumberFormat="1" applyFont="1" applyBorder="1" applyAlignment="1">
      <alignment horizontal="left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center" vertical="center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40" xfId="0" applyNumberFormat="1" applyFont="1" applyBorder="1" applyAlignment="1">
      <alignment horizontal="left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75" xfId="0" applyNumberFormat="1" applyFont="1" applyBorder="1" applyAlignment="1">
      <alignment horizontal="center" vertical="center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6" xfId="0" applyNumberFormat="1" applyFont="1" applyFill="1" applyBorder="1" applyAlignment="1">
      <alignment horizontal="center" vertical="center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0" fontId="44" fillId="0" borderId="458" xfId="0" applyFont="1" applyBorder="1"/>
    <xf numFmtId="1" fontId="6" fillId="3" borderId="693" xfId="0" applyNumberFormat="1" applyFont="1" applyFill="1" applyBorder="1" applyAlignment="1">
      <alignment horizontal="left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35" fillId="0" borderId="640" xfId="0" applyNumberFormat="1" applyFont="1" applyBorder="1" applyAlignment="1">
      <alignment horizontal="center" vertical="center"/>
    </xf>
    <xf numFmtId="1" fontId="35" fillId="0" borderId="568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6" fillId="0" borderId="666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54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0" borderId="421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68" xfId="0" applyNumberFormat="1" applyFont="1" applyFill="1" applyBorder="1" applyAlignment="1">
      <alignment horizontal="center"/>
    </xf>
    <xf numFmtId="1" fontId="6" fillId="3" borderId="644" xfId="0" applyNumberFormat="1" applyFont="1" applyFill="1" applyBorder="1" applyAlignment="1">
      <alignment horizont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93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53" xfId="0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3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11" fillId="0" borderId="281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/>
    </xf>
    <xf numFmtId="1" fontId="6" fillId="0" borderId="845" xfId="0" applyNumberFormat="1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C10" sqref="C10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9" t="s">
        <v>252</v>
      </c>
      <c r="B1" s="4120"/>
      <c r="C1" s="4113" t="s">
        <v>251</v>
      </c>
      <c r="D1" s="4114"/>
      <c r="E1" s="4114"/>
      <c r="F1" s="4114"/>
      <c r="G1" s="4114"/>
      <c r="H1" s="4115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6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1</v>
      </c>
      <c r="G3" s="37">
        <v>0</v>
      </c>
      <c r="H3" s="36">
        <v>4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410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243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21" t="s">
        <v>2854</v>
      </c>
      <c r="B9" s="4122"/>
      <c r="C9" s="1"/>
      <c r="D9" s="1"/>
      <c r="E9" s="1"/>
      <c r="F9" s="1"/>
      <c r="G9" s="4125" t="s">
        <v>389</v>
      </c>
      <c r="H9" s="4126"/>
      <c r="I9" s="4126"/>
      <c r="J9" s="4127"/>
    </row>
    <row r="10" spans="1:33" ht="12" customHeight="1" x14ac:dyDescent="0.2">
      <c r="A10" s="18"/>
      <c r="B10" s="3"/>
      <c r="C10" s="1"/>
      <c r="D10" s="1"/>
      <c r="E10" s="1"/>
      <c r="F10" s="1"/>
      <c r="G10" s="4128"/>
      <c r="H10" s="4129"/>
      <c r="I10" s="4129"/>
      <c r="J10" s="4130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8"/>
      <c r="H11" s="4129"/>
      <c r="I11" s="4129"/>
      <c r="J11" s="4130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8"/>
      <c r="H12" s="4129"/>
      <c r="I12" s="4129"/>
      <c r="J12" s="4130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8"/>
      <c r="H13" s="4129"/>
      <c r="I13" s="4129"/>
      <c r="J13" s="4130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31"/>
      <c r="H14" s="4132"/>
      <c r="I14" s="4132"/>
      <c r="J14" s="4133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3" t="s">
        <v>241</v>
      </c>
      <c r="B15" s="4124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6" t="s">
        <v>240</v>
      </c>
      <c r="C17" s="1"/>
      <c r="D17" s="1"/>
      <c r="E17" s="1"/>
      <c r="F17" s="1"/>
      <c r="G17" s="4134" t="s">
        <v>388</v>
      </c>
      <c r="H17" s="4135"/>
      <c r="I17" s="4135"/>
      <c r="J17" s="4136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7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8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opLeftCell="A19" zoomScale="80" zoomScaleNormal="80" workbookViewId="0">
      <selection activeCell="C13" sqref="C13:C27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65" t="s">
        <v>951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4165"/>
      <c r="Y6" s="4165"/>
      <c r="Z6" s="4165"/>
      <c r="AA6" s="4165"/>
      <c r="AB6" s="4165"/>
      <c r="AC6" s="4165"/>
      <c r="AD6" s="4165"/>
      <c r="AE6" s="4165"/>
      <c r="AF6" s="4165"/>
      <c r="AG6" s="4165"/>
      <c r="AH6" s="4165"/>
      <c r="AI6" s="4165"/>
      <c r="AJ6" s="4165"/>
      <c r="AK6" s="4165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7" t="s">
        <v>882</v>
      </c>
      <c r="B10" s="4157" t="s">
        <v>0</v>
      </c>
      <c r="C10" s="4153" t="s">
        <v>1</v>
      </c>
      <c r="D10" s="4155" t="s">
        <v>2</v>
      </c>
      <c r="E10" s="4156"/>
      <c r="F10" s="4156"/>
      <c r="G10" s="4156"/>
      <c r="H10" s="4156"/>
      <c r="I10" s="4156"/>
      <c r="J10" s="4156"/>
      <c r="K10" s="4156"/>
      <c r="L10" s="4156"/>
      <c r="M10" s="4156"/>
      <c r="N10" s="4156"/>
      <c r="O10" s="4156"/>
      <c r="P10" s="4156"/>
      <c r="Q10" s="4156"/>
      <c r="R10" s="4156"/>
      <c r="S10" s="4159"/>
      <c r="T10" s="4155" t="s">
        <v>25</v>
      </c>
      <c r="U10" s="4156"/>
      <c r="V10" s="4160" t="s">
        <v>440</v>
      </c>
      <c r="W10" s="4153" t="s">
        <v>949</v>
      </c>
      <c r="X10" s="4153" t="s">
        <v>948</v>
      </c>
      <c r="Y10" s="4155" t="s">
        <v>947</v>
      </c>
      <c r="Z10" s="4156"/>
      <c r="AA10" s="4159"/>
    </row>
    <row r="11" spans="1:96" ht="48" customHeight="1" x14ac:dyDescent="0.2">
      <c r="A11" s="4158"/>
      <c r="B11" s="4158"/>
      <c r="C11" s="4154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61"/>
      <c r="W11" s="4154"/>
      <c r="X11" s="4154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53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>
        <v>0</v>
      </c>
      <c r="V12" s="679">
        <v>0</v>
      </c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8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>
        <v>0</v>
      </c>
      <c r="V13" s="98">
        <v>0</v>
      </c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53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>
        <v>0</v>
      </c>
      <c r="V14" s="104">
        <v>0</v>
      </c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62"/>
      <c r="B15" s="105" t="s">
        <v>23</v>
      </c>
      <c r="C15" s="834">
        <f t="shared" si="0"/>
        <v>7</v>
      </c>
      <c r="D15" s="106"/>
      <c r="E15" s="107"/>
      <c r="F15" s="107"/>
      <c r="G15" s="107">
        <v>2</v>
      </c>
      <c r="H15" s="107">
        <v>4</v>
      </c>
      <c r="I15" s="107"/>
      <c r="J15" s="107"/>
      <c r="K15" s="107">
        <v>1</v>
      </c>
      <c r="L15" s="107"/>
      <c r="M15" s="728"/>
      <c r="N15" s="728"/>
      <c r="O15" s="96"/>
      <c r="P15" s="96"/>
      <c r="Q15" s="96"/>
      <c r="R15" s="96"/>
      <c r="S15" s="109"/>
      <c r="T15" s="829"/>
      <c r="U15" s="98">
        <v>7</v>
      </c>
      <c r="V15" s="98">
        <v>7</v>
      </c>
      <c r="W15" s="98">
        <v>1</v>
      </c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53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>
        <v>0</v>
      </c>
      <c r="V16" s="104">
        <v>0</v>
      </c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54"/>
      <c r="B17" s="93" t="s">
        <v>23</v>
      </c>
      <c r="C17" s="689">
        <f t="shared" si="0"/>
        <v>1</v>
      </c>
      <c r="D17" s="94"/>
      <c r="E17" s="728"/>
      <c r="F17" s="728"/>
      <c r="G17" s="728"/>
      <c r="H17" s="728">
        <v>1</v>
      </c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>
        <v>1</v>
      </c>
      <c r="V17" s="98">
        <v>1</v>
      </c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62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>
        <v>0</v>
      </c>
      <c r="V18" s="104">
        <v>0</v>
      </c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62"/>
      <c r="B19" s="105" t="s">
        <v>23</v>
      </c>
      <c r="C19" s="834">
        <f t="shared" si="0"/>
        <v>0</v>
      </c>
      <c r="D19" s="106"/>
      <c r="E19" s="107"/>
      <c r="F19" s="107"/>
      <c r="G19" s="107"/>
      <c r="H19" s="107">
        <v>0</v>
      </c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>
        <v>0</v>
      </c>
      <c r="V19" s="98">
        <v>0</v>
      </c>
      <c r="W19" s="773"/>
      <c r="X19" s="110"/>
      <c r="Y19" s="153"/>
      <c r="Z19" s="130"/>
      <c r="AA19" s="193"/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53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>
        <v>0</v>
      </c>
      <c r="V20" s="104">
        <v>0</v>
      </c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54"/>
      <c r="B21" s="93" t="s">
        <v>23</v>
      </c>
      <c r="C21" s="689">
        <f t="shared" si="0"/>
        <v>1</v>
      </c>
      <c r="D21" s="94"/>
      <c r="E21" s="107"/>
      <c r="F21" s="107"/>
      <c r="G21" s="107"/>
      <c r="H21" s="107">
        <v>1</v>
      </c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>
        <v>1</v>
      </c>
      <c r="V21" s="98">
        <v>1</v>
      </c>
      <c r="W21" s="773"/>
      <c r="X21" s="98">
        <v>0</v>
      </c>
      <c r="Y21" s="140">
        <v>1</v>
      </c>
      <c r="Z21" s="95">
        <v>0</v>
      </c>
      <c r="AA21" s="142">
        <v>0</v>
      </c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A05-secciãn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66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>
        <v>0</v>
      </c>
      <c r="V22" s="104">
        <v>0</v>
      </c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66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9"/>
      <c r="U23" s="98">
        <v>0</v>
      </c>
      <c r="V23" s="98">
        <v>0</v>
      </c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53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>
        <v>0</v>
      </c>
      <c r="V24" s="104">
        <v>0</v>
      </c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54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>
        <v>0</v>
      </c>
      <c r="V25" s="98">
        <v>0</v>
      </c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62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>
        <v>0</v>
      </c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54"/>
      <c r="B27" s="93" t="s">
        <v>23</v>
      </c>
      <c r="C27" s="93">
        <f>SUM(E27:S27)</f>
        <v>30</v>
      </c>
      <c r="D27" s="94"/>
      <c r="E27" s="95"/>
      <c r="F27" s="95">
        <v>3</v>
      </c>
      <c r="G27" s="95">
        <v>2</v>
      </c>
      <c r="H27" s="95">
        <v>5</v>
      </c>
      <c r="I27" s="95">
        <v>8</v>
      </c>
      <c r="J27" s="95">
        <v>6</v>
      </c>
      <c r="K27" s="95">
        <v>1</v>
      </c>
      <c r="L27" s="95">
        <v>5</v>
      </c>
      <c r="M27" s="728"/>
      <c r="N27" s="728"/>
      <c r="O27" s="728"/>
      <c r="P27" s="95"/>
      <c r="Q27" s="95"/>
      <c r="R27" s="95"/>
      <c r="S27" s="116"/>
      <c r="T27" s="98"/>
      <c r="U27" s="117">
        <v>30</v>
      </c>
      <c r="V27" s="98">
        <v>30</v>
      </c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7" t="s">
        <v>882</v>
      </c>
      <c r="B29" s="4157" t="s">
        <v>0</v>
      </c>
      <c r="C29" s="4167" t="s">
        <v>27</v>
      </c>
      <c r="D29" s="4168"/>
      <c r="E29" s="4169"/>
      <c r="F29" s="4155" t="s">
        <v>28</v>
      </c>
      <c r="G29" s="4156"/>
      <c r="H29" s="4156"/>
      <c r="I29" s="4156"/>
      <c r="J29" s="4156"/>
      <c r="K29" s="4156"/>
      <c r="L29" s="4156"/>
      <c r="M29" s="4156"/>
      <c r="N29" s="4156"/>
      <c r="O29" s="4156"/>
      <c r="P29" s="4156"/>
      <c r="Q29" s="4156"/>
      <c r="R29" s="4156"/>
      <c r="S29" s="4156"/>
      <c r="T29" s="4156"/>
      <c r="U29" s="4156"/>
      <c r="V29" s="4156"/>
      <c r="W29" s="4156"/>
      <c r="X29" s="4156"/>
      <c r="Y29" s="4156"/>
      <c r="Z29" s="4156"/>
      <c r="AA29" s="4156"/>
      <c r="AB29" s="4156"/>
      <c r="AC29" s="4156"/>
      <c r="AD29" s="4156"/>
      <c r="AE29" s="4156"/>
      <c r="AF29" s="4156"/>
      <c r="AG29" s="4156"/>
      <c r="AH29" s="4159"/>
      <c r="AI29" s="4160" t="s">
        <v>440</v>
      </c>
      <c r="AJ29" s="4170" t="s">
        <v>930</v>
      </c>
      <c r="AK29" s="4171"/>
      <c r="AL29" s="4160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8"/>
      <c r="B30" s="4158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61"/>
      <c r="AJ30" s="822" t="s">
        <v>914</v>
      </c>
      <c r="AK30" s="821" t="s">
        <v>913</v>
      </c>
      <c r="AL30" s="4161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53" t="s">
        <v>912</v>
      </c>
      <c r="B31" s="681" t="s">
        <v>22</v>
      </c>
      <c r="C31" s="681">
        <f>SUM(F31:AH31)</f>
        <v>4</v>
      </c>
      <c r="D31" s="812">
        <v>3</v>
      </c>
      <c r="E31" s="811">
        <v>1</v>
      </c>
      <c r="F31" s="121">
        <v>1</v>
      </c>
      <c r="G31" s="102">
        <v>1</v>
      </c>
      <c r="H31" s="102">
        <v>1</v>
      </c>
      <c r="I31" s="102">
        <v>1</v>
      </c>
      <c r="J31" s="817">
        <v>0</v>
      </c>
      <c r="K31" s="817">
        <v>0</v>
      </c>
      <c r="L31" s="102">
        <v>0</v>
      </c>
      <c r="M31" s="818">
        <v>0</v>
      </c>
      <c r="N31" s="819">
        <v>0</v>
      </c>
      <c r="O31" s="819">
        <v>0</v>
      </c>
      <c r="P31" s="779">
        <v>0</v>
      </c>
      <c r="Q31" s="102">
        <v>0</v>
      </c>
      <c r="R31" s="102">
        <v>0</v>
      </c>
      <c r="S31" s="102">
        <v>0</v>
      </c>
      <c r="T31" s="817">
        <v>0</v>
      </c>
      <c r="U31" s="817">
        <v>0</v>
      </c>
      <c r="V31" s="102">
        <v>0</v>
      </c>
      <c r="W31" s="818">
        <v>0</v>
      </c>
      <c r="X31" s="817">
        <v>0</v>
      </c>
      <c r="Y31" s="817">
        <v>0</v>
      </c>
      <c r="Z31" s="779">
        <v>0</v>
      </c>
      <c r="AA31" s="102">
        <v>0</v>
      </c>
      <c r="AB31" s="102">
        <v>0</v>
      </c>
      <c r="AC31" s="102">
        <v>0</v>
      </c>
      <c r="AD31" s="817">
        <v>0</v>
      </c>
      <c r="AE31" s="817">
        <v>0</v>
      </c>
      <c r="AF31" s="102">
        <v>0</v>
      </c>
      <c r="AG31" s="102">
        <v>0</v>
      </c>
      <c r="AH31" s="811">
        <v>0</v>
      </c>
      <c r="AI31" s="816">
        <v>4</v>
      </c>
      <c r="AJ31" s="121">
        <v>0</v>
      </c>
      <c r="AK31" s="678">
        <v>0</v>
      </c>
      <c r="AL31" s="678">
        <v>0</v>
      </c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62"/>
      <c r="B32" s="124" t="s">
        <v>26</v>
      </c>
      <c r="C32" s="124">
        <f>SUM(F32:AH32)</f>
        <v>10</v>
      </c>
      <c r="D32" s="812">
        <v>7</v>
      </c>
      <c r="E32" s="811">
        <v>3</v>
      </c>
      <c r="F32" s="125">
        <v>0</v>
      </c>
      <c r="G32" s="815">
        <v>0</v>
      </c>
      <c r="H32" s="815">
        <v>2</v>
      </c>
      <c r="I32" s="126">
        <v>0</v>
      </c>
      <c r="J32" s="815">
        <v>1</v>
      </c>
      <c r="K32" s="815">
        <v>0</v>
      </c>
      <c r="L32" s="126">
        <v>0</v>
      </c>
      <c r="M32" s="815">
        <v>0</v>
      </c>
      <c r="N32" s="815">
        <v>1</v>
      </c>
      <c r="O32" s="126">
        <v>3</v>
      </c>
      <c r="P32" s="815">
        <v>1</v>
      </c>
      <c r="Q32" s="815">
        <v>0</v>
      </c>
      <c r="R32" s="126">
        <v>1</v>
      </c>
      <c r="S32" s="815">
        <v>0</v>
      </c>
      <c r="T32" s="815">
        <v>0</v>
      </c>
      <c r="U32" s="126">
        <v>0</v>
      </c>
      <c r="V32" s="815">
        <v>0</v>
      </c>
      <c r="W32" s="815">
        <v>0</v>
      </c>
      <c r="X32" s="126">
        <v>0</v>
      </c>
      <c r="Y32" s="815">
        <v>0</v>
      </c>
      <c r="Z32" s="815">
        <v>0</v>
      </c>
      <c r="AA32" s="126">
        <v>0</v>
      </c>
      <c r="AB32" s="815">
        <v>0</v>
      </c>
      <c r="AC32" s="815">
        <v>0</v>
      </c>
      <c r="AD32" s="126">
        <v>0</v>
      </c>
      <c r="AE32" s="815">
        <v>0</v>
      </c>
      <c r="AF32" s="815">
        <v>1</v>
      </c>
      <c r="AG32" s="126">
        <v>0</v>
      </c>
      <c r="AH32" s="814">
        <v>0</v>
      </c>
      <c r="AI32" s="813">
        <v>10</v>
      </c>
      <c r="AJ32" s="125">
        <v>0</v>
      </c>
      <c r="AK32" s="811">
        <v>0</v>
      </c>
      <c r="AL32" s="811">
        <v>0</v>
      </c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62"/>
      <c r="B33" s="105" t="s">
        <v>23</v>
      </c>
      <c r="C33" s="105">
        <f>SUM(F33+T33+U33+V33+W33+X33+Y33+Z33+AA33+AB33+AC33+AD33+AE33+AF33+AG33+AH33)</f>
        <v>2</v>
      </c>
      <c r="D33" s="812"/>
      <c r="E33" s="811">
        <v>2</v>
      </c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>
        <v>1</v>
      </c>
      <c r="U33" s="130">
        <v>1</v>
      </c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>
        <v>2</v>
      </c>
      <c r="AJ33" s="153">
        <v>0</v>
      </c>
      <c r="AK33" s="147"/>
      <c r="AL33" s="811">
        <v>0</v>
      </c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54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7" t="s">
        <v>882</v>
      </c>
      <c r="B36" s="4157" t="s">
        <v>0</v>
      </c>
      <c r="C36" s="4176" t="s">
        <v>27</v>
      </c>
      <c r="D36" s="4163"/>
      <c r="E36" s="4177"/>
      <c r="F36" s="4155" t="s">
        <v>28</v>
      </c>
      <c r="G36" s="4156"/>
      <c r="H36" s="4156"/>
      <c r="I36" s="4156"/>
      <c r="J36" s="4156"/>
      <c r="K36" s="4156"/>
      <c r="L36" s="4156"/>
      <c r="M36" s="4156"/>
      <c r="N36" s="4156"/>
      <c r="O36" s="4156"/>
      <c r="P36" s="4156"/>
      <c r="Q36" s="4156"/>
      <c r="R36" s="4156"/>
      <c r="S36" s="4156"/>
      <c r="T36" s="4156"/>
      <c r="U36" s="4156"/>
      <c r="V36" s="4156"/>
      <c r="W36" s="4156"/>
      <c r="X36" s="4156"/>
      <c r="Y36" s="4156"/>
      <c r="Z36" s="4156"/>
      <c r="AA36" s="4156"/>
      <c r="AB36" s="4156"/>
      <c r="AC36" s="4156"/>
      <c r="AD36" s="4156"/>
      <c r="AE36" s="4156"/>
      <c r="AF36" s="4156"/>
      <c r="AG36" s="4156"/>
      <c r="AH36" s="4156"/>
      <c r="AI36" s="4156"/>
      <c r="AJ36" s="4156"/>
      <c r="AK36" s="4156"/>
      <c r="AL36" s="4156"/>
      <c r="AM36" s="4159"/>
      <c r="AN36" s="4153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66"/>
      <c r="B37" s="4166"/>
      <c r="C37" s="4180"/>
      <c r="D37" s="4181"/>
      <c r="E37" s="4182"/>
      <c r="F37" s="4155" t="s">
        <v>29</v>
      </c>
      <c r="G37" s="4159"/>
      <c r="H37" s="4155" t="s">
        <v>4</v>
      </c>
      <c r="I37" s="4159"/>
      <c r="J37" s="4155" t="s">
        <v>30</v>
      </c>
      <c r="K37" s="4159"/>
      <c r="L37" s="4155" t="s">
        <v>5</v>
      </c>
      <c r="M37" s="4159"/>
      <c r="N37" s="4167" t="s">
        <v>6</v>
      </c>
      <c r="O37" s="4169"/>
      <c r="P37" s="4167" t="s">
        <v>7</v>
      </c>
      <c r="Q37" s="4169"/>
      <c r="R37" s="4167" t="s">
        <v>8</v>
      </c>
      <c r="S37" s="4169"/>
      <c r="T37" s="4167" t="s">
        <v>9</v>
      </c>
      <c r="U37" s="4169"/>
      <c r="V37" s="4167" t="s">
        <v>10</v>
      </c>
      <c r="W37" s="4169"/>
      <c r="X37" s="4167" t="s">
        <v>11</v>
      </c>
      <c r="Y37" s="4169"/>
      <c r="Z37" s="4167" t="s">
        <v>12</v>
      </c>
      <c r="AA37" s="4169"/>
      <c r="AB37" s="4167" t="s">
        <v>13</v>
      </c>
      <c r="AC37" s="4169"/>
      <c r="AD37" s="4167" t="s">
        <v>14</v>
      </c>
      <c r="AE37" s="4169"/>
      <c r="AF37" s="4167" t="s">
        <v>15</v>
      </c>
      <c r="AG37" s="4169"/>
      <c r="AH37" s="4167" t="s">
        <v>16</v>
      </c>
      <c r="AI37" s="4169"/>
      <c r="AJ37" s="4167" t="s">
        <v>17</v>
      </c>
      <c r="AK37" s="4169"/>
      <c r="AL37" s="4167" t="s">
        <v>18</v>
      </c>
      <c r="AM37" s="4169"/>
      <c r="AN37" s="4162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8"/>
      <c r="B38" s="4158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54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53" t="s">
        <v>910</v>
      </c>
      <c r="B39" s="681" t="s">
        <v>22</v>
      </c>
      <c r="C39" s="792">
        <f t="shared" ref="C39:C61" si="1">SUM(D39:E39)</f>
        <v>26</v>
      </c>
      <c r="D39" s="800">
        <f t="shared" ref="D39:E42" si="2">SUM(L39+N39+P39+R39+T39+V39+X39+Z39+AB39+AD39+AF39+AH39+AJ39+AL39)</f>
        <v>11</v>
      </c>
      <c r="E39" s="799">
        <f t="shared" si="2"/>
        <v>15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>
        <v>1</v>
      </c>
      <c r="U39" s="114">
        <v>1</v>
      </c>
      <c r="V39" s="121">
        <v>1</v>
      </c>
      <c r="W39" s="114">
        <v>0</v>
      </c>
      <c r="X39" s="121">
        <v>0</v>
      </c>
      <c r="Y39" s="114">
        <v>1</v>
      </c>
      <c r="Z39" s="121">
        <v>2</v>
      </c>
      <c r="AA39" s="114">
        <v>3</v>
      </c>
      <c r="AB39" s="121">
        <v>1</v>
      </c>
      <c r="AC39" s="114">
        <v>1</v>
      </c>
      <c r="AD39" s="121">
        <v>0</v>
      </c>
      <c r="AE39" s="114">
        <v>3</v>
      </c>
      <c r="AF39" s="121">
        <v>3</v>
      </c>
      <c r="AG39" s="114">
        <v>0</v>
      </c>
      <c r="AH39" s="121">
        <v>0</v>
      </c>
      <c r="AI39" s="114">
        <v>1</v>
      </c>
      <c r="AJ39" s="121">
        <v>1</v>
      </c>
      <c r="AK39" s="114">
        <v>2</v>
      </c>
      <c r="AL39" s="121">
        <v>2</v>
      </c>
      <c r="AM39" s="114">
        <v>3</v>
      </c>
      <c r="AN39" s="679">
        <v>26</v>
      </c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62"/>
      <c r="B40" s="3108" t="s">
        <v>26</v>
      </c>
      <c r="C40" s="787">
        <f t="shared" si="1"/>
        <v>0</v>
      </c>
      <c r="D40" s="804">
        <f t="shared" si="2"/>
        <v>0</v>
      </c>
      <c r="E40" s="803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62"/>
      <c r="B41" s="124" t="s">
        <v>31</v>
      </c>
      <c r="C41" s="787">
        <f t="shared" si="1"/>
        <v>3</v>
      </c>
      <c r="D41" s="804">
        <f t="shared" si="2"/>
        <v>1</v>
      </c>
      <c r="E41" s="803">
        <f t="shared" si="2"/>
        <v>2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>
        <v>1</v>
      </c>
      <c r="Z41" s="125"/>
      <c r="AA41" s="137">
        <v>1</v>
      </c>
      <c r="AB41" s="125"/>
      <c r="AC41" s="137"/>
      <c r="AD41" s="125"/>
      <c r="AE41" s="137"/>
      <c r="AF41" s="125"/>
      <c r="AG41" s="137"/>
      <c r="AH41" s="125"/>
      <c r="AI41" s="137"/>
      <c r="AJ41" s="125">
        <v>1</v>
      </c>
      <c r="AK41" s="137"/>
      <c r="AL41" s="125"/>
      <c r="AM41" s="137"/>
      <c r="AN41" s="138">
        <v>3</v>
      </c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54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53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54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62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54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53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54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53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62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54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62" t="s">
        <v>905</v>
      </c>
      <c r="B52" s="681" t="s">
        <v>22</v>
      </c>
      <c r="C52" s="792">
        <f t="shared" si="1"/>
        <v>2</v>
      </c>
      <c r="D52" s="791">
        <f t="shared" si="4"/>
        <v>1</v>
      </c>
      <c r="E52" s="790">
        <f t="shared" si="4"/>
        <v>1</v>
      </c>
      <c r="F52" s="779">
        <v>0</v>
      </c>
      <c r="G52" s="114">
        <v>0</v>
      </c>
      <c r="H52" s="121">
        <v>0</v>
      </c>
      <c r="I52" s="114">
        <v>0</v>
      </c>
      <c r="J52" s="121">
        <v>0</v>
      </c>
      <c r="K52" s="114">
        <v>0</v>
      </c>
      <c r="L52" s="121">
        <v>0</v>
      </c>
      <c r="M52" s="114">
        <v>0</v>
      </c>
      <c r="N52" s="121">
        <v>0</v>
      </c>
      <c r="O52" s="114">
        <v>0</v>
      </c>
      <c r="P52" s="121">
        <v>0</v>
      </c>
      <c r="Q52" s="114">
        <v>0</v>
      </c>
      <c r="R52" s="121">
        <v>0</v>
      </c>
      <c r="S52" s="114">
        <v>0</v>
      </c>
      <c r="T52" s="121">
        <v>0</v>
      </c>
      <c r="U52" s="114">
        <v>0</v>
      </c>
      <c r="V52" s="121">
        <v>1</v>
      </c>
      <c r="W52" s="114">
        <v>0</v>
      </c>
      <c r="X52" s="121">
        <v>0</v>
      </c>
      <c r="Y52" s="114">
        <v>0</v>
      </c>
      <c r="Z52" s="121">
        <v>0</v>
      </c>
      <c r="AA52" s="114">
        <v>1</v>
      </c>
      <c r="AB52" s="121">
        <v>0</v>
      </c>
      <c r="AC52" s="114">
        <v>0</v>
      </c>
      <c r="AD52" s="121">
        <v>0</v>
      </c>
      <c r="AE52" s="114">
        <v>0</v>
      </c>
      <c r="AF52" s="121">
        <v>0</v>
      </c>
      <c r="AG52" s="114">
        <v>0</v>
      </c>
      <c r="AH52" s="121">
        <v>0</v>
      </c>
      <c r="AI52" s="114">
        <v>0</v>
      </c>
      <c r="AJ52" s="121">
        <v>0</v>
      </c>
      <c r="AK52" s="114">
        <v>0</v>
      </c>
      <c r="AL52" s="121">
        <v>0</v>
      </c>
      <c r="AM52" s="114">
        <v>0</v>
      </c>
      <c r="AN52" s="679">
        <v>2</v>
      </c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62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62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62"/>
      <c r="B55" s="124" t="s">
        <v>31</v>
      </c>
      <c r="C55" s="787">
        <f t="shared" si="1"/>
        <v>1</v>
      </c>
      <c r="D55" s="786">
        <f t="shared" si="4"/>
        <v>0</v>
      </c>
      <c r="E55" s="785">
        <f t="shared" si="4"/>
        <v>1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>
        <v>1</v>
      </c>
      <c r="AL55" s="125"/>
      <c r="AM55" s="137"/>
      <c r="AN55" s="138">
        <v>1</v>
      </c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54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62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62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62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62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54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76" t="s">
        <v>902</v>
      </c>
      <c r="B63" s="4177"/>
      <c r="C63" s="4155" t="s">
        <v>901</v>
      </c>
      <c r="D63" s="4156"/>
      <c r="E63" s="4159"/>
      <c r="F63" s="4155" t="s">
        <v>900</v>
      </c>
      <c r="G63" s="4156"/>
      <c r="H63" s="4159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78"/>
      <c r="B64" s="4179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75" t="s">
        <v>899</v>
      </c>
      <c r="B65" s="4175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72" t="s">
        <v>898</v>
      </c>
      <c r="B66" s="4172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72" t="s">
        <v>897</v>
      </c>
      <c r="B67" s="4172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73" t="s">
        <v>896</v>
      </c>
      <c r="B68" s="4173"/>
      <c r="C68" s="778">
        <f>SUM(D68:E68)</f>
        <v>1</v>
      </c>
      <c r="D68" s="153"/>
      <c r="E68" s="154">
        <v>1</v>
      </c>
      <c r="F68" s="93">
        <f>SUM(G68:H68)</f>
        <v>1</v>
      </c>
      <c r="G68" s="128"/>
      <c r="H68" s="116">
        <v>1</v>
      </c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74" t="s">
        <v>27</v>
      </c>
      <c r="B69" s="4174"/>
      <c r="C69" s="706">
        <f t="shared" ref="C69:H69" si="6">SUM(C65:C68)</f>
        <v>1</v>
      </c>
      <c r="D69" s="707">
        <f t="shared" si="6"/>
        <v>0</v>
      </c>
      <c r="E69" s="3263">
        <f t="shared" si="6"/>
        <v>1</v>
      </c>
      <c r="F69" s="777">
        <f t="shared" si="6"/>
        <v>1</v>
      </c>
      <c r="G69" s="756">
        <f t="shared" si="6"/>
        <v>0</v>
      </c>
      <c r="H69" s="705">
        <f t="shared" si="6"/>
        <v>1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63" t="s">
        <v>894</v>
      </c>
      <c r="B71" s="4153" t="s">
        <v>893</v>
      </c>
      <c r="C71" s="4153" t="s">
        <v>892</v>
      </c>
      <c r="D71" s="4153" t="s">
        <v>891</v>
      </c>
      <c r="E71" s="4156" t="s">
        <v>25</v>
      </c>
      <c r="F71" s="4159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64"/>
      <c r="B72" s="4154"/>
      <c r="C72" s="4154"/>
      <c r="D72" s="4154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53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62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62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62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54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53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62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62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62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54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45" t="s">
        <v>882</v>
      </c>
      <c r="B85" s="4148" t="s">
        <v>27</v>
      </c>
      <c r="C85" s="4149"/>
      <c r="D85" s="4150"/>
      <c r="E85" s="4140" t="s">
        <v>28</v>
      </c>
      <c r="F85" s="4140"/>
      <c r="G85" s="4140"/>
      <c r="H85" s="4140"/>
      <c r="I85" s="4140"/>
      <c r="J85" s="4140"/>
      <c r="K85" s="4140"/>
      <c r="L85" s="4140"/>
      <c r="M85" s="4140"/>
      <c r="N85" s="4140"/>
      <c r="O85" s="4140"/>
      <c r="P85" s="4140"/>
      <c r="Q85" s="4140"/>
      <c r="R85" s="4140"/>
      <c r="S85" s="4140"/>
      <c r="T85" s="4140"/>
      <c r="U85" s="4140"/>
      <c r="V85" s="4140"/>
      <c r="W85" s="4140"/>
      <c r="X85" s="4140"/>
      <c r="Y85" s="4140"/>
      <c r="Z85" s="4140"/>
      <c r="AA85" s="4140"/>
      <c r="AB85" s="4140"/>
      <c r="AC85" s="4140"/>
      <c r="AD85" s="4140"/>
      <c r="AE85" s="4140"/>
      <c r="AF85" s="4141"/>
      <c r="AG85" s="4137" t="s">
        <v>440</v>
      </c>
      <c r="AH85" s="4137" t="s">
        <v>441</v>
      </c>
      <c r="AI85" s="4137" t="s">
        <v>442</v>
      </c>
      <c r="BZ85" s="3397"/>
      <c r="CF85" s="3899"/>
      <c r="CU85" s="3397"/>
      <c r="CZ85" s="194"/>
    </row>
    <row r="86" spans="1:104" x14ac:dyDescent="0.2">
      <c r="A86" s="4146"/>
      <c r="B86" s="4151"/>
      <c r="C86" s="4152"/>
      <c r="D86" s="4138"/>
      <c r="E86" s="4140" t="s">
        <v>79</v>
      </c>
      <c r="F86" s="4141"/>
      <c r="G86" s="4142" t="s">
        <v>6</v>
      </c>
      <c r="H86" s="4143"/>
      <c r="I86" s="4142" t="s">
        <v>7</v>
      </c>
      <c r="J86" s="4143"/>
      <c r="K86" s="4144" t="s">
        <v>8</v>
      </c>
      <c r="L86" s="4143"/>
      <c r="M86" s="4142" t="s">
        <v>9</v>
      </c>
      <c r="N86" s="4143"/>
      <c r="O86" s="4142" t="s">
        <v>10</v>
      </c>
      <c r="P86" s="4143"/>
      <c r="Q86" s="4142" t="s">
        <v>11</v>
      </c>
      <c r="R86" s="4143"/>
      <c r="S86" s="4142" t="s">
        <v>12</v>
      </c>
      <c r="T86" s="4143"/>
      <c r="U86" s="4142" t="s">
        <v>13</v>
      </c>
      <c r="V86" s="4143"/>
      <c r="W86" s="4142" t="s">
        <v>14</v>
      </c>
      <c r="X86" s="4143"/>
      <c r="Y86" s="4144" t="s">
        <v>15</v>
      </c>
      <c r="Z86" s="4143"/>
      <c r="AA86" s="4144" t="s">
        <v>16</v>
      </c>
      <c r="AB86" s="4143"/>
      <c r="AC86" s="4144" t="s">
        <v>17</v>
      </c>
      <c r="AD86" s="4143"/>
      <c r="AE86" s="4144" t="s">
        <v>18</v>
      </c>
      <c r="AF86" s="4143"/>
      <c r="AG86" s="4138"/>
      <c r="AH86" s="4138"/>
      <c r="AI86" s="4138"/>
      <c r="BZ86" s="3397"/>
      <c r="CF86" s="3899"/>
      <c r="CU86" s="3397"/>
      <c r="CZ86" s="194"/>
    </row>
    <row r="87" spans="1:104" x14ac:dyDescent="0.2">
      <c r="A87" s="4147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39"/>
      <c r="AH87" s="4139"/>
      <c r="AI87" s="4139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226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topLeftCell="M10" workbookViewId="0">
      <selection activeCell="AC21" sqref="AC21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65" t="s">
        <v>2406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4165"/>
      <c r="Y6" s="4165"/>
      <c r="Z6" s="4165"/>
      <c r="AA6" s="4165"/>
      <c r="AB6" s="4165"/>
      <c r="AC6" s="4165"/>
      <c r="AD6" s="4165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3" t="s">
        <v>0</v>
      </c>
      <c r="B9" s="4185" t="s">
        <v>27</v>
      </c>
      <c r="C9" s="4186"/>
      <c r="D9" s="4187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4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17</v>
      </c>
      <c r="C11" s="3245">
        <f>SUM(C12:C17)</f>
        <v>13</v>
      </c>
      <c r="D11" s="3080">
        <f>SUM(D12:D17)</f>
        <v>4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4</v>
      </c>
      <c r="C12" s="1706">
        <v>4</v>
      </c>
      <c r="D12" s="164">
        <v>0</v>
      </c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2</v>
      </c>
      <c r="C13" s="2151">
        <v>1</v>
      </c>
      <c r="D13" s="2152">
        <v>1</v>
      </c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1</v>
      </c>
      <c r="C14" s="1706"/>
      <c r="D14" s="164">
        <v>1</v>
      </c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10</v>
      </c>
      <c r="C15" s="2151">
        <v>8</v>
      </c>
      <c r="D15" s="2152">
        <v>2</v>
      </c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88" t="s">
        <v>2013</v>
      </c>
      <c r="B19" s="4190" t="s">
        <v>27</v>
      </c>
      <c r="C19" s="4186"/>
      <c r="D19" s="4191"/>
      <c r="E19" s="4192" t="s">
        <v>5</v>
      </c>
      <c r="F19" s="4193"/>
      <c r="G19" s="4192" t="s">
        <v>609</v>
      </c>
      <c r="H19" s="4194"/>
      <c r="I19" s="4192" t="s">
        <v>965</v>
      </c>
      <c r="J19" s="4194"/>
      <c r="K19" s="4192" t="s">
        <v>964</v>
      </c>
      <c r="L19" s="4194"/>
      <c r="M19" s="4192" t="s">
        <v>963</v>
      </c>
      <c r="N19" s="4194"/>
      <c r="O19" s="4192" t="s">
        <v>962</v>
      </c>
      <c r="P19" s="4194"/>
      <c r="Q19" s="4192" t="s">
        <v>961</v>
      </c>
      <c r="R19" s="4194"/>
      <c r="S19" s="4192" t="s">
        <v>960</v>
      </c>
      <c r="T19" s="4194"/>
      <c r="U19" s="4192" t="s">
        <v>959</v>
      </c>
      <c r="V19" s="4194"/>
      <c r="W19" s="4192" t="s">
        <v>958</v>
      </c>
      <c r="X19" s="4194"/>
      <c r="Y19" s="4192" t="s">
        <v>957</v>
      </c>
      <c r="Z19" s="4194"/>
      <c r="AA19" s="4192" t="s">
        <v>956</v>
      </c>
      <c r="AB19" s="4194"/>
      <c r="AC19" s="4192" t="s">
        <v>955</v>
      </c>
      <c r="AD19" s="4194"/>
      <c r="AE19" s="4192" t="s">
        <v>954</v>
      </c>
      <c r="AF19" s="4194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89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17</v>
      </c>
      <c r="C21" s="3245">
        <f t="shared" si="1"/>
        <v>13</v>
      </c>
      <c r="D21" s="3080">
        <f t="shared" si="1"/>
        <v>4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1</v>
      </c>
      <c r="J21" s="2155">
        <f t="shared" si="1"/>
        <v>1</v>
      </c>
      <c r="K21" s="3245">
        <f t="shared" si="1"/>
        <v>1</v>
      </c>
      <c r="L21" s="2155">
        <f t="shared" si="1"/>
        <v>0</v>
      </c>
      <c r="M21" s="3245">
        <f t="shared" si="1"/>
        <v>1</v>
      </c>
      <c r="N21" s="2155">
        <f t="shared" si="1"/>
        <v>1</v>
      </c>
      <c r="O21" s="3245">
        <f t="shared" si="1"/>
        <v>1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1</v>
      </c>
      <c r="T21" s="2155">
        <f t="shared" si="1"/>
        <v>1</v>
      </c>
      <c r="U21" s="3245">
        <f t="shared" si="1"/>
        <v>2</v>
      </c>
      <c r="V21" s="2155">
        <f t="shared" si="1"/>
        <v>0</v>
      </c>
      <c r="W21" s="3245">
        <f t="shared" si="1"/>
        <v>0</v>
      </c>
      <c r="X21" s="2155">
        <f t="shared" si="1"/>
        <v>1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1</v>
      </c>
      <c r="AD21" s="2155">
        <f t="shared" si="1"/>
        <v>0</v>
      </c>
      <c r="AE21" s="3245">
        <f t="shared" si="1"/>
        <v>5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1</v>
      </c>
      <c r="C22" s="3251">
        <f t="shared" ref="C22:D25" si="2">SUM(E22+G22+I22+K22+M22+O22+Q22+S22+U22+W22+Y22+AA22+AC22+AE22)</f>
        <v>1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>
        <v>1</v>
      </c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5</v>
      </c>
      <c r="C23" s="3251">
        <f t="shared" si="2"/>
        <v>5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>
        <v>5</v>
      </c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5</v>
      </c>
      <c r="C24" s="3251">
        <f t="shared" si="2"/>
        <v>4</v>
      </c>
      <c r="D24" s="2157">
        <f t="shared" si="2"/>
        <v>1</v>
      </c>
      <c r="E24" s="1706"/>
      <c r="F24" s="145"/>
      <c r="G24" s="1706"/>
      <c r="H24" s="145"/>
      <c r="I24" s="1706"/>
      <c r="J24" s="145"/>
      <c r="K24" s="1706"/>
      <c r="L24" s="145"/>
      <c r="M24" s="1706">
        <v>1</v>
      </c>
      <c r="N24" s="145">
        <v>1</v>
      </c>
      <c r="O24" s="1706">
        <v>1</v>
      </c>
      <c r="P24" s="145"/>
      <c r="Q24" s="1706"/>
      <c r="R24" s="145"/>
      <c r="S24" s="1706">
        <v>1</v>
      </c>
      <c r="T24" s="145"/>
      <c r="U24" s="1706">
        <v>1</v>
      </c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6</v>
      </c>
      <c r="C25" s="3253">
        <f t="shared" si="2"/>
        <v>3</v>
      </c>
      <c r="D25" s="168">
        <f t="shared" si="2"/>
        <v>3</v>
      </c>
      <c r="E25" s="140"/>
      <c r="F25" s="116"/>
      <c r="G25" s="140"/>
      <c r="H25" s="116"/>
      <c r="I25" s="140">
        <v>1</v>
      </c>
      <c r="J25" s="116">
        <v>1</v>
      </c>
      <c r="K25" s="140">
        <v>1</v>
      </c>
      <c r="L25" s="116"/>
      <c r="M25" s="140"/>
      <c r="N25" s="116"/>
      <c r="O25" s="140"/>
      <c r="P25" s="116"/>
      <c r="Q25" s="140"/>
      <c r="R25" s="116"/>
      <c r="S25" s="140"/>
      <c r="T25" s="116">
        <v>1</v>
      </c>
      <c r="U25" s="140">
        <v>1</v>
      </c>
      <c r="V25" s="116"/>
      <c r="W25" s="140"/>
      <c r="X25" s="116">
        <v>1</v>
      </c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3" t="s">
        <v>2411</v>
      </c>
      <c r="B27" s="4190" t="s">
        <v>27</v>
      </c>
      <c r="C27" s="4186"/>
      <c r="D27" s="4191"/>
      <c r="E27" s="4192" t="s">
        <v>5</v>
      </c>
      <c r="F27" s="4193"/>
      <c r="G27" s="4192" t="s">
        <v>609</v>
      </c>
      <c r="H27" s="4194"/>
      <c r="I27" s="4192" t="s">
        <v>965</v>
      </c>
      <c r="J27" s="4194"/>
      <c r="K27" s="4192" t="s">
        <v>964</v>
      </c>
      <c r="L27" s="4194"/>
      <c r="M27" s="4192" t="s">
        <v>963</v>
      </c>
      <c r="N27" s="4194"/>
      <c r="O27" s="4192" t="s">
        <v>962</v>
      </c>
      <c r="P27" s="4194"/>
      <c r="Q27" s="4192" t="s">
        <v>961</v>
      </c>
      <c r="R27" s="4194"/>
      <c r="S27" s="4192" t="s">
        <v>960</v>
      </c>
      <c r="T27" s="4194"/>
      <c r="U27" s="4192" t="s">
        <v>959</v>
      </c>
      <c r="V27" s="4194"/>
      <c r="W27" s="4192" t="s">
        <v>958</v>
      </c>
      <c r="X27" s="4194"/>
      <c r="Y27" s="4192" t="s">
        <v>957</v>
      </c>
      <c r="Z27" s="4194"/>
      <c r="AA27" s="4192" t="s">
        <v>956</v>
      </c>
      <c r="AB27" s="4194"/>
      <c r="AC27" s="4192" t="s">
        <v>955</v>
      </c>
      <c r="AD27" s="4194"/>
      <c r="AE27" s="4192" t="s">
        <v>954</v>
      </c>
      <c r="AF27" s="4194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4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1</v>
      </c>
      <c r="C29" s="3248">
        <f>SUM(E29+G29+I29+K29+M29+O29+Q29+S29+U29+W29+Y29+AA29+AC29+AE29)</f>
        <v>1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>
        <v>1</v>
      </c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3" t="s">
        <v>2411</v>
      </c>
      <c r="B32" s="4190" t="s">
        <v>27</v>
      </c>
      <c r="C32" s="4186"/>
      <c r="D32" s="4191"/>
      <c r="E32" s="4192" t="s">
        <v>38</v>
      </c>
      <c r="F32" s="4193"/>
      <c r="G32" s="4192" t="s">
        <v>45</v>
      </c>
      <c r="H32" s="4194"/>
      <c r="I32" s="4192" t="s">
        <v>965</v>
      </c>
      <c r="J32" s="4194"/>
      <c r="K32" s="4192" t="s">
        <v>964</v>
      </c>
      <c r="L32" s="4194"/>
      <c r="M32" s="4192" t="s">
        <v>963</v>
      </c>
      <c r="N32" s="4194"/>
      <c r="O32" s="4192" t="s">
        <v>962</v>
      </c>
      <c r="P32" s="4194"/>
      <c r="Q32" s="4192" t="s">
        <v>961</v>
      </c>
      <c r="R32" s="4194"/>
      <c r="S32" s="4192" t="s">
        <v>960</v>
      </c>
      <c r="T32" s="4194"/>
      <c r="U32" s="4192" t="s">
        <v>959</v>
      </c>
      <c r="V32" s="4194"/>
      <c r="W32" s="4192" t="s">
        <v>958</v>
      </c>
      <c r="X32" s="4194"/>
      <c r="Y32" s="4192" t="s">
        <v>957</v>
      </c>
      <c r="Z32" s="4194"/>
      <c r="AA32" s="4192" t="s">
        <v>956</v>
      </c>
      <c r="AB32" s="4194"/>
      <c r="AC32" s="4192" t="s">
        <v>955</v>
      </c>
      <c r="AD32" s="4194"/>
      <c r="AE32" s="4192" t="s">
        <v>954</v>
      </c>
      <c r="AF32" s="4194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4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2</v>
      </c>
      <c r="C34" s="3251">
        <f>SUM(E34+G34+I34+K34+M34+O34+Q34+S34+U34+W34+Y34+AA34+AC34+AE34)</f>
        <v>1</v>
      </c>
      <c r="D34" s="2157">
        <f>SUM(F34+H34+J34+L34+N34+P34+R34+T34+V34+X34+Z34+AB34+AD34+AF34)</f>
        <v>1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>
        <v>1</v>
      </c>
      <c r="P34" s="145"/>
      <c r="Q34" s="1706"/>
      <c r="R34" s="145"/>
      <c r="S34" s="1706"/>
      <c r="T34" s="145">
        <v>1</v>
      </c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3</v>
      </c>
      <c r="C35" s="3253">
        <f>SUM(E35+G35+I35+K35+M35+O35+Q35+S35+U35+W35+Y35+AA35+AC35+AE35)</f>
        <v>2</v>
      </c>
      <c r="D35" s="168">
        <f>SUM(F35+H35+J35+L35+N35+P35+R35+T35+V35+X35+Z35+AB35+AD35+AF35)</f>
        <v>1</v>
      </c>
      <c r="E35" s="140"/>
      <c r="F35" s="116"/>
      <c r="G35" s="140"/>
      <c r="H35" s="116"/>
      <c r="I35" s="140">
        <v>1</v>
      </c>
      <c r="J35" s="116"/>
      <c r="K35" s="140"/>
      <c r="L35" s="116"/>
      <c r="M35" s="140"/>
      <c r="N35" s="116"/>
      <c r="O35" s="140">
        <v>1</v>
      </c>
      <c r="P35" s="116"/>
      <c r="Q35" s="140"/>
      <c r="R35" s="116"/>
      <c r="S35" s="140"/>
      <c r="T35" s="116">
        <v>1</v>
      </c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57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zoomScale="80" zoomScaleNormal="80" workbookViewId="0">
      <selection activeCell="H54" sqref="H54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SAN JUAN DE LA COSTA - ( 10306 )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65" t="s">
        <v>2068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4165"/>
      <c r="Y6" s="4264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321" t="s">
        <v>2065</v>
      </c>
      <c r="B9" s="4321"/>
      <c r="C9" s="4287" t="s">
        <v>1093</v>
      </c>
      <c r="D9" s="4302"/>
      <c r="E9" s="4288"/>
      <c r="F9" s="4290" t="s">
        <v>24</v>
      </c>
      <c r="G9" s="4291"/>
      <c r="H9" s="4291"/>
      <c r="I9" s="4291"/>
      <c r="J9" s="4291"/>
      <c r="K9" s="4291"/>
      <c r="L9" s="4291"/>
      <c r="M9" s="4291"/>
      <c r="N9" s="4291"/>
      <c r="O9" s="4291"/>
      <c r="P9" s="4291"/>
      <c r="Q9" s="4291"/>
      <c r="R9" s="4291"/>
      <c r="S9" s="4291"/>
      <c r="T9" s="4291"/>
      <c r="U9" s="4291"/>
      <c r="V9" s="4291"/>
      <c r="W9" s="4291"/>
      <c r="X9" s="4291"/>
      <c r="Y9" s="4292"/>
      <c r="Z9" s="1761"/>
      <c r="AA9" s="1673"/>
    </row>
    <row r="10" spans="1:130" ht="16.350000000000001" customHeight="1" x14ac:dyDescent="0.25">
      <c r="A10" s="4321"/>
      <c r="B10" s="4321"/>
      <c r="C10" s="4318"/>
      <c r="D10" s="4336"/>
      <c r="E10" s="4139"/>
      <c r="F10" s="4290" t="s">
        <v>929</v>
      </c>
      <c r="G10" s="4292"/>
      <c r="H10" s="4290" t="s">
        <v>928</v>
      </c>
      <c r="I10" s="4292"/>
      <c r="J10" s="4290" t="s">
        <v>927</v>
      </c>
      <c r="K10" s="4292"/>
      <c r="L10" s="4290" t="s">
        <v>926</v>
      </c>
      <c r="M10" s="4292"/>
      <c r="N10" s="4290" t="s">
        <v>925</v>
      </c>
      <c r="O10" s="4292"/>
      <c r="P10" s="4290" t="s">
        <v>924</v>
      </c>
      <c r="Q10" s="4292"/>
      <c r="R10" s="4290" t="s">
        <v>923</v>
      </c>
      <c r="S10" s="4292"/>
      <c r="T10" s="4290" t="s">
        <v>1139</v>
      </c>
      <c r="U10" s="4292"/>
      <c r="V10" s="4290" t="s">
        <v>1138</v>
      </c>
      <c r="W10" s="4292"/>
      <c r="X10" s="4290" t="s">
        <v>2064</v>
      </c>
      <c r="Y10" s="4292"/>
      <c r="Z10" s="1760"/>
      <c r="AA10" s="1462"/>
    </row>
    <row r="11" spans="1:130" ht="16.350000000000001" customHeight="1" x14ac:dyDescent="0.25">
      <c r="A11" s="4321"/>
      <c r="B11" s="4321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321" t="s">
        <v>2063</v>
      </c>
      <c r="B12" s="4321"/>
      <c r="C12" s="1337">
        <f>SUM(D12+E12)</f>
        <v>2</v>
      </c>
      <c r="D12" s="1757">
        <f t="shared" ref="D12:E14" si="0">SUM(F12+H12+J12+L12+N12+P12+R12+T12+V12+X12)</f>
        <v>1</v>
      </c>
      <c r="E12" s="1336">
        <f t="shared" si="0"/>
        <v>1</v>
      </c>
      <c r="F12" s="1324"/>
      <c r="G12" s="1322"/>
      <c r="H12" s="1324"/>
      <c r="I12" s="1322"/>
      <c r="J12" s="1324"/>
      <c r="K12" s="1322"/>
      <c r="L12" s="1324"/>
      <c r="M12" s="1322"/>
      <c r="N12" s="1709"/>
      <c r="O12" s="1322">
        <v>1</v>
      </c>
      <c r="P12" s="1324"/>
      <c r="Q12" s="1322"/>
      <c r="R12" s="1324"/>
      <c r="S12" s="1322"/>
      <c r="T12" s="1324"/>
      <c r="U12" s="1322"/>
      <c r="V12" s="1324"/>
      <c r="W12" s="1322"/>
      <c r="X12" s="1324">
        <v>1</v>
      </c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88" t="s">
        <v>1974</v>
      </c>
      <c r="B13" s="1756" t="s">
        <v>2010</v>
      </c>
      <c r="C13" s="1702">
        <f>SUM(D13+E13)</f>
        <v>2</v>
      </c>
      <c r="D13" s="3858">
        <f t="shared" si="0"/>
        <v>1</v>
      </c>
      <c r="E13" s="1717">
        <f t="shared" si="0"/>
        <v>1</v>
      </c>
      <c r="F13" s="1706"/>
      <c r="G13" s="145"/>
      <c r="H13" s="1706"/>
      <c r="I13" s="145"/>
      <c r="J13" s="1706"/>
      <c r="K13" s="145"/>
      <c r="L13" s="1706"/>
      <c r="M13" s="145"/>
      <c r="N13" s="115"/>
      <c r="O13" s="145">
        <v>1</v>
      </c>
      <c r="P13" s="1706"/>
      <c r="Q13" s="145"/>
      <c r="R13" s="1706"/>
      <c r="S13" s="145"/>
      <c r="T13" s="1706"/>
      <c r="U13" s="145"/>
      <c r="V13" s="1706"/>
      <c r="W13" s="145"/>
      <c r="X13" s="1706">
        <v>1</v>
      </c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39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93" t="s">
        <v>46</v>
      </c>
      <c r="B17" s="4293" t="s">
        <v>1964</v>
      </c>
      <c r="C17" s="4287" t="s">
        <v>1143</v>
      </c>
      <c r="D17" s="4302"/>
      <c r="E17" s="4288"/>
      <c r="F17" s="4326" t="s">
        <v>2</v>
      </c>
      <c r="G17" s="4327"/>
      <c r="H17" s="4327"/>
      <c r="I17" s="4327"/>
      <c r="J17" s="4327"/>
      <c r="K17" s="4327"/>
      <c r="L17" s="4327"/>
      <c r="M17" s="4327"/>
      <c r="N17" s="4327"/>
      <c r="O17" s="4327"/>
      <c r="P17" s="4327"/>
      <c r="Q17" s="4342"/>
      <c r="R17" s="4288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341"/>
      <c r="B18" s="4341"/>
      <c r="C18" s="4318"/>
      <c r="D18" s="4319"/>
      <c r="E18" s="4320"/>
      <c r="F18" s="4290" t="s">
        <v>1140</v>
      </c>
      <c r="G18" s="4292"/>
      <c r="H18" s="4290" t="s">
        <v>1929</v>
      </c>
      <c r="I18" s="4292"/>
      <c r="J18" s="4290" t="s">
        <v>1138</v>
      </c>
      <c r="K18" s="4292"/>
      <c r="L18" s="4290" t="s">
        <v>1137</v>
      </c>
      <c r="M18" s="4292"/>
      <c r="N18" s="4290" t="s">
        <v>1136</v>
      </c>
      <c r="O18" s="4292"/>
      <c r="P18" s="4290" t="s">
        <v>1135</v>
      </c>
      <c r="Q18" s="4343"/>
      <c r="R18" s="4182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94"/>
      <c r="B19" s="4294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320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90" t="s">
        <v>2060</v>
      </c>
      <c r="B20" s="4292"/>
      <c r="C20" s="1731">
        <f t="shared" ref="C20:C29" si="1">SUM(D20+E20)</f>
        <v>4</v>
      </c>
      <c r="D20" s="1730">
        <f t="shared" ref="D20:D28" si="2">SUM(F20+H20+J20+L20+N20+P20)</f>
        <v>3</v>
      </c>
      <c r="E20" s="1338">
        <f t="shared" ref="E20:E28" si="3">SUM(G20+I20+K20+M20+O20+Q20)</f>
        <v>1</v>
      </c>
      <c r="F20" s="1324"/>
      <c r="G20" s="1322"/>
      <c r="H20" s="1324"/>
      <c r="I20" s="1322"/>
      <c r="J20" s="1324"/>
      <c r="K20" s="1322"/>
      <c r="L20" s="1324">
        <v>3</v>
      </c>
      <c r="M20" s="1322">
        <v>1</v>
      </c>
      <c r="N20" s="1720"/>
      <c r="O20" s="1322"/>
      <c r="P20" s="1720"/>
      <c r="Q20" s="1740"/>
      <c r="R20" s="1323">
        <v>0</v>
      </c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93" t="s">
        <v>2059</v>
      </c>
      <c r="B21" s="3243" t="s">
        <v>2010</v>
      </c>
      <c r="C21" s="1739">
        <f t="shared" si="1"/>
        <v>4</v>
      </c>
      <c r="D21" s="1285">
        <f t="shared" si="2"/>
        <v>3</v>
      </c>
      <c r="E21" s="935">
        <f t="shared" si="3"/>
        <v>1</v>
      </c>
      <c r="F21" s="1706"/>
      <c r="G21" s="145"/>
      <c r="H21" s="1706"/>
      <c r="I21" s="145"/>
      <c r="J21" s="1706"/>
      <c r="K21" s="145"/>
      <c r="L21" s="1706">
        <v>3</v>
      </c>
      <c r="M21" s="145">
        <v>1</v>
      </c>
      <c r="N21" s="1715"/>
      <c r="O21" s="145"/>
      <c r="P21" s="1715"/>
      <c r="Q21" s="230"/>
      <c r="R21" s="1716">
        <v>0</v>
      </c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341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341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94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93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341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341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341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341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341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341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341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341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59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51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93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341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94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87" t="s">
        <v>2048</v>
      </c>
      <c r="B40" s="4288"/>
      <c r="C40" s="4287" t="s">
        <v>1143</v>
      </c>
      <c r="D40" s="4302"/>
      <c r="E40" s="4288"/>
      <c r="F40" s="4326" t="s">
        <v>2</v>
      </c>
      <c r="G40" s="4327"/>
      <c r="H40" s="4327"/>
      <c r="I40" s="4327"/>
      <c r="J40" s="4327"/>
      <c r="K40" s="4327"/>
      <c r="L40" s="4327"/>
      <c r="M40" s="4327"/>
      <c r="N40" s="4327"/>
      <c r="O40" s="4327"/>
      <c r="P40" s="4327"/>
      <c r="Q40" s="4328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51"/>
      <c r="B41" s="4182"/>
      <c r="C41" s="4318"/>
      <c r="D41" s="4319"/>
      <c r="E41" s="4320"/>
      <c r="F41" s="4290" t="s">
        <v>1140</v>
      </c>
      <c r="G41" s="4292"/>
      <c r="H41" s="4290" t="s">
        <v>1929</v>
      </c>
      <c r="I41" s="4292"/>
      <c r="J41" s="4290" t="s">
        <v>1138</v>
      </c>
      <c r="K41" s="4292"/>
      <c r="L41" s="4290" t="s">
        <v>1137</v>
      </c>
      <c r="M41" s="4292"/>
      <c r="N41" s="4290" t="s">
        <v>1136</v>
      </c>
      <c r="O41" s="4292"/>
      <c r="P41" s="4290" t="s">
        <v>1135</v>
      </c>
      <c r="Q41" s="4292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318"/>
      <c r="B42" s="4320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337" t="s">
        <v>1128</v>
      </c>
      <c r="B43" s="4338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39" t="s">
        <v>881</v>
      </c>
      <c r="B44" s="4340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29" t="s">
        <v>1127</v>
      </c>
      <c r="B45" s="4330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09" t="s">
        <v>1126</v>
      </c>
      <c r="B46" s="4310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331" t="s">
        <v>1974</v>
      </c>
      <c r="B48" s="4332"/>
      <c r="C48" s="4287" t="s">
        <v>1093</v>
      </c>
      <c r="D48" s="4302"/>
      <c r="E48" s="4288"/>
      <c r="F48" s="4321" t="s">
        <v>2</v>
      </c>
      <c r="G48" s="4321"/>
      <c r="H48" s="4321"/>
      <c r="I48" s="4321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333"/>
      <c r="B49" s="4268"/>
      <c r="C49" s="4318"/>
      <c r="D49" s="4319"/>
      <c r="E49" s="4320"/>
      <c r="F49" s="4290" t="s">
        <v>928</v>
      </c>
      <c r="G49" s="4292"/>
      <c r="H49" s="4290" t="s">
        <v>927</v>
      </c>
      <c r="I49" s="4292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334"/>
      <c r="B50" s="4335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322" t="s">
        <v>2046</v>
      </c>
      <c r="B51" s="4323"/>
      <c r="C51" s="1711">
        <f>SUM(D51+E51)</f>
        <v>2</v>
      </c>
      <c r="D51" s="1710">
        <f t="shared" ref="D51:E54" si="7">SUM(F51+H51)</f>
        <v>1</v>
      </c>
      <c r="E51" s="1338">
        <f t="shared" si="7"/>
        <v>1</v>
      </c>
      <c r="F51" s="1668">
        <f>SUM(F52:F54)</f>
        <v>0</v>
      </c>
      <c r="G51" s="1333">
        <f>SUM(G52:G54)</f>
        <v>1</v>
      </c>
      <c r="H51" s="1666">
        <f>SUM(H52:H54)</f>
        <v>1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324" t="s">
        <v>2010</v>
      </c>
      <c r="B52" s="4325"/>
      <c r="C52" s="1718">
        <f>SUM(D52+E52)</f>
        <v>1</v>
      </c>
      <c r="D52" s="358">
        <f t="shared" si="7"/>
        <v>1</v>
      </c>
      <c r="E52" s="1717">
        <f t="shared" si="7"/>
        <v>0</v>
      </c>
      <c r="F52" s="1706">
        <v>0</v>
      </c>
      <c r="G52" s="1716">
        <v>0</v>
      </c>
      <c r="H52" s="1715">
        <v>1</v>
      </c>
      <c r="I52" s="145">
        <v>0</v>
      </c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315" t="s">
        <v>2045</v>
      </c>
      <c r="B53" s="4314"/>
      <c r="C53" s="303">
        <f>SUM(D53+E53)</f>
        <v>1</v>
      </c>
      <c r="D53" s="1193">
        <f t="shared" si="7"/>
        <v>0</v>
      </c>
      <c r="E53" s="185">
        <f t="shared" si="7"/>
        <v>1</v>
      </c>
      <c r="F53" s="125">
        <v>0</v>
      </c>
      <c r="G53" s="165">
        <v>1</v>
      </c>
      <c r="H53" s="184">
        <v>0</v>
      </c>
      <c r="I53" s="137">
        <v>0</v>
      </c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316" t="s">
        <v>2044</v>
      </c>
      <c r="B54" s="4317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>
        <v>0</v>
      </c>
      <c r="G54" s="142">
        <v>0</v>
      </c>
      <c r="H54" s="186">
        <v>0</v>
      </c>
      <c r="I54" s="116">
        <v>0</v>
      </c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87" t="s">
        <v>1738</v>
      </c>
      <c r="B56" s="4302"/>
      <c r="C56" s="4287" t="s">
        <v>27</v>
      </c>
      <c r="D56" s="4302"/>
      <c r="E56" s="4288"/>
      <c r="F56" s="4291" t="s">
        <v>2042</v>
      </c>
      <c r="G56" s="4291"/>
      <c r="H56" s="4291"/>
      <c r="I56" s="4291"/>
      <c r="J56" s="4291"/>
      <c r="K56" s="4291"/>
      <c r="L56" s="4291"/>
      <c r="M56" s="4291"/>
      <c r="N56" s="4291"/>
      <c r="O56" s="4292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51"/>
      <c r="B57" s="4181"/>
      <c r="C57" s="4318"/>
      <c r="D57" s="4319"/>
      <c r="E57" s="4320"/>
      <c r="F57" s="4291" t="s">
        <v>2041</v>
      </c>
      <c r="G57" s="4292"/>
      <c r="H57" s="4291" t="s">
        <v>2040</v>
      </c>
      <c r="I57" s="4292"/>
      <c r="J57" s="4291" t="s">
        <v>2039</v>
      </c>
      <c r="K57" s="4291"/>
      <c r="L57" s="4290" t="s">
        <v>2038</v>
      </c>
      <c r="M57" s="4292"/>
      <c r="N57" s="4290" t="s">
        <v>2037</v>
      </c>
      <c r="O57" s="4292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318"/>
      <c r="B58" s="4319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309" t="s">
        <v>2036</v>
      </c>
      <c r="B59" s="4310"/>
      <c r="C59" s="1711">
        <f>SUM(D59+E59)</f>
        <v>5</v>
      </c>
      <c r="D59" s="1710">
        <f>SUM(F59+H59+J59+L59+N59)</f>
        <v>4</v>
      </c>
      <c r="E59" s="1338">
        <f>SUM(G59+I59+K59+M59+O59)</f>
        <v>1</v>
      </c>
      <c r="F59" s="1709">
        <v>2</v>
      </c>
      <c r="G59" s="1322">
        <v>1</v>
      </c>
      <c r="H59" s="1709">
        <v>1</v>
      </c>
      <c r="I59" s="1322"/>
      <c r="J59" s="1709"/>
      <c r="K59" s="1708"/>
      <c r="L59" s="1324"/>
      <c r="M59" s="1322"/>
      <c r="N59" s="1324">
        <v>1</v>
      </c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311" t="s">
        <v>1736</v>
      </c>
      <c r="B60" s="4311"/>
      <c r="C60" s="1702">
        <f>SUM(D60+E60)</f>
        <v>3</v>
      </c>
      <c r="D60" s="1707">
        <f t="shared" ref="D60:E62" si="8">SUM(F60+H60+J60)</f>
        <v>2</v>
      </c>
      <c r="E60" s="1701">
        <f t="shared" si="8"/>
        <v>1</v>
      </c>
      <c r="F60" s="1706">
        <v>1</v>
      </c>
      <c r="G60" s="145">
        <v>1</v>
      </c>
      <c r="H60" s="115">
        <v>1</v>
      </c>
      <c r="I60" s="145"/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313" t="s">
        <v>2035</v>
      </c>
      <c r="B61" s="4314"/>
      <c r="C61" s="1704">
        <f>SUM(D61+E61)</f>
        <v>1</v>
      </c>
      <c r="D61" s="1260">
        <f t="shared" si="8"/>
        <v>1</v>
      </c>
      <c r="E61" s="196">
        <f t="shared" si="8"/>
        <v>0</v>
      </c>
      <c r="F61" s="184">
        <v>1</v>
      </c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72" t="s">
        <v>2034</v>
      </c>
      <c r="B62" s="4172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312" t="s">
        <v>2033</v>
      </c>
      <c r="B63" s="4312"/>
      <c r="C63" s="1696">
        <f>SUM(D63+E63)</f>
        <v>1</v>
      </c>
      <c r="D63" s="1695">
        <f>SUM(J63+L63+N63)</f>
        <v>1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>
        <v>1</v>
      </c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93" t="s">
        <v>2030</v>
      </c>
      <c r="B66" s="4293"/>
      <c r="C66" s="429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94"/>
      <c r="B67" s="4294"/>
      <c r="C67" s="4294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95" t="s">
        <v>27</v>
      </c>
      <c r="B68" s="4295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96" t="s">
        <v>2029</v>
      </c>
      <c r="B69" s="4296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97" t="s">
        <v>2008</v>
      </c>
      <c r="B70" s="4297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97" t="s">
        <v>2010</v>
      </c>
      <c r="B71" s="4297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98" t="s">
        <v>2009</v>
      </c>
      <c r="B72" s="4298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90" t="s">
        <v>52</v>
      </c>
      <c r="B74" s="4292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305" t="s">
        <v>2026</v>
      </c>
      <c r="B75" s="4306"/>
      <c r="C75" s="1685">
        <v>2</v>
      </c>
      <c r="D75" s="1685">
        <v>0</v>
      </c>
      <c r="E75" s="1685">
        <v>0</v>
      </c>
      <c r="F75" s="3564" t="s">
        <v>2861</v>
      </c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87" t="s">
        <v>36</v>
      </c>
      <c r="B77" s="4288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88" t="s">
        <v>2020</v>
      </c>
      <c r="B78" s="3088" t="s">
        <v>2019</v>
      </c>
      <c r="C78" s="1294">
        <v>2</v>
      </c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82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89" t="s">
        <v>2017</v>
      </c>
      <c r="B80" s="1677" t="s">
        <v>2016</v>
      </c>
      <c r="C80" s="872">
        <v>1</v>
      </c>
      <c r="D80" s="872">
        <v>0</v>
      </c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14"/>
      <c r="B81" s="465" t="s">
        <v>2015</v>
      </c>
      <c r="C81" s="98"/>
      <c r="D81" s="98"/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302" t="s">
        <v>2013</v>
      </c>
      <c r="B83" s="4288"/>
      <c r="C83" s="4290" t="s">
        <v>27</v>
      </c>
      <c r="D83" s="4291"/>
      <c r="E83" s="4292"/>
      <c r="F83" s="4290" t="s">
        <v>2012</v>
      </c>
      <c r="G83" s="4292"/>
      <c r="H83" s="4290" t="s">
        <v>2011</v>
      </c>
      <c r="I83" s="4292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64"/>
      <c r="B84" s="4199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90" t="s">
        <v>27</v>
      </c>
      <c r="B85" s="4292"/>
      <c r="C85" s="1668">
        <f t="shared" ref="C85:I85" si="9">SUM(C86:C90)</f>
        <v>2</v>
      </c>
      <c r="D85" s="1667">
        <f t="shared" si="9"/>
        <v>0</v>
      </c>
      <c r="E85" s="1333">
        <f t="shared" si="9"/>
        <v>2</v>
      </c>
      <c r="F85" s="1666">
        <f t="shared" si="9"/>
        <v>0</v>
      </c>
      <c r="G85" s="3247">
        <f t="shared" si="9"/>
        <v>1</v>
      </c>
      <c r="H85" s="1666">
        <f t="shared" si="9"/>
        <v>0</v>
      </c>
      <c r="I85" s="3247">
        <f t="shared" si="9"/>
        <v>1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300" t="s">
        <v>2010</v>
      </c>
      <c r="B86" s="4301"/>
      <c r="C86" s="1578">
        <f>SUM(D86+E86)</f>
        <v>2</v>
      </c>
      <c r="D86" s="1661">
        <f t="shared" ref="D86:E90" si="10">SUM(F86+H86)</f>
        <v>0</v>
      </c>
      <c r="E86" s="1577">
        <f t="shared" si="10"/>
        <v>2</v>
      </c>
      <c r="F86" s="1341"/>
      <c r="G86" s="1537">
        <v>1</v>
      </c>
      <c r="H86" s="1341"/>
      <c r="I86" s="1537">
        <v>1</v>
      </c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99" t="s">
        <v>2009</v>
      </c>
      <c r="B87" s="4224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99" t="s">
        <v>2008</v>
      </c>
      <c r="B88" s="4224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303" t="s">
        <v>2007</v>
      </c>
      <c r="B89" s="4304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307" t="s">
        <v>2006</v>
      </c>
      <c r="B90" s="4308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86" t="s">
        <v>2005</v>
      </c>
      <c r="B91" s="4286"/>
      <c r="C91" s="4286"/>
      <c r="D91" s="4286"/>
      <c r="E91" s="4286"/>
      <c r="F91" s="4286"/>
      <c r="G91" s="4286"/>
      <c r="H91" s="4286"/>
      <c r="I91" s="4286"/>
      <c r="J91" s="4286"/>
      <c r="K91" s="4286"/>
      <c r="L91" s="4286"/>
      <c r="M91" s="4286"/>
      <c r="N91" s="4286"/>
      <c r="O91" s="4286"/>
      <c r="P91" s="4286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70" t="s">
        <v>2004</v>
      </c>
      <c r="B92" s="4270"/>
      <c r="C92" s="4270"/>
      <c r="D92" s="4270"/>
      <c r="E92" s="4270"/>
      <c r="F92" s="4270"/>
      <c r="G92" s="4270"/>
      <c r="H92" s="4270"/>
      <c r="I92" s="4270"/>
      <c r="J92" s="4270"/>
      <c r="K92" s="4270"/>
      <c r="L92" s="4270"/>
      <c r="M92" s="4270"/>
      <c r="N92" s="4270"/>
      <c r="O92" s="4270"/>
      <c r="P92" s="4270"/>
      <c r="Q92" s="4270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71" t="s">
        <v>35</v>
      </c>
      <c r="B93" s="4267"/>
      <c r="C93" s="4197" t="s">
        <v>1705</v>
      </c>
      <c r="D93" s="4163"/>
      <c r="E93" s="4177"/>
      <c r="F93" s="4274" t="s">
        <v>2</v>
      </c>
      <c r="G93" s="4168"/>
      <c r="H93" s="4168"/>
      <c r="I93" s="4168"/>
      <c r="J93" s="4168"/>
      <c r="K93" s="4168"/>
      <c r="L93" s="4168"/>
      <c r="M93" s="4168"/>
      <c r="N93" s="4168"/>
      <c r="O93" s="4168"/>
      <c r="P93" s="4168"/>
      <c r="Q93" s="4275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72"/>
      <c r="B94" s="4268"/>
      <c r="C94" s="4198"/>
      <c r="D94" s="4164"/>
      <c r="E94" s="4199"/>
      <c r="F94" s="4261" t="s">
        <v>53</v>
      </c>
      <c r="G94" s="4156"/>
      <c r="H94" s="4261" t="s">
        <v>54</v>
      </c>
      <c r="I94" s="4260"/>
      <c r="J94" s="4261" t="s">
        <v>55</v>
      </c>
      <c r="K94" s="4260"/>
      <c r="L94" s="4261" t="s">
        <v>56</v>
      </c>
      <c r="M94" s="4260"/>
      <c r="N94" s="4261" t="s">
        <v>57</v>
      </c>
      <c r="O94" s="4260"/>
      <c r="P94" s="4261" t="s">
        <v>58</v>
      </c>
      <c r="Q94" s="4260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73"/>
      <c r="B95" s="4269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280" t="s">
        <v>2003</v>
      </c>
      <c r="B96" s="4280"/>
      <c r="C96" s="1655">
        <f t="shared" ref="C96:C104" si="11">SUM(D96+E96)</f>
        <v>17</v>
      </c>
      <c r="D96" s="1305">
        <f>+H96+J96+L96+N96+P96</f>
        <v>13</v>
      </c>
      <c r="E96" s="1645">
        <f>+I96+K96+M96+O96+Q96</f>
        <v>4</v>
      </c>
      <c r="F96" s="1654"/>
      <c r="G96" s="1653"/>
      <c r="H96" s="1341"/>
      <c r="I96" s="1311"/>
      <c r="J96" s="1341"/>
      <c r="K96" s="1311"/>
      <c r="L96" s="1341">
        <v>4</v>
      </c>
      <c r="M96" s="1311">
        <v>2</v>
      </c>
      <c r="N96" s="1341">
        <v>3</v>
      </c>
      <c r="O96" s="1311">
        <v>2</v>
      </c>
      <c r="P96" s="1603">
        <v>6</v>
      </c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265" t="s">
        <v>2002</v>
      </c>
      <c r="B97" s="4265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265" t="s">
        <v>2001</v>
      </c>
      <c r="B98" s="4265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62" t="s">
        <v>2000</v>
      </c>
      <c r="B99" s="4263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62" t="s">
        <v>1999</v>
      </c>
      <c r="B100" s="4263"/>
      <c r="C100" s="362">
        <f t="shared" si="11"/>
        <v>2</v>
      </c>
      <c r="D100" s="363">
        <f>+F100+H100</f>
        <v>0</v>
      </c>
      <c r="E100" s="185">
        <f>+G100+I100</f>
        <v>2</v>
      </c>
      <c r="F100" s="153"/>
      <c r="G100" s="948">
        <v>1</v>
      </c>
      <c r="H100" s="153"/>
      <c r="I100" s="193">
        <v>1</v>
      </c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62" t="s">
        <v>1998</v>
      </c>
      <c r="B101" s="4263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13" t="s">
        <v>1997</v>
      </c>
      <c r="B102" s="1647" t="s">
        <v>1933</v>
      </c>
      <c r="C102" s="1646">
        <f t="shared" si="11"/>
        <v>17</v>
      </c>
      <c r="D102" s="936">
        <f t="shared" ref="D102:E104" si="12">SUM(F102+H102+J102+L102+N102+P102)</f>
        <v>11</v>
      </c>
      <c r="E102" s="1645">
        <f t="shared" si="12"/>
        <v>6</v>
      </c>
      <c r="F102" s="1341"/>
      <c r="G102" s="1602">
        <v>1</v>
      </c>
      <c r="H102" s="1341"/>
      <c r="I102" s="1537">
        <v>1</v>
      </c>
      <c r="J102" s="1341"/>
      <c r="K102" s="1311"/>
      <c r="L102" s="1341">
        <v>3</v>
      </c>
      <c r="M102" s="1311">
        <v>2</v>
      </c>
      <c r="N102" s="1341">
        <v>3</v>
      </c>
      <c r="O102" s="1537">
        <v>2</v>
      </c>
      <c r="P102" s="1341">
        <v>5</v>
      </c>
      <c r="Q102" s="1537"/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62"/>
      <c r="B103" s="696" t="s">
        <v>1996</v>
      </c>
      <c r="C103" s="1218">
        <f t="shared" si="11"/>
        <v>2</v>
      </c>
      <c r="D103" s="1260">
        <f t="shared" si="12"/>
        <v>2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>
        <v>1</v>
      </c>
      <c r="M103" s="154"/>
      <c r="N103" s="153"/>
      <c r="O103" s="193"/>
      <c r="P103" s="153">
        <v>1</v>
      </c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14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62" t="s">
        <v>46</v>
      </c>
      <c r="B106" s="4162" t="s">
        <v>1964</v>
      </c>
      <c r="C106" s="4180" t="s">
        <v>1143</v>
      </c>
      <c r="D106" s="4181"/>
      <c r="E106" s="4182"/>
      <c r="F106" s="4282" t="s">
        <v>2</v>
      </c>
      <c r="G106" s="4282"/>
      <c r="H106" s="4282"/>
      <c r="I106" s="4282"/>
      <c r="J106" s="4282"/>
      <c r="K106" s="4282"/>
      <c r="L106" s="4282"/>
      <c r="M106" s="4282"/>
      <c r="N106" s="4282"/>
      <c r="O106" s="4282"/>
      <c r="P106" s="4282"/>
      <c r="Q106" s="4282"/>
      <c r="R106" s="4282"/>
      <c r="S106" s="4282"/>
      <c r="T106" s="4283"/>
      <c r="U106" s="4283"/>
      <c r="V106" s="4282"/>
      <c r="W106" s="4282"/>
      <c r="X106" s="4282"/>
      <c r="Y106" s="4282"/>
      <c r="Z106" s="4282"/>
      <c r="AA106" s="4269"/>
    </row>
    <row r="107" spans="1:130" ht="16.350000000000001" customHeight="1" x14ac:dyDescent="0.25">
      <c r="A107" s="4162"/>
      <c r="B107" s="4162"/>
      <c r="C107" s="4198"/>
      <c r="D107" s="4164"/>
      <c r="E107" s="4199"/>
      <c r="F107" s="4156" t="s">
        <v>1993</v>
      </c>
      <c r="G107" s="4260"/>
      <c r="H107" s="4261" t="s">
        <v>1928</v>
      </c>
      <c r="I107" s="4260"/>
      <c r="J107" s="4261" t="s">
        <v>1992</v>
      </c>
      <c r="K107" s="4260"/>
      <c r="L107" s="4156" t="s">
        <v>59</v>
      </c>
      <c r="M107" s="4260"/>
      <c r="N107" s="4261" t="s">
        <v>37</v>
      </c>
      <c r="O107" s="4260"/>
      <c r="P107" s="4261" t="s">
        <v>38</v>
      </c>
      <c r="Q107" s="4260"/>
      <c r="R107" s="4261" t="s">
        <v>45</v>
      </c>
      <c r="S107" s="4260"/>
      <c r="T107" s="4261" t="s">
        <v>1991</v>
      </c>
      <c r="U107" s="4260"/>
      <c r="V107" s="4261" t="s">
        <v>1954</v>
      </c>
      <c r="W107" s="4260"/>
      <c r="X107" s="4261" t="s">
        <v>1990</v>
      </c>
      <c r="Y107" s="4260"/>
      <c r="Z107" s="4244" t="s">
        <v>1962</v>
      </c>
      <c r="AA107" s="4281"/>
    </row>
    <row r="108" spans="1:130" ht="16.350000000000001" customHeight="1" x14ac:dyDescent="0.25">
      <c r="A108" s="4214"/>
      <c r="B108" s="4214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76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77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77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78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79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76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77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77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78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79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13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62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62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62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14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76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77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77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78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79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76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77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77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78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79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13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62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62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62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62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257" t="s">
        <v>1976</v>
      </c>
      <c r="B139" s="4258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59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80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80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80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80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197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80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80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80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198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4" t="s">
        <v>1976</v>
      </c>
      <c r="B150" s="4285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63" t="s">
        <v>1974</v>
      </c>
      <c r="B152" s="4177"/>
      <c r="C152" s="4197" t="s">
        <v>27</v>
      </c>
      <c r="D152" s="4163"/>
      <c r="E152" s="4177"/>
      <c r="F152" s="4155" t="s">
        <v>2</v>
      </c>
      <c r="G152" s="4156"/>
      <c r="H152" s="4156"/>
      <c r="I152" s="4156"/>
      <c r="J152" s="4156"/>
      <c r="K152" s="4156"/>
      <c r="L152" s="4156"/>
      <c r="M152" s="4156"/>
      <c r="N152" s="4156"/>
      <c r="O152" s="4156"/>
      <c r="P152" s="4156"/>
      <c r="Q152" s="4156"/>
      <c r="R152" s="4156"/>
      <c r="S152" s="4156"/>
      <c r="T152" s="4156"/>
      <c r="U152" s="4156"/>
      <c r="V152" s="4156"/>
      <c r="W152" s="4156"/>
      <c r="X152" s="4156"/>
      <c r="Y152" s="4156"/>
      <c r="Z152" s="4156"/>
      <c r="AA152" s="4156"/>
      <c r="AB152" s="4156"/>
      <c r="AC152" s="4156"/>
      <c r="AD152" s="4156"/>
      <c r="AE152" s="4156"/>
      <c r="AF152" s="4156"/>
      <c r="AG152" s="4156"/>
      <c r="AH152" s="4156"/>
      <c r="AI152" s="4156"/>
      <c r="AJ152" s="4156"/>
      <c r="AK152" s="4156"/>
      <c r="AL152" s="4156"/>
      <c r="AM152" s="4159"/>
    </row>
    <row r="153" spans="1:130" ht="16.350000000000001" customHeight="1" x14ac:dyDescent="0.25">
      <c r="A153" s="4181"/>
      <c r="B153" s="4182"/>
      <c r="C153" s="4198"/>
      <c r="D153" s="4164"/>
      <c r="E153" s="4199"/>
      <c r="F153" s="4155" t="s">
        <v>1973</v>
      </c>
      <c r="G153" s="4159"/>
      <c r="H153" s="4155" t="s">
        <v>1972</v>
      </c>
      <c r="I153" s="4159"/>
      <c r="J153" s="4155" t="s">
        <v>37</v>
      </c>
      <c r="K153" s="4159"/>
      <c r="L153" s="4266" t="s">
        <v>38</v>
      </c>
      <c r="M153" s="4247"/>
      <c r="N153" s="4247" t="s">
        <v>45</v>
      </c>
      <c r="O153" s="4196"/>
      <c r="P153" s="4155" t="s">
        <v>130</v>
      </c>
      <c r="Q153" s="4159"/>
      <c r="R153" s="4156" t="s">
        <v>131</v>
      </c>
      <c r="S153" s="4159"/>
      <c r="T153" s="4156" t="s">
        <v>132</v>
      </c>
      <c r="U153" s="4159"/>
      <c r="V153" s="4155" t="s">
        <v>133</v>
      </c>
      <c r="W153" s="4159"/>
      <c r="X153" s="4156" t="s">
        <v>134</v>
      </c>
      <c r="Y153" s="4159"/>
      <c r="Z153" s="4242" t="s">
        <v>135</v>
      </c>
      <c r="AA153" s="4243"/>
      <c r="AB153" s="4242" t="s">
        <v>1971</v>
      </c>
      <c r="AC153" s="4243"/>
      <c r="AD153" s="4242" t="s">
        <v>1963</v>
      </c>
      <c r="AE153" s="4243"/>
      <c r="AF153" s="4242" t="s">
        <v>1954</v>
      </c>
      <c r="AG153" s="4243"/>
      <c r="AH153" s="4242" t="s">
        <v>1953</v>
      </c>
      <c r="AI153" s="4243"/>
      <c r="AJ153" s="4242" t="s">
        <v>1952</v>
      </c>
      <c r="AK153" s="4243"/>
      <c r="AL153" s="4244" t="s">
        <v>1962</v>
      </c>
      <c r="AM153" s="4243"/>
    </row>
    <row r="154" spans="1:130" ht="16.350000000000001" customHeight="1" x14ac:dyDescent="0.25">
      <c r="A154" s="4164"/>
      <c r="B154" s="4199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67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68"/>
      <c r="B156" s="151" t="s">
        <v>1967</v>
      </c>
      <c r="C156" s="3280">
        <f t="shared" si="21"/>
        <v>1</v>
      </c>
      <c r="D156" s="3281">
        <f t="shared" si="22"/>
        <v>0</v>
      </c>
      <c r="E156" s="192">
        <f t="shared" si="22"/>
        <v>1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>
        <v>1</v>
      </c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69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67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68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69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13" t="s">
        <v>46</v>
      </c>
      <c r="B162" s="4213" t="s">
        <v>1964</v>
      </c>
      <c r="C162" s="4197" t="s">
        <v>27</v>
      </c>
      <c r="D162" s="4163"/>
      <c r="E162" s="4177"/>
      <c r="F162" s="4155" t="s">
        <v>2</v>
      </c>
      <c r="G162" s="4156"/>
      <c r="H162" s="4156"/>
      <c r="I162" s="4156"/>
      <c r="J162" s="4156"/>
      <c r="K162" s="4156"/>
      <c r="L162" s="4156"/>
      <c r="M162" s="4156"/>
      <c r="N162" s="4156"/>
      <c r="O162" s="4159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62"/>
      <c r="B163" s="4162"/>
      <c r="C163" s="4198"/>
      <c r="D163" s="4164"/>
      <c r="E163" s="4199"/>
      <c r="F163" s="4155" t="s">
        <v>1963</v>
      </c>
      <c r="G163" s="4159"/>
      <c r="H163" s="4155" t="s">
        <v>1954</v>
      </c>
      <c r="I163" s="4159"/>
      <c r="J163" s="4155" t="s">
        <v>1953</v>
      </c>
      <c r="K163" s="4159"/>
      <c r="L163" s="4155" t="s">
        <v>1952</v>
      </c>
      <c r="M163" s="4159"/>
      <c r="N163" s="4155" t="s">
        <v>1962</v>
      </c>
      <c r="O163" s="4159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14"/>
      <c r="B164" s="4214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13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62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14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13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62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14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246" t="s">
        <v>1956</v>
      </c>
      <c r="B171" s="4246"/>
      <c r="C171" s="4246"/>
      <c r="D171" s="4246"/>
      <c r="E171" s="4246"/>
      <c r="F171" s="4246"/>
      <c r="G171" s="4246"/>
      <c r="H171" s="4246"/>
      <c r="I171" s="4246"/>
      <c r="J171" s="4246"/>
      <c r="K171" s="4246"/>
      <c r="L171" s="4246"/>
      <c r="M171" s="4246"/>
      <c r="N171" s="4246"/>
      <c r="O171" s="4246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197" t="s">
        <v>1955</v>
      </c>
      <c r="B172" s="4177"/>
      <c r="C172" s="4197" t="s">
        <v>27</v>
      </c>
      <c r="D172" s="4163"/>
      <c r="E172" s="4177"/>
      <c r="F172" s="4155" t="s">
        <v>2</v>
      </c>
      <c r="G172" s="4156"/>
      <c r="H172" s="4156"/>
      <c r="I172" s="4156"/>
      <c r="J172" s="4156"/>
      <c r="K172" s="4156"/>
      <c r="L172" s="4156"/>
      <c r="M172" s="4156"/>
      <c r="N172" s="4156"/>
      <c r="O172" s="4156"/>
      <c r="P172" s="4156"/>
      <c r="Q172" s="4159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80"/>
      <c r="B173" s="4182"/>
      <c r="C173" s="4198"/>
      <c r="D173" s="4164"/>
      <c r="E173" s="4199"/>
      <c r="F173" s="4155" t="s">
        <v>1954</v>
      </c>
      <c r="G173" s="4159"/>
      <c r="H173" s="4155" t="s">
        <v>1953</v>
      </c>
      <c r="I173" s="4159"/>
      <c r="J173" s="4155" t="s">
        <v>1952</v>
      </c>
      <c r="K173" s="4159"/>
      <c r="L173" s="4155" t="s">
        <v>1951</v>
      </c>
      <c r="M173" s="4159"/>
      <c r="N173" s="4155" t="s">
        <v>1950</v>
      </c>
      <c r="O173" s="4159"/>
      <c r="P173" s="4155" t="s">
        <v>1949</v>
      </c>
      <c r="Q173" s="4159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198"/>
      <c r="B174" s="4199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221" t="s">
        <v>1948</v>
      </c>
      <c r="B175" s="4222"/>
      <c r="C175" s="1578">
        <f>SUM(D175+E175)</f>
        <v>3</v>
      </c>
      <c r="D175" s="3249">
        <f t="shared" ref="D175:E177" si="25">SUM(F175+H175+J175+L175+N175+P175)</f>
        <v>2</v>
      </c>
      <c r="E175" s="1577">
        <f t="shared" si="25"/>
        <v>1</v>
      </c>
      <c r="F175" s="1538"/>
      <c r="G175" s="1403">
        <v>1</v>
      </c>
      <c r="H175" s="1341">
        <v>1</v>
      </c>
      <c r="I175" s="1311"/>
      <c r="J175" s="1538"/>
      <c r="K175" s="1311"/>
      <c r="L175" s="1538">
        <v>1</v>
      </c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223" t="s">
        <v>1947</v>
      </c>
      <c r="B176" s="4224"/>
      <c r="C176" s="472">
        <f>SUM(D176+E176)</f>
        <v>3</v>
      </c>
      <c r="D176" s="473">
        <f t="shared" si="25"/>
        <v>3</v>
      </c>
      <c r="E176" s="214">
        <f t="shared" si="25"/>
        <v>0</v>
      </c>
      <c r="F176" s="208"/>
      <c r="G176" s="1402"/>
      <c r="H176" s="1576">
        <v>1</v>
      </c>
      <c r="I176" s="1315"/>
      <c r="J176" s="208"/>
      <c r="K176" s="1315"/>
      <c r="L176" s="208">
        <v>2</v>
      </c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240" t="s">
        <v>1946</v>
      </c>
      <c r="B177" s="4241"/>
      <c r="C177" s="1575">
        <f>SUM(D177+E177)</f>
        <v>1</v>
      </c>
      <c r="D177" s="3254">
        <f t="shared" si="25"/>
        <v>0</v>
      </c>
      <c r="E177" s="168">
        <f t="shared" si="25"/>
        <v>1</v>
      </c>
      <c r="F177" s="117"/>
      <c r="G177" s="205">
        <v>1</v>
      </c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55" t="s">
        <v>27</v>
      </c>
      <c r="B178" s="4159"/>
      <c r="C178" s="980">
        <f t="shared" ref="C178:Q178" si="26">SUM(C175:C177)</f>
        <v>7</v>
      </c>
      <c r="D178" s="979">
        <f t="shared" si="26"/>
        <v>5</v>
      </c>
      <c r="E178" s="3263">
        <f t="shared" si="26"/>
        <v>2</v>
      </c>
      <c r="F178" s="980">
        <f t="shared" si="26"/>
        <v>0</v>
      </c>
      <c r="G178" s="3263">
        <f t="shared" si="26"/>
        <v>2</v>
      </c>
      <c r="H178" s="705">
        <f t="shared" si="26"/>
        <v>2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3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197" t="s">
        <v>1943</v>
      </c>
      <c r="B181" s="4177"/>
      <c r="C181" s="4248" t="s">
        <v>1705</v>
      </c>
      <c r="D181" s="4249"/>
      <c r="E181" s="4250"/>
      <c r="F181" s="4254" t="s">
        <v>2</v>
      </c>
      <c r="G181" s="4255"/>
      <c r="H181" s="4255"/>
      <c r="I181" s="4255"/>
      <c r="J181" s="4255"/>
      <c r="K181" s="4255"/>
      <c r="L181" s="4255"/>
      <c r="M181" s="4255"/>
      <c r="N181" s="4255"/>
      <c r="O181" s="4255"/>
      <c r="P181" s="4255"/>
      <c r="Q181" s="4256"/>
    </row>
    <row r="182" spans="1:130" ht="16.350000000000001" customHeight="1" x14ac:dyDescent="0.25">
      <c r="A182" s="4180"/>
      <c r="B182" s="4182"/>
      <c r="C182" s="4251"/>
      <c r="D182" s="4252"/>
      <c r="E182" s="4253"/>
      <c r="F182" s="4195" t="s">
        <v>53</v>
      </c>
      <c r="G182" s="4196"/>
      <c r="H182" s="4195" t="s">
        <v>54</v>
      </c>
      <c r="I182" s="4196"/>
      <c r="J182" s="4195" t="s">
        <v>55</v>
      </c>
      <c r="K182" s="4196"/>
      <c r="L182" s="4195" t="s">
        <v>56</v>
      </c>
      <c r="M182" s="4196"/>
      <c r="N182" s="4195" t="s">
        <v>57</v>
      </c>
      <c r="O182" s="4196"/>
      <c r="P182" s="4207" t="s">
        <v>58</v>
      </c>
      <c r="Q182" s="4208"/>
    </row>
    <row r="183" spans="1:130" ht="16.350000000000001" customHeight="1" x14ac:dyDescent="0.25">
      <c r="A183" s="4198"/>
      <c r="B183" s="4199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200" t="s">
        <v>1942</v>
      </c>
      <c r="B184" s="4201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231" t="s">
        <v>1941</v>
      </c>
      <c r="B185" s="4232"/>
      <c r="C185" s="303">
        <f>SUM(D185+E185)</f>
        <v>1</v>
      </c>
      <c r="D185" s="1193">
        <f t="shared" si="27"/>
        <v>1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 t="s">
        <v>2862</v>
      </c>
      <c r="Q185" s="137"/>
    </row>
    <row r="186" spans="1:130" ht="16.350000000000001" customHeight="1" x14ac:dyDescent="0.25">
      <c r="A186" s="4240" t="s">
        <v>1940</v>
      </c>
      <c r="B186" s="4241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233" t="s">
        <v>1938</v>
      </c>
      <c r="B188" s="4234"/>
      <c r="C188" s="4225" t="s">
        <v>27</v>
      </c>
      <c r="D188" s="4226"/>
      <c r="E188" s="4227"/>
      <c r="F188" s="4237" t="s">
        <v>2</v>
      </c>
      <c r="G188" s="4238"/>
      <c r="H188" s="4238"/>
      <c r="I188" s="4238"/>
      <c r="J188" s="4238"/>
      <c r="K188" s="4238"/>
      <c r="L188" s="4238"/>
      <c r="M188" s="4238"/>
      <c r="N188" s="4238"/>
      <c r="O188" s="4238"/>
      <c r="P188" s="4238"/>
      <c r="Q188" s="4238"/>
      <c r="R188" s="4238"/>
      <c r="S188" s="4239"/>
      <c r="T188" s="4346" t="s">
        <v>1937</v>
      </c>
      <c r="U188" s="4347"/>
    </row>
    <row r="189" spans="1:130" ht="16.350000000000001" customHeight="1" x14ac:dyDescent="0.25">
      <c r="A189" s="4235"/>
      <c r="B189" s="4236"/>
      <c r="C189" s="4228"/>
      <c r="D189" s="4229"/>
      <c r="E189" s="4230"/>
      <c r="F189" s="4167" t="s">
        <v>1936</v>
      </c>
      <c r="G189" s="4169"/>
      <c r="H189" s="4204" t="s">
        <v>1460</v>
      </c>
      <c r="I189" s="4205"/>
      <c r="J189" s="4204" t="s">
        <v>1459</v>
      </c>
      <c r="K189" s="4205"/>
      <c r="L189" s="4204" t="s">
        <v>1935</v>
      </c>
      <c r="M189" s="4205"/>
      <c r="N189" s="4204" t="s">
        <v>1457</v>
      </c>
      <c r="O189" s="4205"/>
      <c r="P189" s="4204" t="s">
        <v>1456</v>
      </c>
      <c r="Q189" s="4205"/>
      <c r="R189" s="4204" t="s">
        <v>1416</v>
      </c>
      <c r="S189" s="4205"/>
      <c r="T189" s="4348"/>
      <c r="U189" s="4349"/>
    </row>
    <row r="190" spans="1:130" ht="16.350000000000001" customHeight="1" x14ac:dyDescent="0.25">
      <c r="A190" s="4204"/>
      <c r="B190" s="4205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215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>
        <v>0</v>
      </c>
      <c r="G191" s="1563">
        <v>0</v>
      </c>
      <c r="H191" s="1562">
        <v>0</v>
      </c>
      <c r="I191" s="1563">
        <v>0</v>
      </c>
      <c r="J191" s="1562">
        <v>0</v>
      </c>
      <c r="K191" s="1563">
        <v>0</v>
      </c>
      <c r="L191" s="1562">
        <v>0</v>
      </c>
      <c r="M191" s="1563">
        <v>0</v>
      </c>
      <c r="N191" s="1562">
        <v>0</v>
      </c>
      <c r="O191" s="1563">
        <v>0</v>
      </c>
      <c r="P191" s="1562">
        <v>0</v>
      </c>
      <c r="Q191" s="1561">
        <v>0</v>
      </c>
      <c r="R191" s="1562">
        <v>0</v>
      </c>
      <c r="S191" s="1561">
        <v>0</v>
      </c>
      <c r="T191" s="1562">
        <v>0</v>
      </c>
      <c r="U191" s="1561">
        <v>0</v>
      </c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216"/>
      <c r="B192" s="1560" t="s">
        <v>1932</v>
      </c>
      <c r="C192" s="1559">
        <f>SUM(D192+E192)</f>
        <v>4</v>
      </c>
      <c r="D192" s="1558">
        <f>SUM(F192+H192+J192+L192+N192+P192+R192)</f>
        <v>3</v>
      </c>
      <c r="E192" s="1557">
        <f>SUM(G192+I192+K192+M192+O192+Q192+S192)</f>
        <v>1</v>
      </c>
      <c r="F192" s="1555">
        <v>0</v>
      </c>
      <c r="G192" s="1556">
        <v>0</v>
      </c>
      <c r="H192" s="1555">
        <v>3</v>
      </c>
      <c r="I192" s="1556">
        <v>0</v>
      </c>
      <c r="J192" s="1555">
        <v>0</v>
      </c>
      <c r="K192" s="1556">
        <v>0</v>
      </c>
      <c r="L192" s="1555">
        <v>0</v>
      </c>
      <c r="M192" s="1556">
        <v>0</v>
      </c>
      <c r="N192" s="1555">
        <v>0</v>
      </c>
      <c r="O192" s="1556">
        <v>0</v>
      </c>
      <c r="P192" s="1555">
        <v>0</v>
      </c>
      <c r="Q192" s="1554">
        <v>1</v>
      </c>
      <c r="R192" s="1555">
        <v>0</v>
      </c>
      <c r="S192" s="1554">
        <v>0</v>
      </c>
      <c r="T192" s="1555">
        <v>0</v>
      </c>
      <c r="U192" s="1554">
        <v>0</v>
      </c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217" t="s">
        <v>44</v>
      </c>
      <c r="B193" s="4218"/>
      <c r="C193" s="1551">
        <f t="shared" ref="C193:U193" si="29">SUM(C191+C192)</f>
        <v>4</v>
      </c>
      <c r="D193" s="1553">
        <f t="shared" si="29"/>
        <v>3</v>
      </c>
      <c r="E193" s="1552">
        <f t="shared" si="29"/>
        <v>1</v>
      </c>
      <c r="F193" s="1551">
        <f t="shared" si="29"/>
        <v>0</v>
      </c>
      <c r="G193" s="1550">
        <f t="shared" si="29"/>
        <v>0</v>
      </c>
      <c r="H193" s="1551">
        <f t="shared" si="29"/>
        <v>3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1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3" t="s">
        <v>528</v>
      </c>
      <c r="B195" s="4234"/>
      <c r="C195" s="4225" t="s">
        <v>27</v>
      </c>
      <c r="D195" s="4226"/>
      <c r="E195" s="4227"/>
      <c r="F195" s="4237" t="s">
        <v>2</v>
      </c>
      <c r="G195" s="4238"/>
      <c r="H195" s="4238"/>
      <c r="I195" s="4238"/>
      <c r="J195" s="4238"/>
      <c r="K195" s="4238"/>
      <c r="L195" s="4238"/>
      <c r="M195" s="4238"/>
      <c r="N195" s="4238"/>
      <c r="O195" s="4239"/>
      <c r="P195" s="4233" t="s">
        <v>1930</v>
      </c>
      <c r="Q195" s="4234"/>
      <c r="R195" s="4344" t="s">
        <v>441</v>
      </c>
      <c r="S195" s="4234"/>
      <c r="T195" s="4237" t="s">
        <v>217</v>
      </c>
      <c r="U195" s="4238"/>
      <c r="V195" s="4238"/>
      <c r="W195" s="4239"/>
    </row>
    <row r="196" spans="1:130" ht="15.75" customHeight="1" x14ac:dyDescent="0.25">
      <c r="A196" s="4235"/>
      <c r="B196" s="4236"/>
      <c r="C196" s="4228"/>
      <c r="D196" s="4229"/>
      <c r="E196" s="4230"/>
      <c r="F196" s="4206" t="s">
        <v>1140</v>
      </c>
      <c r="G196" s="4206"/>
      <c r="H196" s="4206" t="s">
        <v>1929</v>
      </c>
      <c r="I196" s="4206"/>
      <c r="J196" s="4206" t="s">
        <v>1928</v>
      </c>
      <c r="K196" s="4206"/>
      <c r="L196" s="4206" t="s">
        <v>1927</v>
      </c>
      <c r="M196" s="4206"/>
      <c r="N196" s="4206" t="s">
        <v>1926</v>
      </c>
      <c r="O196" s="4206"/>
      <c r="P196" s="4204"/>
      <c r="Q196" s="4205"/>
      <c r="R196" s="4345"/>
      <c r="S196" s="4205"/>
      <c r="T196" s="4215" t="s">
        <v>1925</v>
      </c>
      <c r="U196" s="4350" t="s">
        <v>1924</v>
      </c>
      <c r="V196" s="4215" t="s">
        <v>1923</v>
      </c>
      <c r="W196" s="4215" t="s">
        <v>1922</v>
      </c>
    </row>
    <row r="197" spans="1:130" s="3535" customFormat="1" ht="30.75" customHeight="1" x14ac:dyDescent="0.25">
      <c r="A197" s="4204"/>
      <c r="B197" s="4205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216"/>
      <c r="U197" s="4351"/>
      <c r="V197" s="4216"/>
      <c r="W197" s="4216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219" t="s">
        <v>1920</v>
      </c>
      <c r="B198" s="4220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245" t="s">
        <v>528</v>
      </c>
      <c r="B200" s="4234"/>
      <c r="C200" s="4155" t="s">
        <v>1137</v>
      </c>
      <c r="D200" s="4159"/>
    </row>
    <row r="201" spans="1:130" ht="23.25" customHeight="1" x14ac:dyDescent="0.25">
      <c r="A201" s="4204"/>
      <c r="B201" s="4205"/>
      <c r="C201" s="1569" t="s">
        <v>20</v>
      </c>
      <c r="D201" s="1568" t="s">
        <v>21</v>
      </c>
    </row>
    <row r="202" spans="1:130" ht="22.5" customHeight="1" x14ac:dyDescent="0.25">
      <c r="A202" s="4211" t="s">
        <v>1918</v>
      </c>
      <c r="B202" s="4212"/>
      <c r="C202" s="1562"/>
      <c r="D202" s="1561"/>
    </row>
    <row r="203" spans="1:130" ht="24" customHeight="1" x14ac:dyDescent="0.25">
      <c r="A203" s="4202" t="s">
        <v>1917</v>
      </c>
      <c r="B203" s="4203"/>
      <c r="C203" s="3891"/>
      <c r="D203" s="3892"/>
    </row>
    <row r="204" spans="1:130" ht="27.75" customHeight="1" x14ac:dyDescent="0.25">
      <c r="A204" s="4202" t="s">
        <v>1916</v>
      </c>
      <c r="B204" s="4203"/>
      <c r="C204" s="3891"/>
      <c r="D204" s="3892"/>
    </row>
    <row r="205" spans="1:130" ht="27.75" customHeight="1" x14ac:dyDescent="0.25">
      <c r="A205" s="4209" t="s">
        <v>1915</v>
      </c>
      <c r="B205" s="4210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64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topLeftCell="A19" workbookViewId="0">
      <selection activeCell="B40" sqref="B40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65" t="s">
        <v>716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352" t="s">
        <v>718</v>
      </c>
      <c r="B9" s="4354" t="s">
        <v>1</v>
      </c>
      <c r="C9" s="4355"/>
      <c r="D9" s="4356"/>
      <c r="E9" s="4358" t="s">
        <v>60</v>
      </c>
      <c r="F9" s="4359"/>
      <c r="G9" s="4359"/>
      <c r="H9" s="4359"/>
      <c r="I9" s="4359"/>
      <c r="J9" s="4359"/>
      <c r="K9" s="4359"/>
      <c r="L9" s="4359"/>
      <c r="M9" s="4359"/>
      <c r="N9" s="4359"/>
      <c r="O9" s="4359"/>
      <c r="P9" s="4359"/>
      <c r="Q9" s="4359"/>
      <c r="R9" s="4359"/>
      <c r="S9" s="4359"/>
      <c r="T9" s="4359"/>
      <c r="U9" s="4359"/>
      <c r="V9" s="4359"/>
      <c r="W9" s="4359"/>
      <c r="X9" s="4359"/>
      <c r="Y9" s="4359"/>
      <c r="Z9" s="4359"/>
      <c r="AA9" s="4359"/>
      <c r="AB9" s="4359"/>
      <c r="AC9" s="4359"/>
      <c r="AD9" s="4359"/>
      <c r="AE9" s="4359"/>
      <c r="AF9" s="4359"/>
      <c r="AG9" s="4359"/>
      <c r="AH9" s="4359"/>
      <c r="AI9" s="4359"/>
      <c r="AJ9" s="4359"/>
      <c r="AK9" s="4359"/>
      <c r="AL9" s="4359"/>
      <c r="AM9" s="4359"/>
      <c r="AN9" s="4360"/>
      <c r="AO9" s="4361" t="s">
        <v>440</v>
      </c>
      <c r="AP9" s="4364" t="s">
        <v>442</v>
      </c>
      <c r="AQ9" s="4364" t="s">
        <v>441</v>
      </c>
      <c r="AR9" s="4356" t="s">
        <v>479</v>
      </c>
      <c r="AS9" s="4356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66"/>
      <c r="B10" s="4357"/>
      <c r="C10" s="4164"/>
      <c r="D10" s="4179"/>
      <c r="E10" s="4358" t="s">
        <v>719</v>
      </c>
      <c r="F10" s="4360"/>
      <c r="G10" s="4367" t="s">
        <v>720</v>
      </c>
      <c r="H10" s="4368"/>
      <c r="I10" s="4367" t="s">
        <v>61</v>
      </c>
      <c r="J10" s="4368"/>
      <c r="K10" s="4367" t="s">
        <v>608</v>
      </c>
      <c r="L10" s="4368"/>
      <c r="M10" s="4367" t="s">
        <v>5</v>
      </c>
      <c r="N10" s="4368"/>
      <c r="O10" s="4367" t="s">
        <v>609</v>
      </c>
      <c r="P10" s="4368"/>
      <c r="Q10" s="4367" t="s">
        <v>7</v>
      </c>
      <c r="R10" s="4368"/>
      <c r="S10" s="4367" t="s">
        <v>8</v>
      </c>
      <c r="T10" s="4368"/>
      <c r="U10" s="4367" t="s">
        <v>9</v>
      </c>
      <c r="V10" s="4368"/>
      <c r="W10" s="4367" t="s">
        <v>10</v>
      </c>
      <c r="X10" s="4368"/>
      <c r="Y10" s="4367" t="s">
        <v>11</v>
      </c>
      <c r="Z10" s="4368"/>
      <c r="AA10" s="4367" t="s">
        <v>12</v>
      </c>
      <c r="AB10" s="4368"/>
      <c r="AC10" s="4367" t="s">
        <v>13</v>
      </c>
      <c r="AD10" s="4368"/>
      <c r="AE10" s="4367" t="s">
        <v>14</v>
      </c>
      <c r="AF10" s="4368"/>
      <c r="AG10" s="4367" t="s">
        <v>15</v>
      </c>
      <c r="AH10" s="4368"/>
      <c r="AI10" s="4367" t="s">
        <v>16</v>
      </c>
      <c r="AJ10" s="4368"/>
      <c r="AK10" s="4367" t="s">
        <v>17</v>
      </c>
      <c r="AL10" s="4368"/>
      <c r="AM10" s="4358" t="s">
        <v>18</v>
      </c>
      <c r="AN10" s="4360"/>
      <c r="AO10" s="4362"/>
      <c r="AP10" s="4365"/>
      <c r="AQ10" s="4365"/>
      <c r="AR10" s="4182"/>
      <c r="AS10" s="418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353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363"/>
      <c r="AP11" s="4366"/>
      <c r="AQ11" s="4366"/>
      <c r="AR11" s="4179"/>
      <c r="AS11" s="4179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140</v>
      </c>
      <c r="C12" s="559">
        <f>SUM(C13:C26)</f>
        <v>61</v>
      </c>
      <c r="D12" s="196">
        <f>SUM(D13:D26)</f>
        <v>79</v>
      </c>
      <c r="E12" s="556">
        <f>SUM(E13:E26)</f>
        <v>0</v>
      </c>
      <c r="F12" s="560">
        <f t="shared" ref="F12:AO12" si="0">SUM(F13:F26)</f>
        <v>0</v>
      </c>
      <c r="G12" s="561">
        <f>SUM(G13:G26)</f>
        <v>1</v>
      </c>
      <c r="H12" s="560">
        <f t="shared" si="0"/>
        <v>1</v>
      </c>
      <c r="I12" s="556">
        <f t="shared" si="0"/>
        <v>0</v>
      </c>
      <c r="J12" s="560">
        <f t="shared" si="0"/>
        <v>1</v>
      </c>
      <c r="K12" s="556">
        <f t="shared" si="0"/>
        <v>1</v>
      </c>
      <c r="L12" s="560">
        <f t="shared" si="0"/>
        <v>0</v>
      </c>
      <c r="M12" s="556">
        <f t="shared" si="0"/>
        <v>2</v>
      </c>
      <c r="N12" s="560">
        <f t="shared" si="0"/>
        <v>1</v>
      </c>
      <c r="O12" s="556">
        <f t="shared" si="0"/>
        <v>0</v>
      </c>
      <c r="P12" s="560">
        <f t="shared" si="0"/>
        <v>1</v>
      </c>
      <c r="Q12" s="556">
        <f t="shared" si="0"/>
        <v>1</v>
      </c>
      <c r="R12" s="560">
        <f t="shared" si="0"/>
        <v>3</v>
      </c>
      <c r="S12" s="556">
        <f t="shared" si="0"/>
        <v>2</v>
      </c>
      <c r="T12" s="560">
        <f t="shared" si="0"/>
        <v>2</v>
      </c>
      <c r="U12" s="556">
        <f>SUM(U13:U26)</f>
        <v>2</v>
      </c>
      <c r="V12" s="560">
        <f>SUM(V13:V26)</f>
        <v>4</v>
      </c>
      <c r="W12" s="556">
        <f t="shared" si="0"/>
        <v>4</v>
      </c>
      <c r="X12" s="560">
        <f t="shared" si="0"/>
        <v>5</v>
      </c>
      <c r="Y12" s="556">
        <f t="shared" si="0"/>
        <v>3</v>
      </c>
      <c r="Z12" s="560">
        <f t="shared" si="0"/>
        <v>6</v>
      </c>
      <c r="AA12" s="556">
        <f t="shared" si="0"/>
        <v>6</v>
      </c>
      <c r="AB12" s="560">
        <f t="shared" si="0"/>
        <v>5</v>
      </c>
      <c r="AC12" s="556">
        <f t="shared" si="0"/>
        <v>9</v>
      </c>
      <c r="AD12" s="560">
        <f t="shared" si="0"/>
        <v>12</v>
      </c>
      <c r="AE12" s="556">
        <f t="shared" si="0"/>
        <v>6</v>
      </c>
      <c r="AF12" s="560">
        <f t="shared" si="0"/>
        <v>7</v>
      </c>
      <c r="AG12" s="561">
        <f t="shared" si="0"/>
        <v>9</v>
      </c>
      <c r="AH12" s="561">
        <f t="shared" si="0"/>
        <v>10</v>
      </c>
      <c r="AI12" s="561">
        <f t="shared" si="0"/>
        <v>6</v>
      </c>
      <c r="AJ12" s="561">
        <f t="shared" si="0"/>
        <v>3</v>
      </c>
      <c r="AK12" s="561">
        <f t="shared" si="0"/>
        <v>5</v>
      </c>
      <c r="AL12" s="561">
        <f t="shared" si="0"/>
        <v>11</v>
      </c>
      <c r="AM12" s="561">
        <f t="shared" si="0"/>
        <v>4</v>
      </c>
      <c r="AN12" s="561">
        <f t="shared" si="0"/>
        <v>7</v>
      </c>
      <c r="AO12" s="562">
        <f t="shared" si="0"/>
        <v>140</v>
      </c>
      <c r="AP12" s="563">
        <f>SUM(AP13:AP26)</f>
        <v>81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1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1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>
        <v>1</v>
      </c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>
        <v>1</v>
      </c>
      <c r="AP24" s="574">
        <v>1</v>
      </c>
      <c r="AQ24" s="574">
        <v>0</v>
      </c>
      <c r="AR24" s="575">
        <v>0</v>
      </c>
      <c r="AS24" s="575">
        <v>0</v>
      </c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7</v>
      </c>
      <c r="C25" s="363">
        <f>SUM(M25+O25+Q25+S25+U25+W25+Y25+AA25+AC25+AE25+AG25+AI25+AK25+AM25)</f>
        <v>2</v>
      </c>
      <c r="D25" s="215">
        <f>SUM(N25+P25+R25+T25+V25+X25+Z25+AB25+AD25+AF25+AH25+AJ25+AL25+AN25)</f>
        <v>5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>
        <v>0</v>
      </c>
      <c r="T25" s="154">
        <v>1</v>
      </c>
      <c r="U25" s="153">
        <v>0</v>
      </c>
      <c r="V25" s="154">
        <v>0</v>
      </c>
      <c r="W25" s="153">
        <v>0</v>
      </c>
      <c r="X25" s="154">
        <v>0</v>
      </c>
      <c r="Y25" s="153">
        <v>0</v>
      </c>
      <c r="Z25" s="154">
        <v>0</v>
      </c>
      <c r="AA25" s="153">
        <v>0</v>
      </c>
      <c r="AB25" s="154">
        <v>0</v>
      </c>
      <c r="AC25" s="153">
        <v>0</v>
      </c>
      <c r="AD25" s="154">
        <v>2</v>
      </c>
      <c r="AE25" s="153">
        <v>1</v>
      </c>
      <c r="AF25" s="154">
        <v>0</v>
      </c>
      <c r="AG25" s="153">
        <v>1</v>
      </c>
      <c r="AH25" s="154">
        <v>0</v>
      </c>
      <c r="AI25" s="153">
        <v>0</v>
      </c>
      <c r="AJ25" s="154">
        <v>0</v>
      </c>
      <c r="AK25" s="153">
        <v>0</v>
      </c>
      <c r="AL25" s="154">
        <v>1</v>
      </c>
      <c r="AM25" s="189">
        <v>0</v>
      </c>
      <c r="AN25" s="154">
        <v>1</v>
      </c>
      <c r="AO25" s="292">
        <v>7</v>
      </c>
      <c r="AP25" s="574">
        <v>3</v>
      </c>
      <c r="AQ25" s="574">
        <v>0</v>
      </c>
      <c r="AR25" s="575">
        <v>0</v>
      </c>
      <c r="AS25" s="575">
        <v>0</v>
      </c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132</v>
      </c>
      <c r="C26" s="359">
        <f>SUM(E26+G26+I26+K26+M26+O26+Q26+S26+U26+W26+Y26+AA26+AC26+AE26+AG26+AI26+AK26+AM26)</f>
        <v>59</v>
      </c>
      <c r="D26" s="576">
        <f>SUM(F26+H26+J26+L26+N26+P26+R26+T26+V26+X26+Z26+AB26+AD26+AF26+AH26+AJ26+AL26+AN26)</f>
        <v>73</v>
      </c>
      <c r="E26" s="577">
        <v>0</v>
      </c>
      <c r="F26" s="116">
        <v>0</v>
      </c>
      <c r="G26" s="140">
        <v>1</v>
      </c>
      <c r="H26" s="142">
        <v>1</v>
      </c>
      <c r="I26" s="140">
        <v>0</v>
      </c>
      <c r="J26" s="116">
        <v>1</v>
      </c>
      <c r="K26" s="169">
        <v>1</v>
      </c>
      <c r="L26" s="116">
        <v>0</v>
      </c>
      <c r="M26" s="140">
        <v>2</v>
      </c>
      <c r="N26" s="116">
        <v>1</v>
      </c>
      <c r="O26" s="140">
        <v>0</v>
      </c>
      <c r="P26" s="116">
        <v>1</v>
      </c>
      <c r="Q26" s="140">
        <v>1</v>
      </c>
      <c r="R26" s="116">
        <v>3</v>
      </c>
      <c r="S26" s="140">
        <v>2</v>
      </c>
      <c r="T26" s="116">
        <v>1</v>
      </c>
      <c r="U26" s="140">
        <v>2</v>
      </c>
      <c r="V26" s="116">
        <v>4</v>
      </c>
      <c r="W26" s="140">
        <v>4</v>
      </c>
      <c r="X26" s="116">
        <v>5</v>
      </c>
      <c r="Y26" s="140">
        <v>3</v>
      </c>
      <c r="Z26" s="116">
        <v>6</v>
      </c>
      <c r="AA26" s="140">
        <v>6</v>
      </c>
      <c r="AB26" s="116">
        <v>4</v>
      </c>
      <c r="AC26" s="140">
        <v>9</v>
      </c>
      <c r="AD26" s="116">
        <v>10</v>
      </c>
      <c r="AE26" s="140">
        <v>5</v>
      </c>
      <c r="AF26" s="116">
        <v>7</v>
      </c>
      <c r="AG26" s="140">
        <v>8</v>
      </c>
      <c r="AH26" s="116">
        <v>10</v>
      </c>
      <c r="AI26" s="140">
        <v>6</v>
      </c>
      <c r="AJ26" s="116">
        <v>3</v>
      </c>
      <c r="AK26" s="140">
        <v>5</v>
      </c>
      <c r="AL26" s="116">
        <v>10</v>
      </c>
      <c r="AM26" s="186">
        <v>4</v>
      </c>
      <c r="AN26" s="116">
        <v>6</v>
      </c>
      <c r="AO26" s="249">
        <v>132</v>
      </c>
      <c r="AP26" s="578">
        <v>77</v>
      </c>
      <c r="AQ26" s="578">
        <v>0</v>
      </c>
      <c r="AR26" s="218">
        <v>0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352" t="s">
        <v>0</v>
      </c>
      <c r="B28" s="4354" t="s">
        <v>1</v>
      </c>
      <c r="C28" s="4355"/>
      <c r="D28" s="4356"/>
      <c r="E28" s="4358" t="s">
        <v>60</v>
      </c>
      <c r="F28" s="4359"/>
      <c r="G28" s="4359"/>
      <c r="H28" s="4359"/>
      <c r="I28" s="4359"/>
      <c r="J28" s="4359"/>
      <c r="K28" s="4359"/>
      <c r="L28" s="4359"/>
      <c r="M28" s="4359"/>
      <c r="N28" s="4359"/>
      <c r="O28" s="4359"/>
      <c r="P28" s="4359"/>
      <c r="Q28" s="4359"/>
      <c r="R28" s="4359"/>
      <c r="S28" s="4359"/>
      <c r="T28" s="4359"/>
      <c r="U28" s="4359"/>
      <c r="V28" s="4359"/>
      <c r="W28" s="4359"/>
      <c r="X28" s="4359"/>
      <c r="Y28" s="4359"/>
      <c r="Z28" s="4359"/>
      <c r="AA28" s="4359"/>
      <c r="AB28" s="4359"/>
      <c r="AC28" s="4359"/>
      <c r="AD28" s="4359"/>
      <c r="AE28" s="4359"/>
      <c r="AF28" s="4359"/>
      <c r="AG28" s="4359"/>
      <c r="AH28" s="4359"/>
      <c r="AI28" s="4359"/>
      <c r="AJ28" s="4359"/>
      <c r="AK28" s="4359"/>
      <c r="AL28" s="4359"/>
      <c r="AM28" s="4359"/>
      <c r="AN28" s="4360"/>
      <c r="AO28" s="4361" t="s">
        <v>440</v>
      </c>
      <c r="AP28" s="4364" t="s">
        <v>442</v>
      </c>
      <c r="AQ28" s="4364" t="s">
        <v>441</v>
      </c>
      <c r="AR28" s="4364" t="s">
        <v>529</v>
      </c>
      <c r="AS28" s="4356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66"/>
      <c r="B29" s="4357"/>
      <c r="C29" s="4164"/>
      <c r="D29" s="4179"/>
      <c r="E29" s="4358" t="s">
        <v>719</v>
      </c>
      <c r="F29" s="4360"/>
      <c r="G29" s="4358" t="s">
        <v>720</v>
      </c>
      <c r="H29" s="4360"/>
      <c r="I29" s="4358" t="s">
        <v>61</v>
      </c>
      <c r="J29" s="4360"/>
      <c r="K29" s="4358" t="s">
        <v>608</v>
      </c>
      <c r="L29" s="4360"/>
      <c r="M29" s="4358" t="s">
        <v>5</v>
      </c>
      <c r="N29" s="4360"/>
      <c r="O29" s="4358" t="s">
        <v>609</v>
      </c>
      <c r="P29" s="4360"/>
      <c r="Q29" s="4359" t="s">
        <v>7</v>
      </c>
      <c r="R29" s="4360"/>
      <c r="S29" s="4358" t="s">
        <v>8</v>
      </c>
      <c r="T29" s="4360"/>
      <c r="U29" s="4359" t="s">
        <v>9</v>
      </c>
      <c r="V29" s="4369"/>
      <c r="W29" s="4370" t="s">
        <v>10</v>
      </c>
      <c r="X29" s="4369"/>
      <c r="Y29" s="4370" t="s">
        <v>11</v>
      </c>
      <c r="Z29" s="4359"/>
      <c r="AA29" s="4358" t="s">
        <v>12</v>
      </c>
      <c r="AB29" s="4360"/>
      <c r="AC29" s="4359" t="s">
        <v>13</v>
      </c>
      <c r="AD29" s="4359"/>
      <c r="AE29" s="4358" t="s">
        <v>14</v>
      </c>
      <c r="AF29" s="4360"/>
      <c r="AG29" s="4358" t="s">
        <v>15</v>
      </c>
      <c r="AH29" s="4360"/>
      <c r="AI29" s="4358" t="s">
        <v>16</v>
      </c>
      <c r="AJ29" s="4360"/>
      <c r="AK29" s="4358" t="s">
        <v>17</v>
      </c>
      <c r="AL29" s="4360"/>
      <c r="AM29" s="4359" t="s">
        <v>18</v>
      </c>
      <c r="AN29" s="4360"/>
      <c r="AO29" s="4362"/>
      <c r="AP29" s="4365"/>
      <c r="AQ29" s="4365"/>
      <c r="AR29" s="4365"/>
      <c r="AS29" s="418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353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363"/>
      <c r="AP30" s="4366"/>
      <c r="AQ30" s="4366"/>
      <c r="AR30" s="4366"/>
      <c r="AS30" s="417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53</v>
      </c>
      <c r="C31" s="361">
        <f t="shared" ref="C31:D33" si="3">SUM(E31+G31+I31+K31+M31+O31+Q31+S31+U31+W31+Y31+AA31+AC31+AE31+AG31+AI31+AK31+AM31)</f>
        <v>20</v>
      </c>
      <c r="D31" s="565">
        <f t="shared" si="3"/>
        <v>33</v>
      </c>
      <c r="E31" s="121">
        <v>0</v>
      </c>
      <c r="F31" s="435">
        <v>0</v>
      </c>
      <c r="G31" s="121">
        <v>0</v>
      </c>
      <c r="H31" s="114">
        <v>0</v>
      </c>
      <c r="I31" s="121">
        <v>0</v>
      </c>
      <c r="J31" s="114">
        <v>1</v>
      </c>
      <c r="K31" s="121">
        <v>0</v>
      </c>
      <c r="L31" s="114">
        <v>0</v>
      </c>
      <c r="M31" s="121">
        <v>0</v>
      </c>
      <c r="N31" s="114">
        <v>0</v>
      </c>
      <c r="O31" s="121">
        <v>2</v>
      </c>
      <c r="P31" s="114">
        <v>1</v>
      </c>
      <c r="Q31" s="150">
        <v>1</v>
      </c>
      <c r="R31" s="114">
        <v>4</v>
      </c>
      <c r="S31" s="121">
        <v>0</v>
      </c>
      <c r="T31" s="114">
        <v>2</v>
      </c>
      <c r="U31" s="150">
        <v>1</v>
      </c>
      <c r="V31" s="102">
        <v>2</v>
      </c>
      <c r="W31" s="102">
        <v>5</v>
      </c>
      <c r="X31" s="102">
        <v>1</v>
      </c>
      <c r="Y31" s="102">
        <v>2</v>
      </c>
      <c r="Z31" s="102">
        <v>4</v>
      </c>
      <c r="AA31" s="102">
        <v>1</v>
      </c>
      <c r="AB31" s="102">
        <v>0</v>
      </c>
      <c r="AC31" s="102">
        <v>2</v>
      </c>
      <c r="AD31" s="102">
        <v>3</v>
      </c>
      <c r="AE31" s="102">
        <v>3</v>
      </c>
      <c r="AF31" s="102">
        <v>2</v>
      </c>
      <c r="AG31" s="102">
        <v>1</v>
      </c>
      <c r="AH31" s="102">
        <v>2</v>
      </c>
      <c r="AI31" s="102">
        <v>1</v>
      </c>
      <c r="AJ31" s="102">
        <v>8</v>
      </c>
      <c r="AK31" s="102">
        <v>1</v>
      </c>
      <c r="AL31" s="204">
        <v>2</v>
      </c>
      <c r="AM31" s="204">
        <v>0</v>
      </c>
      <c r="AN31" s="114">
        <v>1</v>
      </c>
      <c r="AO31" s="582">
        <v>53</v>
      </c>
      <c r="AP31" s="566">
        <v>17</v>
      </c>
      <c r="AQ31" s="566">
        <v>0</v>
      </c>
      <c r="AR31" s="566">
        <v>0</v>
      </c>
      <c r="AS31" s="567">
        <v>0</v>
      </c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6</v>
      </c>
      <c r="C32" s="363">
        <f t="shared" si="3"/>
        <v>0</v>
      </c>
      <c r="D32" s="215">
        <f t="shared" si="3"/>
        <v>6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>
        <v>1</v>
      </c>
      <c r="U32" s="152"/>
      <c r="V32" s="126"/>
      <c r="W32" s="126"/>
      <c r="X32" s="126">
        <v>3</v>
      </c>
      <c r="Y32" s="126"/>
      <c r="Z32" s="126"/>
      <c r="AA32" s="126"/>
      <c r="AB32" s="126">
        <v>2</v>
      </c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>
        <v>6</v>
      </c>
      <c r="AP32" s="584">
        <v>6</v>
      </c>
      <c r="AQ32" s="584">
        <v>0</v>
      </c>
      <c r="AR32" s="584">
        <v>0</v>
      </c>
      <c r="AS32" s="217">
        <v>0</v>
      </c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8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8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>
        <v>1</v>
      </c>
      <c r="O35" s="125"/>
      <c r="P35" s="137">
        <v>2</v>
      </c>
      <c r="Q35" s="152"/>
      <c r="R35" s="137">
        <v>1</v>
      </c>
      <c r="S35" s="125"/>
      <c r="T35" s="137">
        <v>2</v>
      </c>
      <c r="U35" s="152"/>
      <c r="V35" s="126">
        <v>1</v>
      </c>
      <c r="W35" s="126"/>
      <c r="X35" s="126"/>
      <c r="Y35" s="126"/>
      <c r="Z35" s="126"/>
      <c r="AA35" s="126"/>
      <c r="AB35" s="126">
        <v>1</v>
      </c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>
        <v>8</v>
      </c>
      <c r="AP35" s="584">
        <v>8</v>
      </c>
      <c r="AQ35" s="584">
        <v>0</v>
      </c>
      <c r="AR35" s="584">
        <v>0</v>
      </c>
      <c r="AS35" s="217">
        <v>0</v>
      </c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>
        <v>0</v>
      </c>
      <c r="CH35" s="3412">
        <v>0</v>
      </c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4</v>
      </c>
      <c r="C37" s="363">
        <f t="shared" si="4"/>
        <v>2</v>
      </c>
      <c r="D37" s="215">
        <f t="shared" si="4"/>
        <v>2</v>
      </c>
      <c r="E37" s="125">
        <v>2</v>
      </c>
      <c r="F37" s="165"/>
      <c r="G37" s="125"/>
      <c r="H37" s="137">
        <v>1</v>
      </c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>
        <v>1</v>
      </c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>
        <v>4</v>
      </c>
      <c r="AP37" s="568">
        <v>1</v>
      </c>
      <c r="AQ37" s="568">
        <v>0</v>
      </c>
      <c r="AR37" s="568">
        <v>0</v>
      </c>
      <c r="AS37" s="216">
        <v>0</v>
      </c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>
        <v>0</v>
      </c>
      <c r="CH37" s="3412">
        <v>0</v>
      </c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11</v>
      </c>
      <c r="C38" s="363">
        <f>SUM(E38+G38+I38+K38+M38+O38+Q38+S38+U38+W38+Y38+AA38+AC38+AE38+AG38+AI38+AK38+AM38)</f>
        <v>4</v>
      </c>
      <c r="D38" s="215">
        <f>SUM(F38+H38+J38+L38+N38+P38+R38+T38+V38+X38+Z38+AB38+AD38+AF38+AH38+AJ38+AL38+AN38)</f>
        <v>7</v>
      </c>
      <c r="E38" s="125"/>
      <c r="F38" s="165"/>
      <c r="G38" s="125"/>
      <c r="H38" s="137">
        <v>1</v>
      </c>
      <c r="I38" s="125"/>
      <c r="J38" s="137"/>
      <c r="K38" s="125"/>
      <c r="L38" s="137"/>
      <c r="M38" s="125"/>
      <c r="N38" s="137"/>
      <c r="O38" s="125"/>
      <c r="P38" s="137">
        <v>2</v>
      </c>
      <c r="Q38" s="152">
        <v>2</v>
      </c>
      <c r="R38" s="137">
        <v>1</v>
      </c>
      <c r="S38" s="125"/>
      <c r="T38" s="137">
        <v>1</v>
      </c>
      <c r="U38" s="152"/>
      <c r="V38" s="126">
        <v>1</v>
      </c>
      <c r="W38" s="126">
        <v>1</v>
      </c>
      <c r="X38" s="126"/>
      <c r="Y38" s="126"/>
      <c r="Z38" s="126"/>
      <c r="AA38" s="126"/>
      <c r="AB38" s="126">
        <v>1</v>
      </c>
      <c r="AC38" s="126">
        <v>1</v>
      </c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>
        <v>11</v>
      </c>
      <c r="AP38" s="568">
        <v>2</v>
      </c>
      <c r="AQ38" s="568">
        <v>0</v>
      </c>
      <c r="AR38" s="568">
        <v>0</v>
      </c>
      <c r="AS38" s="216">
        <v>0</v>
      </c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>
        <v>0</v>
      </c>
      <c r="CH38" s="3412">
        <v>0</v>
      </c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5</v>
      </c>
      <c r="C40" s="363">
        <f t="shared" si="4"/>
        <v>1</v>
      </c>
      <c r="D40" s="215">
        <f t="shared" si="4"/>
        <v>4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>
        <v>1</v>
      </c>
      <c r="Z40" s="126"/>
      <c r="AA40" s="126"/>
      <c r="AB40" s="126">
        <v>2</v>
      </c>
      <c r="AC40" s="126"/>
      <c r="AD40" s="126"/>
      <c r="AE40" s="126"/>
      <c r="AF40" s="126"/>
      <c r="AG40" s="126"/>
      <c r="AH40" s="126"/>
      <c r="AI40" s="126"/>
      <c r="AJ40" s="126">
        <v>1</v>
      </c>
      <c r="AK40" s="126"/>
      <c r="AL40" s="197"/>
      <c r="AM40" s="197"/>
      <c r="AN40" s="137">
        <v>1</v>
      </c>
      <c r="AO40" s="585">
        <v>5</v>
      </c>
      <c r="AP40" s="568">
        <v>2</v>
      </c>
      <c r="AQ40" s="568">
        <v>0</v>
      </c>
      <c r="AR40" s="568">
        <v>0</v>
      </c>
      <c r="AS40" s="216">
        <v>0</v>
      </c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>
        <v>0</v>
      </c>
      <c r="CH40" s="3412">
        <v>0</v>
      </c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10</v>
      </c>
      <c r="C44" s="364">
        <f t="shared" si="4"/>
        <v>6</v>
      </c>
      <c r="D44" s="587">
        <f t="shared" si="4"/>
        <v>4</v>
      </c>
      <c r="E44" s="140"/>
      <c r="F44" s="142"/>
      <c r="G44" s="140"/>
      <c r="H44" s="116">
        <v>1</v>
      </c>
      <c r="I44" s="140"/>
      <c r="J44" s="116"/>
      <c r="K44" s="140"/>
      <c r="L44" s="116"/>
      <c r="M44" s="140"/>
      <c r="N44" s="116"/>
      <c r="O44" s="140"/>
      <c r="P44" s="116"/>
      <c r="Q44" s="117">
        <v>1</v>
      </c>
      <c r="R44" s="116"/>
      <c r="S44" s="140"/>
      <c r="T44" s="116"/>
      <c r="U44" s="117"/>
      <c r="V44" s="95"/>
      <c r="W44" s="95">
        <v>4</v>
      </c>
      <c r="X44" s="95"/>
      <c r="Y44" s="95"/>
      <c r="Z44" s="95">
        <v>2</v>
      </c>
      <c r="AA44" s="95">
        <v>1</v>
      </c>
      <c r="AB44" s="95">
        <v>1</v>
      </c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>
        <v>0</v>
      </c>
      <c r="AP44" s="578">
        <v>10</v>
      </c>
      <c r="AQ44" s="578">
        <v>0</v>
      </c>
      <c r="AR44" s="578">
        <v>0</v>
      </c>
      <c r="AS44" s="218">
        <v>0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>
        <v>0</v>
      </c>
      <c r="CH44" s="3412">
        <v>0</v>
      </c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352" t="s">
        <v>0</v>
      </c>
      <c r="B46" s="4374" t="s">
        <v>1</v>
      </c>
      <c r="C46" s="4367" t="s">
        <v>739</v>
      </c>
      <c r="D46" s="4375"/>
      <c r="E46" s="4375"/>
      <c r="F46" s="4368"/>
      <c r="G46" s="4367" t="s">
        <v>740</v>
      </c>
      <c r="H46" s="4375"/>
      <c r="I46" s="4375"/>
      <c r="J46" s="4368"/>
      <c r="K46" s="161"/>
      <c r="L46" s="4376"/>
      <c r="M46" s="4376"/>
      <c r="N46" s="4376"/>
      <c r="O46" s="4376"/>
      <c r="P46" s="4376"/>
      <c r="Q46" s="4376"/>
      <c r="R46" s="437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353"/>
      <c r="B47" s="4372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386" t="s">
        <v>743</v>
      </c>
      <c r="B51" s="4387" t="s">
        <v>27</v>
      </c>
      <c r="C51" s="4373"/>
      <c r="D51" s="4377"/>
      <c r="E51" s="4358" t="s">
        <v>60</v>
      </c>
      <c r="F51" s="4388"/>
      <c r="G51" s="4388"/>
      <c r="H51" s="4388"/>
      <c r="I51" s="4388"/>
      <c r="J51" s="4388"/>
      <c r="K51" s="4388"/>
      <c r="L51" s="4388"/>
      <c r="M51" s="4388"/>
      <c r="N51" s="4388"/>
      <c r="O51" s="4388"/>
      <c r="P51" s="4388"/>
      <c r="Q51" s="4388"/>
      <c r="R51" s="4388"/>
      <c r="S51" s="4388"/>
      <c r="T51" s="4388"/>
      <c r="U51" s="4388"/>
      <c r="V51" s="4378"/>
      <c r="W51" s="4371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66"/>
      <c r="B52" s="4357"/>
      <c r="C52" s="4164"/>
      <c r="D52" s="4179"/>
      <c r="E52" s="4371" t="s">
        <v>719</v>
      </c>
      <c r="F52" s="4373" t="s">
        <v>720</v>
      </c>
      <c r="G52" s="4371" t="s">
        <v>61</v>
      </c>
      <c r="H52" s="4373" t="s">
        <v>608</v>
      </c>
      <c r="I52" s="4371" t="s">
        <v>5</v>
      </c>
      <c r="J52" s="4373" t="s">
        <v>609</v>
      </c>
      <c r="K52" s="4371" t="s">
        <v>7</v>
      </c>
      <c r="L52" s="4373" t="s">
        <v>8</v>
      </c>
      <c r="M52" s="4371" t="s">
        <v>9</v>
      </c>
      <c r="N52" s="4373" t="s">
        <v>10</v>
      </c>
      <c r="O52" s="4371" t="s">
        <v>11</v>
      </c>
      <c r="P52" s="4373" t="s">
        <v>12</v>
      </c>
      <c r="Q52" s="4371" t="s">
        <v>13</v>
      </c>
      <c r="R52" s="4373" t="s">
        <v>14</v>
      </c>
      <c r="S52" s="4371" t="s">
        <v>15</v>
      </c>
      <c r="T52" s="4373" t="s">
        <v>16</v>
      </c>
      <c r="U52" s="4371" t="s">
        <v>17</v>
      </c>
      <c r="V52" s="4377" t="s">
        <v>18</v>
      </c>
      <c r="W52" s="4162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353"/>
      <c r="B53" s="3276" t="s">
        <v>47</v>
      </c>
      <c r="C53" s="3074" t="s">
        <v>20</v>
      </c>
      <c r="D53" s="3276" t="s">
        <v>21</v>
      </c>
      <c r="E53" s="4372"/>
      <c r="F53" s="4164"/>
      <c r="G53" s="4372"/>
      <c r="H53" s="4164"/>
      <c r="I53" s="4372"/>
      <c r="J53" s="4164"/>
      <c r="K53" s="4372"/>
      <c r="L53" s="4164"/>
      <c r="M53" s="4372"/>
      <c r="N53" s="4164"/>
      <c r="O53" s="4372"/>
      <c r="P53" s="4164"/>
      <c r="Q53" s="4372"/>
      <c r="R53" s="4164"/>
      <c r="S53" s="4372"/>
      <c r="T53" s="4164"/>
      <c r="U53" s="4372"/>
      <c r="V53" s="4179"/>
      <c r="W53" s="4372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2</v>
      </c>
      <c r="C54" s="604">
        <f>SUM(C55:C56)</f>
        <v>1</v>
      </c>
      <c r="D54" s="445">
        <f t="shared" ref="D54:W54" si="5">SUM(D55:D56)</f>
        <v>1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1</v>
      </c>
      <c r="S54" s="88">
        <f t="shared" si="5"/>
        <v>0</v>
      </c>
      <c r="T54" s="605">
        <f t="shared" si="5"/>
        <v>1</v>
      </c>
      <c r="U54" s="88">
        <f t="shared" si="5"/>
        <v>0</v>
      </c>
      <c r="V54" s="605">
        <f t="shared" si="5"/>
        <v>0</v>
      </c>
      <c r="W54" s="88">
        <f t="shared" si="5"/>
        <v>2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2</v>
      </c>
      <c r="C55" s="607">
        <v>1</v>
      </c>
      <c r="D55" s="608">
        <v>1</v>
      </c>
      <c r="E55" s="138">
        <v>0</v>
      </c>
      <c r="F55" s="127">
        <v>0</v>
      </c>
      <c r="G55" s="138">
        <v>0</v>
      </c>
      <c r="H55" s="127">
        <v>0</v>
      </c>
      <c r="I55" s="138">
        <v>0</v>
      </c>
      <c r="J55" s="127">
        <v>0</v>
      </c>
      <c r="K55" s="138">
        <v>0</v>
      </c>
      <c r="L55" s="127">
        <v>0</v>
      </c>
      <c r="M55" s="138">
        <v>0</v>
      </c>
      <c r="N55" s="127">
        <v>0</v>
      </c>
      <c r="O55" s="138">
        <v>0</v>
      </c>
      <c r="P55" s="127">
        <v>0</v>
      </c>
      <c r="Q55" s="138">
        <v>0</v>
      </c>
      <c r="R55" s="127">
        <v>1</v>
      </c>
      <c r="S55" s="138">
        <v>0</v>
      </c>
      <c r="T55" s="127">
        <v>1</v>
      </c>
      <c r="U55" s="138">
        <v>0</v>
      </c>
      <c r="V55" s="127">
        <v>0</v>
      </c>
      <c r="W55" s="138">
        <v>2</v>
      </c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381" t="s">
        <v>743</v>
      </c>
      <c r="B61" s="4390" t="s">
        <v>746</v>
      </c>
      <c r="C61" s="4391"/>
      <c r="D61" s="4390" t="s">
        <v>747</v>
      </c>
      <c r="E61" s="4392"/>
      <c r="F61" s="4393" t="s">
        <v>72</v>
      </c>
      <c r="G61" s="4393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72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>
        <v>13</v>
      </c>
      <c r="C63" s="114">
        <v>0</v>
      </c>
      <c r="D63" s="121">
        <v>131</v>
      </c>
      <c r="E63" s="114"/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>
        <f>IF(B63&lt;C63,1,0)</f>
        <v>0</v>
      </c>
      <c r="CH63" s="3412">
        <f>IF(D63&lt;E63,1,0)</f>
        <v>0</v>
      </c>
      <c r="CI63" s="3412">
        <f>IF(F63&lt;G63,1,0)</f>
        <v>0</v>
      </c>
      <c r="CJ63" s="3412"/>
    </row>
    <row r="64" spans="1:88" ht="25.35" customHeight="1" x14ac:dyDescent="0.2">
      <c r="A64" s="635" t="s">
        <v>751</v>
      </c>
      <c r="B64" s="169">
        <v>0</v>
      </c>
      <c r="C64" s="170">
        <v>0</v>
      </c>
      <c r="D64" s="169">
        <v>1</v>
      </c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>
        <f>IF(B64&lt;C64,1,0)</f>
        <v>0</v>
      </c>
      <c r="CH64" s="3412">
        <f>IF(D64&lt;E64,1,0)</f>
        <v>0</v>
      </c>
      <c r="CI64" s="3412">
        <f>IF(F64&lt;G64,1,0)</f>
        <v>0</v>
      </c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>
        <v>37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>
        <v>3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380" t="s">
        <v>35</v>
      </c>
      <c r="B70" s="4381" t="s">
        <v>27</v>
      </c>
      <c r="C70" s="4382" t="s">
        <v>3</v>
      </c>
      <c r="D70" s="4384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353"/>
      <c r="B71" s="4372"/>
      <c r="C71" s="4383"/>
      <c r="D71" s="4385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389" t="s">
        <v>754</v>
      </c>
      <c r="B73" s="4389"/>
      <c r="C73" s="4389"/>
      <c r="D73" s="4389"/>
      <c r="E73" s="4389"/>
      <c r="F73" s="4389"/>
      <c r="G73" s="4389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7" t="s">
        <v>0</v>
      </c>
      <c r="B74" s="4400" t="s">
        <v>826</v>
      </c>
      <c r="C74" s="4400" t="s">
        <v>27</v>
      </c>
      <c r="D74" s="4401"/>
      <c r="E74" s="4396"/>
      <c r="F74" s="4402" t="s">
        <v>60</v>
      </c>
      <c r="G74" s="4403"/>
      <c r="H74" s="4403"/>
      <c r="I74" s="4403"/>
      <c r="J74" s="4403"/>
      <c r="K74" s="4403"/>
      <c r="L74" s="4403"/>
      <c r="M74" s="4403"/>
      <c r="N74" s="4403"/>
      <c r="O74" s="4403"/>
      <c r="P74" s="4403"/>
      <c r="Q74" s="4403"/>
      <c r="R74" s="4403"/>
      <c r="S74" s="4403"/>
      <c r="T74" s="4403"/>
      <c r="U74" s="4403"/>
      <c r="V74" s="4403"/>
      <c r="W74" s="4403"/>
      <c r="X74" s="4403"/>
      <c r="Y74" s="4403"/>
      <c r="Z74" s="4403"/>
      <c r="AA74" s="4403"/>
      <c r="AB74" s="4403"/>
      <c r="AC74" s="4403"/>
      <c r="AD74" s="4403"/>
      <c r="AE74" s="4403"/>
      <c r="AF74" s="4403"/>
      <c r="AG74" s="4403"/>
      <c r="AH74" s="4403"/>
      <c r="AI74" s="4404"/>
      <c r="AJ74" s="4405" t="s">
        <v>86</v>
      </c>
      <c r="AK74" s="4396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8"/>
      <c r="B75" s="4180"/>
      <c r="C75" s="4357"/>
      <c r="D75" s="4164"/>
      <c r="E75" s="4179"/>
      <c r="F75" s="4358" t="s">
        <v>755</v>
      </c>
      <c r="G75" s="4378"/>
      <c r="H75" s="4358" t="s">
        <v>669</v>
      </c>
      <c r="I75" s="4378"/>
      <c r="J75" s="4358" t="s">
        <v>61</v>
      </c>
      <c r="K75" s="4378"/>
      <c r="L75" s="4358" t="s">
        <v>608</v>
      </c>
      <c r="M75" s="4378"/>
      <c r="N75" s="4358" t="s">
        <v>756</v>
      </c>
      <c r="O75" s="4378"/>
      <c r="P75" s="4358">
        <v>19</v>
      </c>
      <c r="Q75" s="4378"/>
      <c r="R75" s="4358" t="s">
        <v>609</v>
      </c>
      <c r="S75" s="4378"/>
      <c r="T75" s="4358" t="s">
        <v>7</v>
      </c>
      <c r="U75" s="4378"/>
      <c r="V75" s="4358" t="s">
        <v>8</v>
      </c>
      <c r="W75" s="4378"/>
      <c r="X75" s="4358" t="s">
        <v>9</v>
      </c>
      <c r="Y75" s="4378"/>
      <c r="Z75" s="4358" t="s">
        <v>10</v>
      </c>
      <c r="AA75" s="4378"/>
      <c r="AB75" s="4358" t="s">
        <v>11</v>
      </c>
      <c r="AC75" s="4378"/>
      <c r="AD75" s="4358" t="s">
        <v>12</v>
      </c>
      <c r="AE75" s="4378"/>
      <c r="AF75" s="4358" t="s">
        <v>13</v>
      </c>
      <c r="AG75" s="4378"/>
      <c r="AH75" s="4358" t="s">
        <v>14</v>
      </c>
      <c r="AI75" s="4379"/>
      <c r="AJ75" s="4406"/>
      <c r="AK75" s="4182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9"/>
      <c r="B76" s="4357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7"/>
      <c r="AK76" s="4179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94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94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94" t="s">
        <v>35</v>
      </c>
      <c r="B82" s="4395" t="s">
        <v>27</v>
      </c>
      <c r="C82" s="4395" t="s">
        <v>829</v>
      </c>
      <c r="D82" s="4395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94"/>
      <c r="B83" s="4395"/>
      <c r="C83" s="4395"/>
      <c r="D83" s="4395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408" t="s">
        <v>760</v>
      </c>
      <c r="B84" s="4409"/>
      <c r="C84" s="4409"/>
      <c r="D84" s="4410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131</v>
      </c>
      <c r="C85" s="3808">
        <v>125</v>
      </c>
      <c r="D85" s="3808">
        <v>6</v>
      </c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0</v>
      </c>
      <c r="C86" s="138">
        <v>0</v>
      </c>
      <c r="D86" s="138">
        <v>0</v>
      </c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28</v>
      </c>
      <c r="C87" s="138">
        <v>28</v>
      </c>
      <c r="D87" s="138">
        <v>0</v>
      </c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0</v>
      </c>
      <c r="C88" s="138">
        <v>0</v>
      </c>
      <c r="D88" s="138">
        <v>0</v>
      </c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>
        <v>0</v>
      </c>
      <c r="D89" s="104">
        <v>0</v>
      </c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408" t="s">
        <v>766</v>
      </c>
      <c r="B90" s="4409"/>
      <c r="C90" s="4409"/>
      <c r="D90" s="4410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411" t="s">
        <v>770</v>
      </c>
      <c r="B94" s="4411"/>
      <c r="C94" s="4411"/>
      <c r="D94" s="4411"/>
      <c r="E94" s="4411"/>
      <c r="F94" s="4411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412" t="s">
        <v>771</v>
      </c>
      <c r="B95" s="4415" t="s">
        <v>772</v>
      </c>
      <c r="C95" s="4416"/>
      <c r="D95" s="4415" t="s">
        <v>773</v>
      </c>
      <c r="E95" s="4416"/>
      <c r="F95" s="4419" t="s">
        <v>774</v>
      </c>
      <c r="G95" s="4423" t="s">
        <v>817</v>
      </c>
      <c r="H95" s="4424"/>
      <c r="I95" s="4423" t="s">
        <v>818</v>
      </c>
      <c r="J95" s="4424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413"/>
      <c r="B96" s="4417"/>
      <c r="C96" s="4418"/>
      <c r="D96" s="4417"/>
      <c r="E96" s="4418"/>
      <c r="F96" s="4420"/>
      <c r="G96" s="4425"/>
      <c r="H96" s="4426"/>
      <c r="I96" s="4425"/>
      <c r="J96" s="4426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414"/>
      <c r="B97" s="3814" t="s">
        <v>775</v>
      </c>
      <c r="C97" s="3815" t="s">
        <v>776</v>
      </c>
      <c r="D97" s="3816" t="s">
        <v>2805</v>
      </c>
      <c r="E97" s="3817" t="s">
        <v>832</v>
      </c>
      <c r="F97" s="4421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>
        <v>513</v>
      </c>
      <c r="C98" s="3820">
        <v>0</v>
      </c>
      <c r="D98" s="3819">
        <v>2009</v>
      </c>
      <c r="E98" s="3820">
        <v>0</v>
      </c>
      <c r="F98" s="3820">
        <v>513</v>
      </c>
      <c r="G98" s="3819">
        <v>195</v>
      </c>
      <c r="H98" s="3820">
        <v>0</v>
      </c>
      <c r="I98" s="3819">
        <v>1022</v>
      </c>
      <c r="J98" s="3820">
        <v>0</v>
      </c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>
        <v>106</v>
      </c>
      <c r="C99" s="3824">
        <v>0</v>
      </c>
      <c r="D99" s="3823">
        <v>110</v>
      </c>
      <c r="E99" s="3824">
        <v>0</v>
      </c>
      <c r="F99" s="3824">
        <v>106</v>
      </c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>
        <v>15</v>
      </c>
      <c r="C100" s="3827">
        <v>0</v>
      </c>
      <c r="D100" s="3826">
        <v>15</v>
      </c>
      <c r="E100" s="3827">
        <v>0</v>
      </c>
      <c r="F100" s="3827">
        <v>15</v>
      </c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634</v>
      </c>
      <c r="C101" s="3830">
        <f t="shared" si="17"/>
        <v>0</v>
      </c>
      <c r="D101" s="3829">
        <f t="shared" si="17"/>
        <v>2134</v>
      </c>
      <c r="E101" s="3830">
        <f t="shared" si="17"/>
        <v>0</v>
      </c>
      <c r="F101" s="3830">
        <f t="shared" si="17"/>
        <v>634</v>
      </c>
      <c r="G101" s="3829">
        <f t="shared" si="17"/>
        <v>195</v>
      </c>
      <c r="H101" s="3830">
        <f t="shared" si="17"/>
        <v>0</v>
      </c>
      <c r="I101" s="3829">
        <f t="shared" si="17"/>
        <v>1022</v>
      </c>
      <c r="J101" s="3830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434" t="s">
        <v>782</v>
      </c>
      <c r="B103" s="4412" t="s">
        <v>783</v>
      </c>
      <c r="C103" s="4434" t="s">
        <v>784</v>
      </c>
      <c r="D103" s="4436"/>
      <c r="E103" s="4436"/>
      <c r="F103" s="4436"/>
      <c r="G103" s="4436"/>
      <c r="H103" s="4436"/>
      <c r="I103" s="4436"/>
      <c r="J103" s="4436"/>
      <c r="K103" s="4437"/>
      <c r="L103" s="4412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435"/>
      <c r="B104" s="4414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414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438" t="s">
        <v>833</v>
      </c>
      <c r="B109" s="4180" t="s">
        <v>1</v>
      </c>
      <c r="C109" s="4181"/>
      <c r="D109" s="4182"/>
      <c r="E109" s="4358" t="s">
        <v>60</v>
      </c>
      <c r="F109" s="4388"/>
      <c r="G109" s="4388"/>
      <c r="H109" s="4388"/>
      <c r="I109" s="4388"/>
      <c r="J109" s="4388"/>
      <c r="K109" s="4388"/>
      <c r="L109" s="4388"/>
      <c r="M109" s="4388"/>
      <c r="N109" s="4388"/>
      <c r="O109" s="4388"/>
      <c r="P109" s="4388"/>
      <c r="Q109" s="4388"/>
      <c r="R109" s="4388"/>
      <c r="S109" s="4388"/>
      <c r="T109" s="4388"/>
      <c r="U109" s="4388"/>
      <c r="V109" s="4388"/>
      <c r="W109" s="4388"/>
      <c r="X109" s="4388"/>
      <c r="Y109" s="4388"/>
      <c r="Z109" s="4388"/>
      <c r="AA109" s="4388"/>
      <c r="AB109" s="4388"/>
      <c r="AC109" s="4388"/>
      <c r="AD109" s="4388"/>
      <c r="AE109" s="4388"/>
      <c r="AF109" s="4388"/>
      <c r="AG109" s="4388"/>
      <c r="AH109" s="4388"/>
      <c r="AI109" s="4388"/>
      <c r="AJ109" s="4388"/>
      <c r="AK109" s="4388"/>
      <c r="AL109" s="4388"/>
      <c r="AM109" s="4388"/>
      <c r="AN109" s="4379"/>
      <c r="AO109" s="4182" t="s">
        <v>440</v>
      </c>
      <c r="AP109" s="4162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439"/>
      <c r="B110" s="4357"/>
      <c r="C110" s="4164"/>
      <c r="D110" s="4179"/>
      <c r="E110" s="4358" t="s">
        <v>719</v>
      </c>
      <c r="F110" s="4378"/>
      <c r="G110" s="4358" t="s">
        <v>720</v>
      </c>
      <c r="H110" s="4378"/>
      <c r="I110" s="4358" t="s">
        <v>61</v>
      </c>
      <c r="J110" s="4378"/>
      <c r="K110" s="4358" t="s">
        <v>608</v>
      </c>
      <c r="L110" s="4378"/>
      <c r="M110" s="4358" t="s">
        <v>5</v>
      </c>
      <c r="N110" s="4378"/>
      <c r="O110" s="4358" t="s">
        <v>609</v>
      </c>
      <c r="P110" s="4378"/>
      <c r="Q110" s="4388" t="s">
        <v>7</v>
      </c>
      <c r="R110" s="4378"/>
      <c r="S110" s="4358" t="s">
        <v>8</v>
      </c>
      <c r="T110" s="4378"/>
      <c r="U110" s="4358" t="s">
        <v>9</v>
      </c>
      <c r="V110" s="4378"/>
      <c r="W110" s="4358" t="s">
        <v>10</v>
      </c>
      <c r="X110" s="4378"/>
      <c r="Y110" s="4358" t="s">
        <v>11</v>
      </c>
      <c r="Z110" s="4378"/>
      <c r="AA110" s="4358" t="s">
        <v>12</v>
      </c>
      <c r="AB110" s="4378"/>
      <c r="AC110" s="4358" t="s">
        <v>13</v>
      </c>
      <c r="AD110" s="4378"/>
      <c r="AE110" s="4358" t="s">
        <v>14</v>
      </c>
      <c r="AF110" s="4378"/>
      <c r="AG110" s="4358" t="s">
        <v>15</v>
      </c>
      <c r="AH110" s="4378"/>
      <c r="AI110" s="4358" t="s">
        <v>16</v>
      </c>
      <c r="AJ110" s="4378"/>
      <c r="AK110" s="4358" t="s">
        <v>17</v>
      </c>
      <c r="AL110" s="4378"/>
      <c r="AM110" s="4388" t="s">
        <v>18</v>
      </c>
      <c r="AN110" s="4379"/>
      <c r="AO110" s="4182"/>
      <c r="AP110" s="416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440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79"/>
      <c r="AP111" s="437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11</v>
      </c>
      <c r="C113" s="473">
        <f t="shared" si="18"/>
        <v>4</v>
      </c>
      <c r="D113" s="229">
        <f t="shared" si="18"/>
        <v>7</v>
      </c>
      <c r="E113" s="125"/>
      <c r="F113" s="165"/>
      <c r="G113" s="125"/>
      <c r="H113" s="137">
        <v>1</v>
      </c>
      <c r="I113" s="125"/>
      <c r="J113" s="137"/>
      <c r="K113" s="125"/>
      <c r="L113" s="137"/>
      <c r="M113" s="125"/>
      <c r="N113" s="137"/>
      <c r="O113" s="125"/>
      <c r="P113" s="137">
        <v>2</v>
      </c>
      <c r="Q113" s="152">
        <v>2</v>
      </c>
      <c r="R113" s="137">
        <v>1</v>
      </c>
      <c r="S113" s="125"/>
      <c r="T113" s="137">
        <v>1</v>
      </c>
      <c r="U113" s="125"/>
      <c r="V113" s="137">
        <v>1</v>
      </c>
      <c r="W113" s="125">
        <v>1</v>
      </c>
      <c r="X113" s="137"/>
      <c r="Y113" s="125"/>
      <c r="Z113" s="137"/>
      <c r="AA113" s="125"/>
      <c r="AB113" s="137">
        <v>1</v>
      </c>
      <c r="AC113" s="125">
        <v>1</v>
      </c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>
        <v>9</v>
      </c>
      <c r="AP113" s="216">
        <v>2</v>
      </c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4</v>
      </c>
      <c r="C114" s="3254">
        <f t="shared" si="18"/>
        <v>2</v>
      </c>
      <c r="D114" s="675">
        <f t="shared" si="18"/>
        <v>2</v>
      </c>
      <c r="E114" s="140">
        <v>2</v>
      </c>
      <c r="F114" s="142"/>
      <c r="G114" s="140"/>
      <c r="H114" s="116">
        <v>1</v>
      </c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>
        <v>1</v>
      </c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>
        <v>3</v>
      </c>
      <c r="AP114" s="218">
        <v>0</v>
      </c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427" t="s">
        <v>46</v>
      </c>
      <c r="B116" s="4428"/>
      <c r="C116" s="4427" t="s">
        <v>49</v>
      </c>
      <c r="D116" s="4431"/>
      <c r="E116" s="4428"/>
      <c r="F116" s="4427" t="s">
        <v>2</v>
      </c>
      <c r="G116" s="4431"/>
      <c r="H116" s="4431"/>
      <c r="I116" s="4431"/>
      <c r="J116" s="4431"/>
      <c r="K116" s="4431"/>
      <c r="L116" s="4431"/>
      <c r="M116" s="4431"/>
      <c r="N116" s="4431"/>
      <c r="O116" s="4428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72"/>
      <c r="B117" s="4268"/>
      <c r="C117" s="4272"/>
      <c r="D117" s="4283"/>
      <c r="E117" s="4268"/>
      <c r="F117" s="4429"/>
      <c r="G117" s="4282"/>
      <c r="H117" s="4282"/>
      <c r="I117" s="4282"/>
      <c r="J117" s="4282"/>
      <c r="K117" s="4282"/>
      <c r="L117" s="4282"/>
      <c r="M117" s="4282"/>
      <c r="N117" s="4282"/>
      <c r="O117" s="4430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72"/>
      <c r="B118" s="4268"/>
      <c r="C118" s="4429"/>
      <c r="D118" s="4282"/>
      <c r="E118" s="4430"/>
      <c r="F118" s="4432" t="s">
        <v>393</v>
      </c>
      <c r="G118" s="4433"/>
      <c r="H118" s="4432" t="s">
        <v>392</v>
      </c>
      <c r="I118" s="4433"/>
      <c r="J118" s="4432" t="s">
        <v>391</v>
      </c>
      <c r="K118" s="4433"/>
      <c r="L118" s="4432" t="s">
        <v>394</v>
      </c>
      <c r="M118" s="4433"/>
      <c r="N118" s="4432" t="s">
        <v>797</v>
      </c>
      <c r="O118" s="4433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429"/>
      <c r="B119" s="4430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71" t="s">
        <v>798</v>
      </c>
      <c r="B120" s="3840" t="s">
        <v>799</v>
      </c>
      <c r="C120" s="3841">
        <f t="shared" ref="C120:C126" si="19">SUM(D120:E120)</f>
        <v>1</v>
      </c>
      <c r="D120" s="3842">
        <f t="shared" ref="D120:E126" si="20">SUM(F120+H120+J120+L120+N120)</f>
        <v>1</v>
      </c>
      <c r="E120" s="1600">
        <f t="shared" si="20"/>
        <v>0</v>
      </c>
      <c r="F120" s="3843">
        <v>1</v>
      </c>
      <c r="G120" s="3844"/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80"/>
      <c r="B121" s="105" t="s">
        <v>800</v>
      </c>
      <c r="C121" s="472">
        <f t="shared" si="19"/>
        <v>1</v>
      </c>
      <c r="D121" s="473">
        <f t="shared" si="20"/>
        <v>1</v>
      </c>
      <c r="E121" s="1624">
        <f t="shared" si="20"/>
        <v>0</v>
      </c>
      <c r="F121" s="812"/>
      <c r="G121" s="811"/>
      <c r="H121" s="812">
        <v>1</v>
      </c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422"/>
      <c r="B122" s="3845" t="s">
        <v>801</v>
      </c>
      <c r="C122" s="3846">
        <f t="shared" si="19"/>
        <v>0</v>
      </c>
      <c r="D122" s="1514">
        <f t="shared" si="20"/>
        <v>0</v>
      </c>
      <c r="E122" s="3847">
        <f t="shared" si="20"/>
        <v>0</v>
      </c>
      <c r="F122" s="3848"/>
      <c r="G122" s="3849"/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89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62"/>
      <c r="B124" s="112" t="s">
        <v>803</v>
      </c>
      <c r="C124" s="3280">
        <f t="shared" si="19"/>
        <v>0</v>
      </c>
      <c r="D124" s="3281">
        <f t="shared" si="20"/>
        <v>0</v>
      </c>
      <c r="E124" s="1600">
        <f t="shared" si="20"/>
        <v>0</v>
      </c>
      <c r="F124" s="3843"/>
      <c r="G124" s="3844"/>
      <c r="H124" s="3843"/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62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72"/>
      <c r="B126" s="870" t="s">
        <v>31</v>
      </c>
      <c r="C126" s="3253">
        <f t="shared" si="19"/>
        <v>2</v>
      </c>
      <c r="D126" s="3254">
        <f t="shared" si="20"/>
        <v>2</v>
      </c>
      <c r="E126" s="3255">
        <f t="shared" si="20"/>
        <v>0</v>
      </c>
      <c r="F126" s="810">
        <v>1</v>
      </c>
      <c r="G126" s="809"/>
      <c r="H126" s="810">
        <v>1</v>
      </c>
      <c r="I126" s="809"/>
      <c r="J126" s="810"/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3985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topLeftCell="A79" zoomScale="80" zoomScaleNormal="80" workbookViewId="0">
      <selection activeCell="G98" sqref="G98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65" t="s">
        <v>1199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52" t="s">
        <v>1091</v>
      </c>
      <c r="B9" s="4267"/>
      <c r="C9" s="4153" t="s">
        <v>1</v>
      </c>
      <c r="D9" s="4167" t="s">
        <v>60</v>
      </c>
      <c r="E9" s="4168"/>
      <c r="F9" s="4168"/>
      <c r="G9" s="4168"/>
      <c r="H9" s="4168"/>
      <c r="I9" s="4168"/>
      <c r="J9" s="4168"/>
      <c r="K9" s="4168"/>
      <c r="L9" s="4168"/>
      <c r="M9" s="4529"/>
      <c r="N9" s="4177" t="s">
        <v>1197</v>
      </c>
      <c r="O9" s="4153" t="s">
        <v>442</v>
      </c>
      <c r="P9" s="4153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3"/>
      <c r="B10" s="4430"/>
      <c r="C10" s="4154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79"/>
      <c r="O10" s="4154"/>
      <c r="P10" s="4154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550" t="s">
        <v>1196</v>
      </c>
      <c r="B11" s="4550"/>
      <c r="C11" s="1113">
        <f>SUM(D11:M11)</f>
        <v>2</v>
      </c>
      <c r="D11" s="896"/>
      <c r="E11" s="962"/>
      <c r="F11" s="962"/>
      <c r="G11" s="962"/>
      <c r="H11" s="962">
        <v>1</v>
      </c>
      <c r="I11" s="962">
        <v>1</v>
      </c>
      <c r="J11" s="962"/>
      <c r="K11" s="962"/>
      <c r="L11" s="1112"/>
      <c r="M11" s="963"/>
      <c r="N11" s="894">
        <v>0</v>
      </c>
      <c r="O11" s="961">
        <v>2</v>
      </c>
      <c r="P11" s="961">
        <v>0</v>
      </c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97" t="s">
        <v>1195</v>
      </c>
      <c r="B12" s="4297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>
        <v>0</v>
      </c>
      <c r="O12" s="137"/>
      <c r="P12" s="137">
        <v>0</v>
      </c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231" t="s">
        <v>1194</v>
      </c>
      <c r="B13" s="4232"/>
      <c r="C13" s="162">
        <f>SUM(D13:M13)</f>
        <v>2</v>
      </c>
      <c r="D13" s="125"/>
      <c r="E13" s="126"/>
      <c r="F13" s="126"/>
      <c r="G13" s="126"/>
      <c r="H13" s="126">
        <v>1</v>
      </c>
      <c r="I13" s="126">
        <v>1</v>
      </c>
      <c r="J13" s="126"/>
      <c r="K13" s="126"/>
      <c r="L13" s="197"/>
      <c r="M13" s="231"/>
      <c r="N13" s="165">
        <v>0</v>
      </c>
      <c r="O13" s="137">
        <v>2</v>
      </c>
      <c r="P13" s="137">
        <v>0</v>
      </c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556" t="s">
        <v>1193</v>
      </c>
      <c r="B14" s="4557"/>
      <c r="C14" s="1111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>
        <v>0</v>
      </c>
      <c r="O14" s="154"/>
      <c r="P14" s="154">
        <v>0</v>
      </c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558" t="s">
        <v>1192</v>
      </c>
      <c r="B15" s="4559"/>
      <c r="C15" s="1110">
        <f>SUM(D15:M15)</f>
        <v>2</v>
      </c>
      <c r="D15" s="976"/>
      <c r="E15" s="1109"/>
      <c r="F15" s="1109"/>
      <c r="G15" s="1109"/>
      <c r="H15" s="1109">
        <v>1</v>
      </c>
      <c r="I15" s="1109">
        <v>1</v>
      </c>
      <c r="J15" s="1109"/>
      <c r="K15" s="1109"/>
      <c r="L15" s="1108"/>
      <c r="M15" s="1107"/>
      <c r="N15" s="693">
        <v>0</v>
      </c>
      <c r="O15" s="1069">
        <v>2</v>
      </c>
      <c r="P15" s="1069">
        <v>0</v>
      </c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76" t="s">
        <v>1190</v>
      </c>
      <c r="B17" s="4177"/>
      <c r="C17" s="4153" t="s">
        <v>1189</v>
      </c>
      <c r="D17" s="4153" t="s">
        <v>1188</v>
      </c>
      <c r="E17" s="4153" t="s">
        <v>442</v>
      </c>
      <c r="F17" s="4153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78"/>
      <c r="B18" s="4179"/>
      <c r="C18" s="4154"/>
      <c r="D18" s="4154"/>
      <c r="E18" s="4154"/>
      <c r="F18" s="4154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554" t="s">
        <v>1187</v>
      </c>
      <c r="B19" s="4555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560" t="s">
        <v>1186</v>
      </c>
      <c r="B20" s="4561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231" t="s">
        <v>1185</v>
      </c>
      <c r="B21" s="4232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231" t="s">
        <v>1184</v>
      </c>
      <c r="B22" s="4232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543" t="s">
        <v>1183</v>
      </c>
      <c r="B23" s="4544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543" t="s">
        <v>996</v>
      </c>
      <c r="B24" s="4544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543" t="s">
        <v>1182</v>
      </c>
      <c r="B25" s="4544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543" t="s">
        <v>292</v>
      </c>
      <c r="B26" s="4544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543" t="s">
        <v>1181</v>
      </c>
      <c r="B27" s="4544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543" t="s">
        <v>1180</v>
      </c>
      <c r="B28" s="4544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566" t="s">
        <v>1179</v>
      </c>
      <c r="B29" s="4567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52" t="s">
        <v>1177</v>
      </c>
      <c r="B31" s="4267"/>
      <c r="C31" s="4153" t="s">
        <v>1</v>
      </c>
      <c r="D31" s="4167" t="s">
        <v>60</v>
      </c>
      <c r="E31" s="4168"/>
      <c r="F31" s="4168"/>
      <c r="G31" s="4168"/>
      <c r="H31" s="4168"/>
      <c r="I31" s="4168"/>
      <c r="J31" s="4168"/>
      <c r="K31" s="4168"/>
      <c r="L31" s="4168"/>
      <c r="M31" s="4168"/>
      <c r="N31" s="4169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3"/>
      <c r="B32" s="4430"/>
      <c r="C32" s="4154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93" t="s">
        <v>1174</v>
      </c>
      <c r="B33" s="4493"/>
      <c r="C33" s="1085">
        <f t="shared" ref="C33:C52" si="1">SUM(D33:M33)</f>
        <v>8</v>
      </c>
      <c r="D33" s="980">
        <f t="shared" ref="D33:N33" si="2">SUM(D34:D45,D48:D49,D52)</f>
        <v>2</v>
      </c>
      <c r="E33" s="979">
        <f t="shared" si="2"/>
        <v>0</v>
      </c>
      <c r="F33" s="979">
        <f t="shared" si="2"/>
        <v>1</v>
      </c>
      <c r="G33" s="979">
        <f t="shared" si="2"/>
        <v>3</v>
      </c>
      <c r="H33" s="979">
        <f t="shared" si="2"/>
        <v>1</v>
      </c>
      <c r="I33" s="979">
        <f t="shared" si="2"/>
        <v>1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551" t="s">
        <v>1173</v>
      </c>
      <c r="B34" s="4552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553" t="s">
        <v>1172</v>
      </c>
      <c r="B35" s="4308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53" t="s">
        <v>1171</v>
      </c>
      <c r="B36" s="1090" t="s">
        <v>1170</v>
      </c>
      <c r="C36" s="1040">
        <f t="shared" si="1"/>
        <v>1</v>
      </c>
      <c r="D36" s="896"/>
      <c r="E36" s="962"/>
      <c r="F36" s="962"/>
      <c r="G36" s="962">
        <v>1</v>
      </c>
      <c r="H36" s="962"/>
      <c r="I36" s="962"/>
      <c r="J36" s="962"/>
      <c r="K36" s="962"/>
      <c r="L36" s="962"/>
      <c r="M36" s="963"/>
      <c r="N36" s="894">
        <v>0</v>
      </c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62"/>
      <c r="B37" s="1098" t="s">
        <v>1169</v>
      </c>
      <c r="C37" s="124">
        <f t="shared" si="1"/>
        <v>1</v>
      </c>
      <c r="D37" s="125"/>
      <c r="E37" s="126"/>
      <c r="F37" s="126"/>
      <c r="G37" s="126"/>
      <c r="H37" s="126">
        <v>1</v>
      </c>
      <c r="I37" s="126"/>
      <c r="J37" s="126"/>
      <c r="K37" s="126"/>
      <c r="L37" s="126"/>
      <c r="M37" s="231"/>
      <c r="N37" s="165">
        <v>0</v>
      </c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62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62"/>
      <c r="B39" s="1098" t="s">
        <v>1167</v>
      </c>
      <c r="C39" s="124">
        <f t="shared" si="1"/>
        <v>4</v>
      </c>
      <c r="D39" s="125">
        <v>1</v>
      </c>
      <c r="E39" s="126"/>
      <c r="F39" s="126">
        <v>1</v>
      </c>
      <c r="G39" s="126">
        <v>1</v>
      </c>
      <c r="H39" s="126"/>
      <c r="I39" s="126">
        <v>1</v>
      </c>
      <c r="J39" s="126"/>
      <c r="K39" s="126"/>
      <c r="L39" s="126"/>
      <c r="M39" s="231"/>
      <c r="N39" s="165">
        <v>0</v>
      </c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62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54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53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54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466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467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541" t="s">
        <v>1162</v>
      </c>
      <c r="B46" s="4542"/>
      <c r="C46" s="99">
        <f t="shared" si="1"/>
        <v>2</v>
      </c>
      <c r="D46" s="144">
        <v>1</v>
      </c>
      <c r="E46" s="90"/>
      <c r="F46" s="90"/>
      <c r="G46" s="90">
        <v>1</v>
      </c>
      <c r="H46" s="90"/>
      <c r="I46" s="90"/>
      <c r="J46" s="90"/>
      <c r="K46" s="90"/>
      <c r="L46" s="90"/>
      <c r="M46" s="230"/>
      <c r="N46" s="164">
        <v>0</v>
      </c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71" t="s">
        <v>1161</v>
      </c>
      <c r="B47" s="4472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546" t="s">
        <v>1160</v>
      </c>
      <c r="B48" s="1090" t="s">
        <v>77</v>
      </c>
      <c r="C48" s="1040">
        <f t="shared" si="1"/>
        <v>2</v>
      </c>
      <c r="D48" s="896">
        <v>1</v>
      </c>
      <c r="E48" s="962"/>
      <c r="F48" s="962"/>
      <c r="G48" s="962">
        <v>1</v>
      </c>
      <c r="H48" s="962"/>
      <c r="I48" s="962"/>
      <c r="J48" s="962"/>
      <c r="K48" s="962"/>
      <c r="L48" s="962"/>
      <c r="M48" s="963"/>
      <c r="N48" s="894">
        <v>0</v>
      </c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547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>
        <v>0</v>
      </c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546" t="s">
        <v>1159</v>
      </c>
      <c r="B50" s="1090" t="s">
        <v>77</v>
      </c>
      <c r="C50" s="1040">
        <f t="shared" si="1"/>
        <v>1</v>
      </c>
      <c r="D50" s="896"/>
      <c r="E50" s="962"/>
      <c r="F50" s="962"/>
      <c r="G50" s="962">
        <v>1</v>
      </c>
      <c r="H50" s="962"/>
      <c r="I50" s="962"/>
      <c r="J50" s="962"/>
      <c r="K50" s="962"/>
      <c r="L50" s="962"/>
      <c r="M50" s="963"/>
      <c r="N50" s="894">
        <v>0</v>
      </c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547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548" t="s">
        <v>1158</v>
      </c>
      <c r="B52" s="4549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67" t="s">
        <v>1155</v>
      </c>
      <c r="B57" s="4169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71" t="s">
        <v>1152</v>
      </c>
      <c r="B58" s="4472"/>
      <c r="C58" s="1085">
        <f>SUM(D58:E58)</f>
        <v>0</v>
      </c>
      <c r="D58" s="976"/>
      <c r="E58" s="693"/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 xml:space="preserve">* Observacion : En A01 existen controles no ingresados, Revisar. </v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76" t="s">
        <v>1144</v>
      </c>
      <c r="B60" s="4177"/>
      <c r="C60" s="4176" t="s">
        <v>1143</v>
      </c>
      <c r="D60" s="4163"/>
      <c r="E60" s="4177"/>
      <c r="F60" s="4242" t="s">
        <v>1150</v>
      </c>
      <c r="G60" s="4244"/>
      <c r="H60" s="4244"/>
      <c r="I60" s="4244"/>
      <c r="J60" s="4244"/>
      <c r="K60" s="4244"/>
      <c r="L60" s="4244"/>
      <c r="M60" s="4244"/>
      <c r="N60" s="4244"/>
      <c r="O60" s="4244"/>
      <c r="P60" s="4244"/>
      <c r="Q60" s="4243"/>
      <c r="R60" s="4155" t="s">
        <v>1149</v>
      </c>
      <c r="S60" s="4159"/>
      <c r="T60" s="4155" t="s">
        <v>1148</v>
      </c>
      <c r="U60" s="4545"/>
      <c r="V60" s="4441" t="s">
        <v>81</v>
      </c>
      <c r="W60" s="4441"/>
      <c r="X60" s="4321" t="s">
        <v>1133</v>
      </c>
      <c r="Y60" s="4442" t="s">
        <v>2401</v>
      </c>
      <c r="Z60" s="4443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80"/>
      <c r="B61" s="4182"/>
      <c r="C61" s="4178"/>
      <c r="D61" s="4164"/>
      <c r="E61" s="4179"/>
      <c r="F61" s="4155" t="s">
        <v>1140</v>
      </c>
      <c r="G61" s="4159"/>
      <c r="H61" s="4155" t="s">
        <v>1139</v>
      </c>
      <c r="I61" s="4159"/>
      <c r="J61" s="4155" t="s">
        <v>1138</v>
      </c>
      <c r="K61" s="4159"/>
      <c r="L61" s="4155" t="s">
        <v>1137</v>
      </c>
      <c r="M61" s="4159"/>
      <c r="N61" s="4155" t="s">
        <v>1136</v>
      </c>
      <c r="O61" s="4159"/>
      <c r="P61" s="4155" t="s">
        <v>1135</v>
      </c>
      <c r="Q61" s="4159"/>
      <c r="R61" s="4155" t="s">
        <v>1147</v>
      </c>
      <c r="S61" s="4159"/>
      <c r="T61" s="4155" t="s">
        <v>1146</v>
      </c>
      <c r="U61" s="4545"/>
      <c r="V61" s="4321" t="s">
        <v>1134</v>
      </c>
      <c r="W61" s="4321"/>
      <c r="X61" s="4321"/>
      <c r="Y61" s="4444"/>
      <c r="Z61" s="4445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78"/>
      <c r="B62" s="4179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321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86" t="s">
        <v>1128</v>
      </c>
      <c r="B63" s="4487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339" t="s">
        <v>881</v>
      </c>
      <c r="B64" s="4340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339" t="s">
        <v>1127</v>
      </c>
      <c r="B65" s="4340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329" t="s">
        <v>1126</v>
      </c>
      <c r="B66" s="4330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76" t="s">
        <v>1144</v>
      </c>
      <c r="B68" s="4177"/>
      <c r="C68" s="4176" t="s">
        <v>1143</v>
      </c>
      <c r="D68" s="4163"/>
      <c r="E68" s="4177"/>
      <c r="F68" s="4242" t="s">
        <v>1142</v>
      </c>
      <c r="G68" s="4244"/>
      <c r="H68" s="4244"/>
      <c r="I68" s="4244"/>
      <c r="J68" s="4244"/>
      <c r="K68" s="4244"/>
      <c r="L68" s="4244"/>
      <c r="M68" s="4244"/>
      <c r="N68" s="4244"/>
      <c r="O68" s="4244"/>
      <c r="P68" s="4244"/>
      <c r="Q68" s="4483"/>
      <c r="R68" s="4481" t="s">
        <v>1141</v>
      </c>
      <c r="S68" s="4482"/>
      <c r="T68" s="4482"/>
      <c r="U68" s="4482"/>
      <c r="V68" s="4171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80"/>
      <c r="B69" s="4182"/>
      <c r="C69" s="4178"/>
      <c r="D69" s="4164"/>
      <c r="E69" s="4179"/>
      <c r="F69" s="4155" t="s">
        <v>1140</v>
      </c>
      <c r="G69" s="4159"/>
      <c r="H69" s="4155" t="s">
        <v>1139</v>
      </c>
      <c r="I69" s="4159"/>
      <c r="J69" s="4155" t="s">
        <v>1138</v>
      </c>
      <c r="K69" s="4159"/>
      <c r="L69" s="4155" t="s">
        <v>1137</v>
      </c>
      <c r="M69" s="4159"/>
      <c r="N69" s="4155" t="s">
        <v>1136</v>
      </c>
      <c r="O69" s="4159"/>
      <c r="P69" s="4155" t="s">
        <v>1135</v>
      </c>
      <c r="Q69" s="4476"/>
      <c r="R69" s="4156" t="s">
        <v>1134</v>
      </c>
      <c r="S69" s="4159"/>
      <c r="T69" s="4153" t="s">
        <v>1133</v>
      </c>
      <c r="U69" s="4155" t="s">
        <v>1132</v>
      </c>
      <c r="V69" s="4159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78"/>
      <c r="B70" s="4179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54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86" t="s">
        <v>1128</v>
      </c>
      <c r="B71" s="4487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339" t="s">
        <v>881</v>
      </c>
      <c r="B72" s="4340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339" t="s">
        <v>1127</v>
      </c>
      <c r="B73" s="4340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329" t="s">
        <v>1126</v>
      </c>
      <c r="B74" s="4330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52" t="s">
        <v>222</v>
      </c>
      <c r="B76" s="4267"/>
      <c r="C76" s="4176" t="s">
        <v>27</v>
      </c>
      <c r="D76" s="4163"/>
      <c r="E76" s="4177"/>
      <c r="F76" s="4155" t="s">
        <v>28</v>
      </c>
      <c r="G76" s="4156"/>
      <c r="H76" s="4156"/>
      <c r="I76" s="4156"/>
      <c r="J76" s="4156"/>
      <c r="K76" s="4156"/>
      <c r="L76" s="4156"/>
      <c r="M76" s="4156"/>
      <c r="N76" s="4156"/>
      <c r="O76" s="4159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72"/>
      <c r="B77" s="4268"/>
      <c r="C77" s="4180"/>
      <c r="D77" s="4181"/>
      <c r="E77" s="4182"/>
      <c r="F77" s="4155" t="s">
        <v>29</v>
      </c>
      <c r="G77" s="4159"/>
      <c r="H77" s="4155" t="s">
        <v>4</v>
      </c>
      <c r="I77" s="4159"/>
      <c r="J77" s="4155" t="s">
        <v>30</v>
      </c>
      <c r="K77" s="4159"/>
      <c r="L77" s="4155" t="s">
        <v>5</v>
      </c>
      <c r="M77" s="4159"/>
      <c r="N77" s="4167" t="s">
        <v>6</v>
      </c>
      <c r="O77" s="4169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3"/>
      <c r="B78" s="4430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55" t="s">
        <v>34</v>
      </c>
      <c r="B79" s="4159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76" t="s">
        <v>36</v>
      </c>
      <c r="B81" s="4177"/>
      <c r="C81" s="4176" t="s">
        <v>27</v>
      </c>
      <c r="D81" s="4163"/>
      <c r="E81" s="4177"/>
      <c r="F81" s="4155" t="s">
        <v>34</v>
      </c>
      <c r="G81" s="4156"/>
      <c r="H81" s="4156"/>
      <c r="I81" s="4156"/>
      <c r="J81" s="4156"/>
      <c r="K81" s="4156"/>
      <c r="L81" s="4156"/>
      <c r="M81" s="4156"/>
      <c r="N81" s="4156"/>
      <c r="O81" s="4156"/>
      <c r="P81" s="4156"/>
      <c r="Q81" s="4156"/>
      <c r="R81" s="4156"/>
      <c r="S81" s="4156"/>
      <c r="T81" s="4156"/>
      <c r="U81" s="4156"/>
      <c r="V81" s="4156"/>
      <c r="W81" s="4156"/>
      <c r="X81" s="4156"/>
      <c r="Y81" s="4156"/>
      <c r="Z81" s="4156"/>
      <c r="AA81" s="4156"/>
      <c r="AB81" s="4156"/>
      <c r="AC81" s="4156"/>
      <c r="AD81" s="4156"/>
      <c r="AE81" s="4156"/>
      <c r="AF81" s="4156"/>
      <c r="AG81" s="4159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80"/>
      <c r="B82" s="4182"/>
      <c r="C82" s="4180"/>
      <c r="D82" s="4181"/>
      <c r="E82" s="4182"/>
      <c r="F82" s="4493" t="s">
        <v>79</v>
      </c>
      <c r="G82" s="4493"/>
      <c r="H82" s="4493" t="s">
        <v>1112</v>
      </c>
      <c r="I82" s="4493"/>
      <c r="J82" s="4493" t="s">
        <v>965</v>
      </c>
      <c r="K82" s="4493"/>
      <c r="L82" s="4493" t="s">
        <v>964</v>
      </c>
      <c r="M82" s="4493"/>
      <c r="N82" s="4493" t="s">
        <v>963</v>
      </c>
      <c r="O82" s="4493"/>
      <c r="P82" s="4493" t="s">
        <v>962</v>
      </c>
      <c r="Q82" s="4493"/>
      <c r="R82" s="4493" t="s">
        <v>961</v>
      </c>
      <c r="S82" s="4493"/>
      <c r="T82" s="4493" t="s">
        <v>960</v>
      </c>
      <c r="U82" s="4493"/>
      <c r="V82" s="4493" t="s">
        <v>959</v>
      </c>
      <c r="W82" s="4493"/>
      <c r="X82" s="4493" t="s">
        <v>958</v>
      </c>
      <c r="Y82" s="4493"/>
      <c r="Z82" s="4155" t="s">
        <v>957</v>
      </c>
      <c r="AA82" s="4159"/>
      <c r="AB82" s="4155" t="s">
        <v>956</v>
      </c>
      <c r="AC82" s="4159"/>
      <c r="AD82" s="4155" t="s">
        <v>955</v>
      </c>
      <c r="AE82" s="4159"/>
      <c r="AF82" s="4155" t="s">
        <v>954</v>
      </c>
      <c r="AG82" s="4159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80"/>
      <c r="B83" s="4182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71" t="s">
        <v>1123</v>
      </c>
      <c r="B84" s="4472"/>
      <c r="C84" s="980">
        <f t="shared" ref="C84:C89" si="8">SUM(D84:E84)</f>
        <v>3</v>
      </c>
      <c r="D84" s="979">
        <f t="shared" ref="D84:E89" si="9">SUM(F84+H84+J84+L84+N84+P84+R84+T84+V84+X84+Z84+AB84+AD84+AF84)</f>
        <v>1</v>
      </c>
      <c r="E84" s="3263">
        <f t="shared" si="9"/>
        <v>2</v>
      </c>
      <c r="F84" s="896">
        <v>0</v>
      </c>
      <c r="G84" s="897">
        <v>0</v>
      </c>
      <c r="H84" s="896">
        <v>0</v>
      </c>
      <c r="I84" s="897">
        <v>0</v>
      </c>
      <c r="J84" s="896">
        <v>0</v>
      </c>
      <c r="K84" s="897">
        <v>0</v>
      </c>
      <c r="L84" s="896">
        <v>0</v>
      </c>
      <c r="M84" s="897">
        <v>0</v>
      </c>
      <c r="N84" s="896">
        <v>0</v>
      </c>
      <c r="O84" s="897">
        <v>1</v>
      </c>
      <c r="P84" s="896">
        <v>0</v>
      </c>
      <c r="Q84" s="897">
        <v>0</v>
      </c>
      <c r="R84" s="896">
        <v>0</v>
      </c>
      <c r="S84" s="897">
        <v>1</v>
      </c>
      <c r="T84" s="896">
        <v>1</v>
      </c>
      <c r="U84" s="897">
        <v>0</v>
      </c>
      <c r="V84" s="896">
        <v>0</v>
      </c>
      <c r="W84" s="897">
        <v>0</v>
      </c>
      <c r="X84" s="896">
        <v>0</v>
      </c>
      <c r="Y84" s="897">
        <v>0</v>
      </c>
      <c r="Z84" s="896">
        <v>0</v>
      </c>
      <c r="AA84" s="897">
        <v>0</v>
      </c>
      <c r="AB84" s="896">
        <v>0</v>
      </c>
      <c r="AC84" s="897">
        <v>0</v>
      </c>
      <c r="AD84" s="896">
        <v>0</v>
      </c>
      <c r="AE84" s="897">
        <v>0</v>
      </c>
      <c r="AF84" s="896">
        <v>0</v>
      </c>
      <c r="AG84" s="961">
        <v>0</v>
      </c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63" t="s">
        <v>1119</v>
      </c>
      <c r="B85" s="3150" t="s">
        <v>1118</v>
      </c>
      <c r="C85" s="943">
        <f t="shared" si="8"/>
        <v>1</v>
      </c>
      <c r="D85" s="942">
        <f t="shared" si="9"/>
        <v>1</v>
      </c>
      <c r="E85" s="898">
        <f t="shared" si="9"/>
        <v>0</v>
      </c>
      <c r="F85" s="896">
        <v>0</v>
      </c>
      <c r="G85" s="894">
        <v>0</v>
      </c>
      <c r="H85" s="896">
        <v>0</v>
      </c>
      <c r="I85" s="894">
        <v>0</v>
      </c>
      <c r="J85" s="896">
        <v>0</v>
      </c>
      <c r="K85" s="894">
        <v>0</v>
      </c>
      <c r="L85" s="896">
        <v>0</v>
      </c>
      <c r="M85" s="894">
        <v>0</v>
      </c>
      <c r="N85" s="896">
        <v>0</v>
      </c>
      <c r="O85" s="894">
        <v>0</v>
      </c>
      <c r="P85" s="896">
        <v>0</v>
      </c>
      <c r="Q85" s="894">
        <v>0</v>
      </c>
      <c r="R85" s="896">
        <v>0</v>
      </c>
      <c r="S85" s="894">
        <v>0</v>
      </c>
      <c r="T85" s="896">
        <v>1</v>
      </c>
      <c r="U85" s="894">
        <v>0</v>
      </c>
      <c r="V85" s="896">
        <v>0</v>
      </c>
      <c r="W85" s="894">
        <v>0</v>
      </c>
      <c r="X85" s="896">
        <v>0</v>
      </c>
      <c r="Y85" s="894">
        <v>0</v>
      </c>
      <c r="Z85" s="896">
        <v>0</v>
      </c>
      <c r="AA85" s="894">
        <v>0</v>
      </c>
      <c r="AB85" s="896">
        <v>0</v>
      </c>
      <c r="AC85" s="894">
        <v>0</v>
      </c>
      <c r="AD85" s="896">
        <v>0</v>
      </c>
      <c r="AE85" s="894">
        <v>0</v>
      </c>
      <c r="AF85" s="896">
        <v>0</v>
      </c>
      <c r="AG85" s="961">
        <v>0</v>
      </c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81"/>
      <c r="B86" s="3108" t="s">
        <v>80</v>
      </c>
      <c r="C86" s="472">
        <f t="shared" si="8"/>
        <v>1</v>
      </c>
      <c r="D86" s="473">
        <f t="shared" si="9"/>
        <v>0</v>
      </c>
      <c r="E86" s="166">
        <f t="shared" si="9"/>
        <v>1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65">
        <v>0</v>
      </c>
      <c r="L86" s="125">
        <v>0</v>
      </c>
      <c r="M86" s="165">
        <v>0</v>
      </c>
      <c r="N86" s="125">
        <v>0</v>
      </c>
      <c r="O86" s="165">
        <v>1</v>
      </c>
      <c r="P86" s="125">
        <v>0</v>
      </c>
      <c r="Q86" s="165">
        <v>0</v>
      </c>
      <c r="R86" s="125">
        <v>0</v>
      </c>
      <c r="S86" s="165">
        <v>0</v>
      </c>
      <c r="T86" s="125">
        <v>0</v>
      </c>
      <c r="U86" s="165">
        <v>0</v>
      </c>
      <c r="V86" s="125">
        <v>0</v>
      </c>
      <c r="W86" s="165">
        <v>0</v>
      </c>
      <c r="X86" s="125">
        <v>0</v>
      </c>
      <c r="Y86" s="165">
        <v>0</v>
      </c>
      <c r="Z86" s="125">
        <v>0</v>
      </c>
      <c r="AA86" s="165">
        <v>0</v>
      </c>
      <c r="AB86" s="125">
        <v>0</v>
      </c>
      <c r="AC86" s="165">
        <v>0</v>
      </c>
      <c r="AD86" s="125">
        <v>0</v>
      </c>
      <c r="AE86" s="165">
        <v>0</v>
      </c>
      <c r="AF86" s="125">
        <v>0</v>
      </c>
      <c r="AG86" s="137">
        <v>0</v>
      </c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81"/>
      <c r="B87" s="3108" t="s">
        <v>1117</v>
      </c>
      <c r="C87" s="472">
        <f t="shared" si="8"/>
        <v>1</v>
      </c>
      <c r="D87" s="473">
        <f t="shared" si="9"/>
        <v>0</v>
      </c>
      <c r="E87" s="166">
        <f t="shared" si="9"/>
        <v>1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65">
        <v>0</v>
      </c>
      <c r="L87" s="125">
        <v>0</v>
      </c>
      <c r="M87" s="165">
        <v>0</v>
      </c>
      <c r="N87" s="125">
        <v>0</v>
      </c>
      <c r="O87" s="165">
        <v>0</v>
      </c>
      <c r="P87" s="125">
        <v>0</v>
      </c>
      <c r="Q87" s="165">
        <v>0</v>
      </c>
      <c r="R87" s="125">
        <v>0</v>
      </c>
      <c r="S87" s="165">
        <v>1</v>
      </c>
      <c r="T87" s="125">
        <v>0</v>
      </c>
      <c r="U87" s="165">
        <v>0</v>
      </c>
      <c r="V87" s="125">
        <v>0</v>
      </c>
      <c r="W87" s="165">
        <v>0</v>
      </c>
      <c r="X87" s="125">
        <v>0</v>
      </c>
      <c r="Y87" s="165">
        <v>0</v>
      </c>
      <c r="Z87" s="125">
        <v>0</v>
      </c>
      <c r="AA87" s="165">
        <v>0</v>
      </c>
      <c r="AB87" s="125">
        <v>0</v>
      </c>
      <c r="AC87" s="165">
        <v>0</v>
      </c>
      <c r="AD87" s="125">
        <v>0</v>
      </c>
      <c r="AE87" s="165">
        <v>0</v>
      </c>
      <c r="AF87" s="125">
        <v>0</v>
      </c>
      <c r="AG87" s="137">
        <v>0</v>
      </c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81"/>
      <c r="B88" s="238" t="s">
        <v>1116</v>
      </c>
      <c r="C88" s="472">
        <f t="shared" si="8"/>
        <v>1</v>
      </c>
      <c r="D88" s="473">
        <f t="shared" si="9"/>
        <v>1</v>
      </c>
      <c r="E88" s="166">
        <f t="shared" si="9"/>
        <v>0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65">
        <v>0</v>
      </c>
      <c r="L88" s="125">
        <v>0</v>
      </c>
      <c r="M88" s="165">
        <v>0</v>
      </c>
      <c r="N88" s="125">
        <v>0</v>
      </c>
      <c r="O88" s="165">
        <v>0</v>
      </c>
      <c r="P88" s="125">
        <v>0</v>
      </c>
      <c r="Q88" s="165">
        <v>0</v>
      </c>
      <c r="R88" s="125">
        <v>0</v>
      </c>
      <c r="S88" s="165">
        <v>0</v>
      </c>
      <c r="T88" s="125">
        <v>0</v>
      </c>
      <c r="U88" s="165">
        <v>0</v>
      </c>
      <c r="V88" s="125">
        <v>0</v>
      </c>
      <c r="W88" s="165">
        <v>0</v>
      </c>
      <c r="X88" s="125">
        <v>0</v>
      </c>
      <c r="Y88" s="165">
        <v>0</v>
      </c>
      <c r="Z88" s="125">
        <v>1</v>
      </c>
      <c r="AA88" s="165">
        <v>0</v>
      </c>
      <c r="AB88" s="125">
        <v>0</v>
      </c>
      <c r="AC88" s="165">
        <v>0</v>
      </c>
      <c r="AD88" s="125">
        <v>0</v>
      </c>
      <c r="AE88" s="165">
        <v>0</v>
      </c>
      <c r="AF88" s="125">
        <v>0</v>
      </c>
      <c r="AG88" s="137">
        <v>0</v>
      </c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64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42">
        <v>0</v>
      </c>
      <c r="L89" s="140">
        <v>0</v>
      </c>
      <c r="M89" s="142">
        <v>0</v>
      </c>
      <c r="N89" s="140">
        <v>0</v>
      </c>
      <c r="O89" s="142">
        <v>0</v>
      </c>
      <c r="P89" s="140">
        <v>0</v>
      </c>
      <c r="Q89" s="142">
        <v>0</v>
      </c>
      <c r="R89" s="140">
        <v>0</v>
      </c>
      <c r="S89" s="142">
        <v>0</v>
      </c>
      <c r="T89" s="140">
        <v>0</v>
      </c>
      <c r="U89" s="142">
        <v>0</v>
      </c>
      <c r="V89" s="140">
        <v>0</v>
      </c>
      <c r="W89" s="142">
        <v>0</v>
      </c>
      <c r="X89" s="140">
        <v>0</v>
      </c>
      <c r="Y89" s="142">
        <v>0</v>
      </c>
      <c r="Z89" s="140">
        <v>0</v>
      </c>
      <c r="AA89" s="142">
        <v>0</v>
      </c>
      <c r="AB89" s="140">
        <v>0</v>
      </c>
      <c r="AC89" s="142">
        <v>0</v>
      </c>
      <c r="AD89" s="140">
        <v>0</v>
      </c>
      <c r="AE89" s="142">
        <v>0</v>
      </c>
      <c r="AF89" s="140">
        <v>0</v>
      </c>
      <c r="AG89" s="116">
        <v>0</v>
      </c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76" t="s">
        <v>36</v>
      </c>
      <c r="B91" s="4177"/>
      <c r="C91" s="4153" t="s">
        <v>27</v>
      </c>
      <c r="D91" s="4153"/>
      <c r="E91" s="4153"/>
      <c r="F91" s="4206" t="s">
        <v>81</v>
      </c>
      <c r="G91" s="4206"/>
      <c r="H91" s="4206"/>
      <c r="I91" s="4206"/>
      <c r="J91" s="4206"/>
      <c r="K91" s="4206"/>
      <c r="L91" s="4206"/>
      <c r="M91" s="4206"/>
      <c r="N91" s="4206"/>
      <c r="O91" s="4206"/>
      <c r="P91" s="4206"/>
      <c r="Q91" s="4206"/>
      <c r="R91" s="4206"/>
      <c r="S91" s="4206"/>
      <c r="T91" s="4206"/>
      <c r="U91" s="4206"/>
      <c r="V91" s="4206"/>
      <c r="W91" s="4206"/>
      <c r="X91" s="4206"/>
      <c r="Y91" s="4206"/>
      <c r="Z91" s="4206"/>
      <c r="AA91" s="4206"/>
      <c r="AB91" s="4206"/>
      <c r="AC91" s="4206"/>
      <c r="AD91" s="4206"/>
      <c r="AE91" s="4206"/>
      <c r="AF91" s="4206"/>
      <c r="AG91" s="4573"/>
      <c r="AH91" s="4570" t="s">
        <v>1101</v>
      </c>
      <c r="AI91" s="4571"/>
      <c r="AJ91" s="4571"/>
      <c r="AK91" s="4572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80"/>
      <c r="B92" s="4182"/>
      <c r="C92" s="4162"/>
      <c r="D92" s="4162"/>
      <c r="E92" s="4162"/>
      <c r="F92" s="4493" t="s">
        <v>79</v>
      </c>
      <c r="G92" s="4493"/>
      <c r="H92" s="4493" t="s">
        <v>1112</v>
      </c>
      <c r="I92" s="4493"/>
      <c r="J92" s="4206" t="s">
        <v>965</v>
      </c>
      <c r="K92" s="4206"/>
      <c r="L92" s="4206" t="s">
        <v>964</v>
      </c>
      <c r="M92" s="4206"/>
      <c r="N92" s="4206" t="s">
        <v>963</v>
      </c>
      <c r="O92" s="4206"/>
      <c r="P92" s="4206" t="s">
        <v>962</v>
      </c>
      <c r="Q92" s="4206"/>
      <c r="R92" s="4493" t="s">
        <v>961</v>
      </c>
      <c r="S92" s="4493"/>
      <c r="T92" s="4206" t="s">
        <v>960</v>
      </c>
      <c r="U92" s="4206"/>
      <c r="V92" s="4206" t="s">
        <v>959</v>
      </c>
      <c r="W92" s="4206"/>
      <c r="X92" s="4206" t="s">
        <v>958</v>
      </c>
      <c r="Y92" s="4206"/>
      <c r="Z92" s="4206" t="s">
        <v>957</v>
      </c>
      <c r="AA92" s="4206"/>
      <c r="AB92" s="4206" t="s">
        <v>956</v>
      </c>
      <c r="AC92" s="4206"/>
      <c r="AD92" s="4206" t="s">
        <v>955</v>
      </c>
      <c r="AE92" s="4206"/>
      <c r="AF92" s="4206" t="s">
        <v>954</v>
      </c>
      <c r="AG92" s="4573"/>
      <c r="AH92" s="4177" t="s">
        <v>1070</v>
      </c>
      <c r="AI92" s="4153" t="s">
        <v>1068</v>
      </c>
      <c r="AJ92" s="4153" t="s">
        <v>1069</v>
      </c>
      <c r="AK92" s="4153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80"/>
      <c r="B93" s="4182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79"/>
      <c r="AI93" s="4154"/>
      <c r="AJ93" s="4154"/>
      <c r="AK93" s="4154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71" t="s">
        <v>1120</v>
      </c>
      <c r="B94" s="4472"/>
      <c r="C94" s="980">
        <f t="shared" ref="C94:C99" si="10">SUM(D94:E94)</f>
        <v>1</v>
      </c>
      <c r="D94" s="979">
        <f t="shared" ref="D94:E99" si="11">SUM(F94+H94+J94+L94+N94+P94+R94+T94+V94+X94+Z94+AB94+AD94+AF94)</f>
        <v>1</v>
      </c>
      <c r="E94" s="3263">
        <f t="shared" si="11"/>
        <v>0</v>
      </c>
      <c r="F94" s="896">
        <v>0</v>
      </c>
      <c r="G94" s="894">
        <v>0</v>
      </c>
      <c r="H94" s="896">
        <v>0</v>
      </c>
      <c r="I94" s="894">
        <v>0</v>
      </c>
      <c r="J94" s="896">
        <v>0</v>
      </c>
      <c r="K94" s="894">
        <v>0</v>
      </c>
      <c r="L94" s="896">
        <v>0</v>
      </c>
      <c r="M94" s="894">
        <v>0</v>
      </c>
      <c r="N94" s="896">
        <v>0</v>
      </c>
      <c r="O94" s="894">
        <v>0</v>
      </c>
      <c r="P94" s="896">
        <v>0</v>
      </c>
      <c r="Q94" s="894">
        <v>0</v>
      </c>
      <c r="R94" s="896">
        <v>0</v>
      </c>
      <c r="S94" s="894">
        <v>0</v>
      </c>
      <c r="T94" s="896">
        <v>0</v>
      </c>
      <c r="U94" s="894">
        <v>0</v>
      </c>
      <c r="V94" s="896">
        <v>0</v>
      </c>
      <c r="W94" s="894">
        <v>0</v>
      </c>
      <c r="X94" s="896">
        <v>0</v>
      </c>
      <c r="Y94" s="894">
        <v>0</v>
      </c>
      <c r="Z94" s="896">
        <v>1</v>
      </c>
      <c r="AA94" s="894">
        <v>0</v>
      </c>
      <c r="AB94" s="896">
        <v>0</v>
      </c>
      <c r="AC94" s="894">
        <v>0</v>
      </c>
      <c r="AD94" s="896">
        <v>0</v>
      </c>
      <c r="AE94" s="894">
        <v>0</v>
      </c>
      <c r="AF94" s="896">
        <v>0</v>
      </c>
      <c r="AG94" s="1063">
        <v>0</v>
      </c>
      <c r="AH94" s="894">
        <v>1</v>
      </c>
      <c r="AI94" s="895">
        <v>0</v>
      </c>
      <c r="AJ94" s="895">
        <v>0</v>
      </c>
      <c r="AK94" s="895">
        <v>0</v>
      </c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63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>
        <v>0</v>
      </c>
      <c r="G95" s="894">
        <v>0</v>
      </c>
      <c r="H95" s="896">
        <v>0</v>
      </c>
      <c r="I95" s="894">
        <v>0</v>
      </c>
      <c r="J95" s="896">
        <v>0</v>
      </c>
      <c r="K95" s="894">
        <v>0</v>
      </c>
      <c r="L95" s="896">
        <v>0</v>
      </c>
      <c r="M95" s="894">
        <v>0</v>
      </c>
      <c r="N95" s="896">
        <v>0</v>
      </c>
      <c r="O95" s="894">
        <v>0</v>
      </c>
      <c r="P95" s="896">
        <v>0</v>
      </c>
      <c r="Q95" s="894">
        <v>0</v>
      </c>
      <c r="R95" s="896">
        <v>0</v>
      </c>
      <c r="S95" s="894">
        <v>0</v>
      </c>
      <c r="T95" s="896">
        <v>0</v>
      </c>
      <c r="U95" s="894">
        <v>0</v>
      </c>
      <c r="V95" s="896">
        <v>0</v>
      </c>
      <c r="W95" s="894">
        <v>0</v>
      </c>
      <c r="X95" s="896">
        <v>0</v>
      </c>
      <c r="Y95" s="894">
        <v>0</v>
      </c>
      <c r="Z95" s="896">
        <v>0</v>
      </c>
      <c r="AA95" s="894">
        <v>0</v>
      </c>
      <c r="AB95" s="896">
        <v>0</v>
      </c>
      <c r="AC95" s="894">
        <v>0</v>
      </c>
      <c r="AD95" s="896">
        <v>0</v>
      </c>
      <c r="AE95" s="894">
        <v>0</v>
      </c>
      <c r="AF95" s="896">
        <v>0</v>
      </c>
      <c r="AG95" s="1063">
        <v>0</v>
      </c>
      <c r="AH95" s="894">
        <v>0</v>
      </c>
      <c r="AI95" s="895">
        <v>0</v>
      </c>
      <c r="AJ95" s="895">
        <v>0</v>
      </c>
      <c r="AK95" s="895">
        <v>0</v>
      </c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81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>
        <v>0</v>
      </c>
      <c r="G96" s="165">
        <v>0</v>
      </c>
      <c r="H96" s="125">
        <v>0</v>
      </c>
      <c r="I96" s="165">
        <v>0</v>
      </c>
      <c r="J96" s="125">
        <v>0</v>
      </c>
      <c r="K96" s="165">
        <v>0</v>
      </c>
      <c r="L96" s="125">
        <v>0</v>
      </c>
      <c r="M96" s="165">
        <v>0</v>
      </c>
      <c r="N96" s="125">
        <v>0</v>
      </c>
      <c r="O96" s="165">
        <v>0</v>
      </c>
      <c r="P96" s="125">
        <v>0</v>
      </c>
      <c r="Q96" s="165">
        <v>0</v>
      </c>
      <c r="R96" s="125">
        <v>0</v>
      </c>
      <c r="S96" s="165">
        <v>0</v>
      </c>
      <c r="T96" s="125">
        <v>0</v>
      </c>
      <c r="U96" s="165">
        <v>0</v>
      </c>
      <c r="V96" s="125">
        <v>0</v>
      </c>
      <c r="W96" s="165">
        <v>0</v>
      </c>
      <c r="X96" s="125">
        <v>0</v>
      </c>
      <c r="Y96" s="165">
        <v>0</v>
      </c>
      <c r="Z96" s="125">
        <v>0</v>
      </c>
      <c r="AA96" s="165">
        <v>0</v>
      </c>
      <c r="AB96" s="125">
        <v>0</v>
      </c>
      <c r="AC96" s="165">
        <v>0</v>
      </c>
      <c r="AD96" s="125">
        <v>0</v>
      </c>
      <c r="AE96" s="165">
        <v>0</v>
      </c>
      <c r="AF96" s="125">
        <v>0</v>
      </c>
      <c r="AG96" s="286">
        <v>0</v>
      </c>
      <c r="AH96" s="165">
        <v>0</v>
      </c>
      <c r="AI96" s="138">
        <v>0</v>
      </c>
      <c r="AJ96" s="138">
        <v>0</v>
      </c>
      <c r="AK96" s="138">
        <v>0</v>
      </c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81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>
        <v>0</v>
      </c>
      <c r="G97" s="165">
        <v>0</v>
      </c>
      <c r="H97" s="125">
        <v>0</v>
      </c>
      <c r="I97" s="165">
        <v>0</v>
      </c>
      <c r="J97" s="125">
        <v>0</v>
      </c>
      <c r="K97" s="165">
        <v>0</v>
      </c>
      <c r="L97" s="125">
        <v>0</v>
      </c>
      <c r="M97" s="165">
        <v>0</v>
      </c>
      <c r="N97" s="125">
        <v>0</v>
      </c>
      <c r="O97" s="165">
        <v>0</v>
      </c>
      <c r="P97" s="125">
        <v>0</v>
      </c>
      <c r="Q97" s="165">
        <v>0</v>
      </c>
      <c r="R97" s="125">
        <v>0</v>
      </c>
      <c r="S97" s="165">
        <v>0</v>
      </c>
      <c r="T97" s="125">
        <v>0</v>
      </c>
      <c r="U97" s="165">
        <v>0</v>
      </c>
      <c r="V97" s="125">
        <v>0</v>
      </c>
      <c r="W97" s="165">
        <v>0</v>
      </c>
      <c r="X97" s="125">
        <v>0</v>
      </c>
      <c r="Y97" s="165">
        <v>0</v>
      </c>
      <c r="Z97" s="125">
        <v>0</v>
      </c>
      <c r="AA97" s="165">
        <v>0</v>
      </c>
      <c r="AB97" s="125">
        <v>0</v>
      </c>
      <c r="AC97" s="165">
        <v>0</v>
      </c>
      <c r="AD97" s="125">
        <v>0</v>
      </c>
      <c r="AE97" s="165">
        <v>0</v>
      </c>
      <c r="AF97" s="125">
        <v>0</v>
      </c>
      <c r="AG97" s="286">
        <v>0</v>
      </c>
      <c r="AH97" s="165">
        <v>0</v>
      </c>
      <c r="AI97" s="138">
        <v>0</v>
      </c>
      <c r="AJ97" s="138">
        <v>0</v>
      </c>
      <c r="AK97" s="138">
        <v>0</v>
      </c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81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>
        <v>0</v>
      </c>
      <c r="G98" s="165">
        <v>0</v>
      </c>
      <c r="H98" s="125">
        <v>0</v>
      </c>
      <c r="I98" s="165">
        <v>0</v>
      </c>
      <c r="J98" s="125">
        <v>0</v>
      </c>
      <c r="K98" s="165">
        <v>0</v>
      </c>
      <c r="L98" s="125">
        <v>0</v>
      </c>
      <c r="M98" s="165">
        <v>0</v>
      </c>
      <c r="N98" s="125">
        <v>0</v>
      </c>
      <c r="O98" s="165">
        <v>0</v>
      </c>
      <c r="P98" s="125">
        <v>0</v>
      </c>
      <c r="Q98" s="165">
        <v>0</v>
      </c>
      <c r="R98" s="125">
        <v>0</v>
      </c>
      <c r="S98" s="165">
        <v>0</v>
      </c>
      <c r="T98" s="125">
        <v>0</v>
      </c>
      <c r="U98" s="165">
        <v>0</v>
      </c>
      <c r="V98" s="125">
        <v>0</v>
      </c>
      <c r="W98" s="165">
        <v>0</v>
      </c>
      <c r="X98" s="125">
        <v>0</v>
      </c>
      <c r="Y98" s="165">
        <v>0</v>
      </c>
      <c r="Z98" s="125">
        <v>0</v>
      </c>
      <c r="AA98" s="165">
        <v>0</v>
      </c>
      <c r="AB98" s="125">
        <v>0</v>
      </c>
      <c r="AC98" s="165">
        <v>0</v>
      </c>
      <c r="AD98" s="125">
        <v>0</v>
      </c>
      <c r="AE98" s="165">
        <v>0</v>
      </c>
      <c r="AF98" s="125">
        <v>0</v>
      </c>
      <c r="AG98" s="286">
        <v>0</v>
      </c>
      <c r="AH98" s="165">
        <v>0</v>
      </c>
      <c r="AI98" s="138">
        <v>0</v>
      </c>
      <c r="AJ98" s="138">
        <v>0</v>
      </c>
      <c r="AK98" s="138">
        <v>0</v>
      </c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64"/>
      <c r="B99" s="3109" t="s">
        <v>1115</v>
      </c>
      <c r="C99" s="3253">
        <f t="shared" si="10"/>
        <v>1</v>
      </c>
      <c r="D99" s="3254">
        <f t="shared" si="11"/>
        <v>1</v>
      </c>
      <c r="E99" s="168">
        <f t="shared" si="11"/>
        <v>0</v>
      </c>
      <c r="F99" s="140">
        <v>0</v>
      </c>
      <c r="G99" s="142">
        <v>0</v>
      </c>
      <c r="H99" s="140">
        <v>0</v>
      </c>
      <c r="I99" s="142">
        <v>0</v>
      </c>
      <c r="J99" s="140">
        <v>0</v>
      </c>
      <c r="K99" s="142">
        <v>0</v>
      </c>
      <c r="L99" s="140">
        <v>0</v>
      </c>
      <c r="M99" s="142">
        <v>0</v>
      </c>
      <c r="N99" s="140">
        <v>0</v>
      </c>
      <c r="O99" s="142">
        <v>0</v>
      </c>
      <c r="P99" s="140">
        <v>0</v>
      </c>
      <c r="Q99" s="142">
        <v>0</v>
      </c>
      <c r="R99" s="140">
        <v>0</v>
      </c>
      <c r="S99" s="142">
        <v>0</v>
      </c>
      <c r="T99" s="140">
        <v>0</v>
      </c>
      <c r="U99" s="142">
        <v>0</v>
      </c>
      <c r="V99" s="140">
        <v>0</v>
      </c>
      <c r="W99" s="142">
        <v>0</v>
      </c>
      <c r="X99" s="140">
        <v>0</v>
      </c>
      <c r="Y99" s="142">
        <v>0</v>
      </c>
      <c r="Z99" s="140">
        <v>1</v>
      </c>
      <c r="AA99" s="142">
        <v>0</v>
      </c>
      <c r="AB99" s="140">
        <v>0</v>
      </c>
      <c r="AC99" s="142">
        <v>0</v>
      </c>
      <c r="AD99" s="140">
        <v>0</v>
      </c>
      <c r="AE99" s="142">
        <v>0</v>
      </c>
      <c r="AF99" s="140">
        <v>0</v>
      </c>
      <c r="AG99" s="307">
        <v>0</v>
      </c>
      <c r="AH99" s="142">
        <v>1</v>
      </c>
      <c r="AI99" s="98">
        <v>0</v>
      </c>
      <c r="AJ99" s="98">
        <v>0</v>
      </c>
      <c r="AK99" s="98">
        <v>0</v>
      </c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 xml:space="preserve">* Los Ingresos de pacientes dependientes severos con escaras DEBEN estar incluidos en los Ingresos de pacientes dependientes severos Oncológicos o No Oncológicos. </v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63" t="s">
        <v>36</v>
      </c>
      <c r="B101" s="4163"/>
      <c r="C101" s="4176" t="s">
        <v>27</v>
      </c>
      <c r="D101" s="4163"/>
      <c r="E101" s="4177"/>
      <c r="F101" s="4155" t="s">
        <v>34</v>
      </c>
      <c r="G101" s="4156"/>
      <c r="H101" s="4156"/>
      <c r="I101" s="4156"/>
      <c r="J101" s="4156"/>
      <c r="K101" s="4156"/>
      <c r="L101" s="4156"/>
      <c r="M101" s="4156"/>
      <c r="N101" s="4156"/>
      <c r="O101" s="4156"/>
      <c r="P101" s="4156"/>
      <c r="Q101" s="4156"/>
      <c r="R101" s="4156"/>
      <c r="S101" s="4156"/>
      <c r="T101" s="4156"/>
      <c r="U101" s="4156"/>
      <c r="V101" s="4156"/>
      <c r="W101" s="4156"/>
      <c r="X101" s="4156"/>
      <c r="Y101" s="4156"/>
      <c r="Z101" s="4156"/>
      <c r="AA101" s="4156"/>
      <c r="AB101" s="4156"/>
      <c r="AC101" s="4156"/>
      <c r="AD101" s="4156"/>
      <c r="AE101" s="4156"/>
      <c r="AF101" s="4156"/>
      <c r="AG101" s="4476"/>
      <c r="AH101" s="4572" t="s">
        <v>1101</v>
      </c>
      <c r="AI101" s="4574"/>
      <c r="AJ101" s="4574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81"/>
      <c r="B102" s="4181"/>
      <c r="C102" s="4180"/>
      <c r="D102" s="4181"/>
      <c r="E102" s="4182"/>
      <c r="F102" s="4167" t="s">
        <v>1113</v>
      </c>
      <c r="G102" s="4169"/>
      <c r="H102" s="4167" t="s">
        <v>1112</v>
      </c>
      <c r="I102" s="4169"/>
      <c r="J102" s="4167" t="s">
        <v>965</v>
      </c>
      <c r="K102" s="4169"/>
      <c r="L102" s="4167" t="s">
        <v>964</v>
      </c>
      <c r="M102" s="4169"/>
      <c r="N102" s="4167" t="s">
        <v>963</v>
      </c>
      <c r="O102" s="4169"/>
      <c r="P102" s="4167" t="s">
        <v>962</v>
      </c>
      <c r="Q102" s="4169"/>
      <c r="R102" s="4167" t="s">
        <v>961</v>
      </c>
      <c r="S102" s="4169"/>
      <c r="T102" s="4167" t="s">
        <v>960</v>
      </c>
      <c r="U102" s="4169"/>
      <c r="V102" s="4167" t="s">
        <v>959</v>
      </c>
      <c r="W102" s="4169"/>
      <c r="X102" s="4167" t="s">
        <v>958</v>
      </c>
      <c r="Y102" s="4169"/>
      <c r="Z102" s="4155" t="s">
        <v>957</v>
      </c>
      <c r="AA102" s="4159"/>
      <c r="AB102" s="4155" t="s">
        <v>956</v>
      </c>
      <c r="AC102" s="4159"/>
      <c r="AD102" s="4155" t="s">
        <v>955</v>
      </c>
      <c r="AE102" s="4159"/>
      <c r="AF102" s="4155" t="s">
        <v>954</v>
      </c>
      <c r="AG102" s="4476"/>
      <c r="AH102" s="4177" t="s">
        <v>1111</v>
      </c>
      <c r="AI102" s="4153" t="s">
        <v>1110</v>
      </c>
      <c r="AJ102" s="4153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64"/>
      <c r="B103" s="4164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79"/>
      <c r="AI103" s="4154"/>
      <c r="AJ103" s="4154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562" t="s">
        <v>1109</v>
      </c>
      <c r="B104" s="4563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456" t="s">
        <v>1108</v>
      </c>
      <c r="B105" s="4457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568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569"/>
      <c r="B107" s="3109" t="s">
        <v>1105</v>
      </c>
      <c r="C107" s="3253">
        <f>SUM(D107:E107)</f>
        <v>1</v>
      </c>
      <c r="D107" s="3254">
        <f t="shared" si="12"/>
        <v>0</v>
      </c>
      <c r="E107" s="168">
        <f t="shared" si="12"/>
        <v>1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>
        <v>1</v>
      </c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564" t="s">
        <v>1104</v>
      </c>
      <c r="B108" s="4565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7" t="str">
        <f>IF(C108&gt;C106+C107,"* Los Ingresos de pacientes dependientes severos con escaras DEBEN estar incluidos en los Ingresos de pacientes dependientes severos Oncológicos o No Oncológicos. ","")</f>
        <v/>
      </c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76" t="s">
        <v>1091</v>
      </c>
      <c r="B110" s="4177"/>
      <c r="C110" s="4155" t="s">
        <v>27</v>
      </c>
      <c r="D110" s="4156"/>
      <c r="E110" s="4159"/>
      <c r="F110" s="4155" t="s">
        <v>957</v>
      </c>
      <c r="G110" s="4159"/>
      <c r="H110" s="4155" t="s">
        <v>956</v>
      </c>
      <c r="I110" s="4159"/>
      <c r="J110" s="4155" t="s">
        <v>955</v>
      </c>
      <c r="K110" s="4159"/>
      <c r="L110" s="4155" t="s">
        <v>954</v>
      </c>
      <c r="M110" s="4159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78"/>
      <c r="B111" s="4179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78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79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80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73" t="s">
        <v>1094</v>
      </c>
      <c r="B115" s="4473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78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79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79"/>
      <c r="B118" s="124" t="s">
        <v>1096</v>
      </c>
      <c r="C118" s="472">
        <f>SUM(D118:E118)</f>
        <v>1</v>
      </c>
      <c r="D118" s="473">
        <f t="shared" si="15"/>
        <v>0</v>
      </c>
      <c r="E118" s="166">
        <f t="shared" si="15"/>
        <v>1</v>
      </c>
      <c r="F118" s="125"/>
      <c r="G118" s="165"/>
      <c r="H118" s="125"/>
      <c r="I118" s="165">
        <v>1</v>
      </c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80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73" t="s">
        <v>1094</v>
      </c>
      <c r="B120" s="4473"/>
      <c r="C120" s="980">
        <f t="shared" ref="C120:M120" si="16">SUM(C116:C119)</f>
        <v>1</v>
      </c>
      <c r="D120" s="979">
        <f t="shared" si="16"/>
        <v>0</v>
      </c>
      <c r="E120" s="3263">
        <f t="shared" si="16"/>
        <v>1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1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491"/>
      <c r="R120" s="4492"/>
      <c r="S120" s="4490"/>
      <c r="T120" s="4490"/>
      <c r="U120" s="4490"/>
      <c r="V120" s="4490"/>
      <c r="W120" s="4490"/>
      <c r="X120" s="4490"/>
      <c r="Y120" s="4490"/>
      <c r="Z120" s="4490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77" t="s">
        <v>1093</v>
      </c>
      <c r="B121" s="4477"/>
      <c r="C121" s="437">
        <f t="shared" ref="C121:M121" si="17">SUM(C115+C120)</f>
        <v>1</v>
      </c>
      <c r="D121" s="702">
        <f t="shared" si="17"/>
        <v>0</v>
      </c>
      <c r="E121" s="752">
        <f t="shared" si="17"/>
        <v>1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1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76" t="s">
        <v>1091</v>
      </c>
      <c r="B123" s="4177"/>
      <c r="C123" s="4155" t="s">
        <v>27</v>
      </c>
      <c r="D123" s="4156"/>
      <c r="E123" s="4159"/>
      <c r="F123" s="4155" t="s">
        <v>957</v>
      </c>
      <c r="G123" s="4159"/>
      <c r="H123" s="4155" t="s">
        <v>956</v>
      </c>
      <c r="I123" s="4159"/>
      <c r="J123" s="4155" t="s">
        <v>955</v>
      </c>
      <c r="K123" s="4159"/>
      <c r="L123" s="4155" t="s">
        <v>954</v>
      </c>
      <c r="M123" s="4156"/>
      <c r="N123" s="4540" t="s">
        <v>1101</v>
      </c>
      <c r="O123" s="4156"/>
      <c r="P123" s="4159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78"/>
      <c r="B124" s="4179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78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79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80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73" t="s">
        <v>1094</v>
      </c>
      <c r="B128" s="4473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78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79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79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80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73" t="s">
        <v>1094</v>
      </c>
      <c r="B133" s="4473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77" t="s">
        <v>1093</v>
      </c>
      <c r="B134" s="4477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76" t="s">
        <v>1091</v>
      </c>
      <c r="B136" s="4177"/>
      <c r="C136" s="4156" t="s">
        <v>27</v>
      </c>
      <c r="D136" s="4156"/>
      <c r="E136" s="4159"/>
      <c r="F136" s="4155" t="s">
        <v>958</v>
      </c>
      <c r="G136" s="4159"/>
      <c r="H136" s="4155" t="s">
        <v>957</v>
      </c>
      <c r="I136" s="4159"/>
      <c r="J136" s="4155" t="s">
        <v>956</v>
      </c>
      <c r="K136" s="4159"/>
      <c r="L136" s="4155" t="s">
        <v>955</v>
      </c>
      <c r="M136" s="4159"/>
      <c r="N136" s="4155" t="s">
        <v>954</v>
      </c>
      <c r="O136" s="4159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78"/>
      <c r="B137" s="4179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67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68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68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455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470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68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68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430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52" t="s">
        <v>1078</v>
      </c>
      <c r="B149" s="4267"/>
      <c r="C149" s="4493" t="s">
        <v>27</v>
      </c>
      <c r="D149" s="4493"/>
      <c r="E149" s="4493"/>
      <c r="F149" s="4493" t="s">
        <v>83</v>
      </c>
      <c r="G149" s="4493"/>
      <c r="H149" s="4493" t="s">
        <v>84</v>
      </c>
      <c r="I149" s="4493"/>
      <c r="J149" s="4493" t="s">
        <v>85</v>
      </c>
      <c r="K149" s="4493"/>
      <c r="L149" s="4493" t="s">
        <v>79</v>
      </c>
      <c r="M149" s="4493"/>
      <c r="N149" s="4167" t="s">
        <v>6</v>
      </c>
      <c r="O149" s="4169"/>
      <c r="P149" s="4206" t="s">
        <v>965</v>
      </c>
      <c r="Q149" s="4206"/>
      <c r="R149" s="4206" t="s">
        <v>964</v>
      </c>
      <c r="S149" s="4206"/>
      <c r="T149" s="4206" t="s">
        <v>963</v>
      </c>
      <c r="U149" s="4206"/>
      <c r="V149" s="4206" t="s">
        <v>962</v>
      </c>
      <c r="W149" s="4206"/>
      <c r="X149" s="4206" t="s">
        <v>961</v>
      </c>
      <c r="Y149" s="4206"/>
      <c r="Z149" s="4206" t="s">
        <v>960</v>
      </c>
      <c r="AA149" s="4206"/>
      <c r="AB149" s="4206" t="s">
        <v>959</v>
      </c>
      <c r="AC149" s="4206"/>
      <c r="AD149" s="4206" t="s">
        <v>958</v>
      </c>
      <c r="AE149" s="4206"/>
      <c r="AF149" s="4206" t="s">
        <v>957</v>
      </c>
      <c r="AG149" s="4206"/>
      <c r="AH149" s="4206" t="s">
        <v>956</v>
      </c>
      <c r="AI149" s="4206"/>
      <c r="AJ149" s="4206" t="s">
        <v>955</v>
      </c>
      <c r="AK149" s="4206"/>
      <c r="AL149" s="4206" t="s">
        <v>954</v>
      </c>
      <c r="AM149" s="4155"/>
      <c r="AN149" s="4496" t="s">
        <v>93</v>
      </c>
      <c r="AO149" s="4454" t="s">
        <v>1077</v>
      </c>
      <c r="AP149" s="4155" t="s">
        <v>3</v>
      </c>
      <c r="AQ149" s="4159"/>
      <c r="AR149" s="4153" t="s">
        <v>479</v>
      </c>
      <c r="AS149" s="4153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3"/>
      <c r="B150" s="4430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497"/>
      <c r="AO150" s="4279"/>
      <c r="AP150" s="3124" t="s">
        <v>20</v>
      </c>
      <c r="AQ150" s="3148" t="s">
        <v>21</v>
      </c>
      <c r="AR150" s="4154"/>
      <c r="AS150" s="4154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494" t="s">
        <v>971</v>
      </c>
      <c r="B151" s="4495"/>
      <c r="C151" s="920">
        <f>SUM(D151+E151)</f>
        <v>1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1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>
        <v>1</v>
      </c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>
        <v>0</v>
      </c>
      <c r="AO151" s="237">
        <v>0</v>
      </c>
      <c r="AP151" s="430">
        <v>0</v>
      </c>
      <c r="AQ151" s="276">
        <v>1</v>
      </c>
      <c r="AR151" s="693">
        <v>0</v>
      </c>
      <c r="AS151" s="693">
        <v>0</v>
      </c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474" t="s">
        <v>1066</v>
      </c>
      <c r="B152" s="4475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484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485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4" t="s">
        <v>1062</v>
      </c>
      <c r="B155" s="4285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484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485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1</v>
      </c>
      <c r="D158" s="979">
        <f t="shared" si="25"/>
        <v>0</v>
      </c>
      <c r="E158" s="3263">
        <f t="shared" si="26"/>
        <v>1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>
        <v>1</v>
      </c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>
        <v>0</v>
      </c>
      <c r="AO158" s="977">
        <v>0</v>
      </c>
      <c r="AP158" s="430">
        <v>0</v>
      </c>
      <c r="AQ158" s="693">
        <v>1</v>
      </c>
      <c r="AR158" s="693">
        <v>0</v>
      </c>
      <c r="AS158" s="693">
        <v>0</v>
      </c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53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62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62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62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62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62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62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54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53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62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54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53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62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62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54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53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62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62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62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62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54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53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62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54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468" t="s">
        <v>1028</v>
      </c>
      <c r="B183" s="4469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315" t="s">
        <v>1027</v>
      </c>
      <c r="B184" s="4314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315" t="s">
        <v>1026</v>
      </c>
      <c r="B185" s="4314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315" t="s">
        <v>1025</v>
      </c>
      <c r="B186" s="4314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315" t="s">
        <v>1024</v>
      </c>
      <c r="B187" s="4314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315" t="s">
        <v>1023</v>
      </c>
      <c r="B188" s="4314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316" t="s">
        <v>33</v>
      </c>
      <c r="B189" s="4317"/>
      <c r="C189" s="369">
        <f t="shared" si="39"/>
        <v>1</v>
      </c>
      <c r="D189" s="370">
        <f t="shared" si="44"/>
        <v>0</v>
      </c>
      <c r="E189" s="253">
        <f t="shared" si="45"/>
        <v>1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>
        <v>1</v>
      </c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>
        <v>0</v>
      </c>
      <c r="AO189" s="945">
        <v>0</v>
      </c>
      <c r="AP189" s="140">
        <v>0</v>
      </c>
      <c r="AQ189" s="142">
        <v>1</v>
      </c>
      <c r="AR189" s="142">
        <v>0</v>
      </c>
      <c r="AS189" s="142">
        <v>0</v>
      </c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52" t="s">
        <v>1072</v>
      </c>
      <c r="B191" s="4267"/>
      <c r="C191" s="4493" t="s">
        <v>27</v>
      </c>
      <c r="D191" s="4493"/>
      <c r="E191" s="4493"/>
      <c r="F191" s="4493" t="s">
        <v>83</v>
      </c>
      <c r="G191" s="4493"/>
      <c r="H191" s="4493" t="s">
        <v>84</v>
      </c>
      <c r="I191" s="4493"/>
      <c r="J191" s="4493" t="s">
        <v>85</v>
      </c>
      <c r="K191" s="4493"/>
      <c r="L191" s="4493" t="s">
        <v>79</v>
      </c>
      <c r="M191" s="4493"/>
      <c r="N191" s="4167" t="s">
        <v>6</v>
      </c>
      <c r="O191" s="4169"/>
      <c r="P191" s="4206" t="s">
        <v>965</v>
      </c>
      <c r="Q191" s="4206"/>
      <c r="R191" s="4206" t="s">
        <v>964</v>
      </c>
      <c r="S191" s="4206"/>
      <c r="T191" s="4206" t="s">
        <v>963</v>
      </c>
      <c r="U191" s="4206"/>
      <c r="V191" s="4206" t="s">
        <v>962</v>
      </c>
      <c r="W191" s="4206"/>
      <c r="X191" s="4206" t="s">
        <v>961</v>
      </c>
      <c r="Y191" s="4206"/>
      <c r="Z191" s="4206" t="s">
        <v>960</v>
      </c>
      <c r="AA191" s="4206"/>
      <c r="AB191" s="4206" t="s">
        <v>959</v>
      </c>
      <c r="AC191" s="4206"/>
      <c r="AD191" s="4206" t="s">
        <v>958</v>
      </c>
      <c r="AE191" s="4206"/>
      <c r="AF191" s="4206" t="s">
        <v>957</v>
      </c>
      <c r="AG191" s="4206"/>
      <c r="AH191" s="4206" t="s">
        <v>956</v>
      </c>
      <c r="AI191" s="4206"/>
      <c r="AJ191" s="4206" t="s">
        <v>955</v>
      </c>
      <c r="AK191" s="4206"/>
      <c r="AL191" s="4206" t="s">
        <v>954</v>
      </c>
      <c r="AM191" s="4155"/>
      <c r="AN191" s="4503" t="s">
        <v>81</v>
      </c>
      <c r="AO191" s="4504"/>
      <c r="AP191" s="4505"/>
      <c r="AQ191" s="4498" t="s">
        <v>93</v>
      </c>
      <c r="AR191" s="4454" t="s">
        <v>1071</v>
      </c>
      <c r="AS191" s="4206" t="s">
        <v>3</v>
      </c>
      <c r="AT191" s="4206"/>
      <c r="AU191" s="4153" t="s">
        <v>985</v>
      </c>
      <c r="AV191" s="4153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3"/>
      <c r="B192" s="4430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499"/>
      <c r="AR192" s="4279"/>
      <c r="AS192" s="3124" t="s">
        <v>20</v>
      </c>
      <c r="AT192" s="3148" t="s">
        <v>21</v>
      </c>
      <c r="AU192" s="4154"/>
      <c r="AV192" s="4154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500" t="s">
        <v>1067</v>
      </c>
      <c r="B193" s="4495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474" t="s">
        <v>1066</v>
      </c>
      <c r="B194" s="4475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484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485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4" t="s">
        <v>1062</v>
      </c>
      <c r="B197" s="4285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484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485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53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62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62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62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62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62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62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54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454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78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79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454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78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78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79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62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62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62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62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62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54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53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62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54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468" t="s">
        <v>1028</v>
      </c>
      <c r="B225" s="4469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315" t="s">
        <v>1027</v>
      </c>
      <c r="B226" s="4314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315" t="s">
        <v>1026</v>
      </c>
      <c r="B227" s="4314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315" t="s">
        <v>1025</v>
      </c>
      <c r="B228" s="4314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315" t="s">
        <v>1024</v>
      </c>
      <c r="B229" s="4314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315" t="s">
        <v>1023</v>
      </c>
      <c r="B230" s="4314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316" t="s">
        <v>33</v>
      </c>
      <c r="B231" s="4317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76" t="s">
        <v>36</v>
      </c>
      <c r="B233" s="4177"/>
      <c r="C233" s="4206" t="s">
        <v>27</v>
      </c>
      <c r="D233" s="4206"/>
      <c r="E233" s="4206"/>
      <c r="F233" s="4167" t="s">
        <v>59</v>
      </c>
      <c r="G233" s="4169"/>
      <c r="H233" s="4167" t="s">
        <v>87</v>
      </c>
      <c r="I233" s="4169"/>
      <c r="J233" s="4167" t="s">
        <v>88</v>
      </c>
      <c r="K233" s="4169"/>
      <c r="L233" s="4167" t="s">
        <v>89</v>
      </c>
      <c r="M233" s="4169"/>
      <c r="N233" s="4167" t="s">
        <v>90</v>
      </c>
      <c r="O233" s="4169"/>
      <c r="P233" s="4167" t="s">
        <v>91</v>
      </c>
      <c r="Q233" s="4169"/>
      <c r="R233" s="4167" t="s">
        <v>1021</v>
      </c>
      <c r="S233" s="4169"/>
      <c r="T233" s="4167" t="s">
        <v>1020</v>
      </c>
      <c r="U233" s="4169"/>
      <c r="V233" s="4167" t="s">
        <v>1019</v>
      </c>
      <c r="W233" s="4169"/>
      <c r="X233" s="4167" t="s">
        <v>1018</v>
      </c>
      <c r="Y233" s="4169"/>
      <c r="Z233" s="4167" t="s">
        <v>1017</v>
      </c>
      <c r="AA233" s="4169"/>
      <c r="AB233" s="4167" t="s">
        <v>1016</v>
      </c>
      <c r="AC233" s="4169"/>
      <c r="AD233" s="4167" t="s">
        <v>1015</v>
      </c>
      <c r="AE233" s="4169"/>
      <c r="AF233" s="4167" t="s">
        <v>1014</v>
      </c>
      <c r="AG233" s="4169"/>
      <c r="AH233" s="4167" t="s">
        <v>1013</v>
      </c>
      <c r="AI233" s="4169"/>
      <c r="AJ233" s="4167" t="s">
        <v>1012</v>
      </c>
      <c r="AK233" s="4169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78"/>
      <c r="B234" s="4179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7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8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7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8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10" t="s">
        <v>1007</v>
      </c>
      <c r="B240" s="4535" t="s">
        <v>1006</v>
      </c>
      <c r="C240" s="4176" t="s">
        <v>1</v>
      </c>
      <c r="D240" s="4163"/>
      <c r="E240" s="4177"/>
      <c r="F240" s="4488" t="s">
        <v>92</v>
      </c>
      <c r="G240" s="4575"/>
      <c r="H240" s="4575"/>
      <c r="I240" s="4575"/>
      <c r="J240" s="4575"/>
      <c r="K240" s="4575"/>
      <c r="L240" s="4575"/>
      <c r="M240" s="4575"/>
      <c r="N240" s="4575"/>
      <c r="O240" s="4575"/>
      <c r="P240" s="4575"/>
      <c r="Q240" s="4575"/>
      <c r="R240" s="4575"/>
      <c r="S240" s="4575"/>
      <c r="T240" s="4575"/>
      <c r="U240" s="4575"/>
      <c r="V240" s="4575"/>
      <c r="W240" s="4575"/>
      <c r="X240" s="4575"/>
      <c r="Y240" s="4575"/>
      <c r="Z240" s="4575"/>
      <c r="AA240" s="4575"/>
      <c r="AB240" s="4575"/>
      <c r="AC240" s="4575"/>
      <c r="AD240" s="4575"/>
      <c r="AE240" s="4575"/>
      <c r="AF240" s="4575"/>
      <c r="AG240" s="4575"/>
      <c r="AH240" s="4575"/>
      <c r="AI240" s="4575"/>
      <c r="AJ240" s="4575"/>
      <c r="AK240" s="4489"/>
      <c r="AL240" s="4153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11"/>
      <c r="B241" s="4536"/>
      <c r="C241" s="4178"/>
      <c r="D241" s="4164"/>
      <c r="E241" s="4179"/>
      <c r="F241" s="4488" t="s">
        <v>84</v>
      </c>
      <c r="G241" s="4489"/>
      <c r="H241" s="4488" t="s">
        <v>85</v>
      </c>
      <c r="I241" s="4489"/>
      <c r="J241" s="4488" t="s">
        <v>79</v>
      </c>
      <c r="K241" s="4489"/>
      <c r="L241" s="4488" t="s">
        <v>6</v>
      </c>
      <c r="M241" s="4489"/>
      <c r="N241" s="4167" t="s">
        <v>7</v>
      </c>
      <c r="O241" s="4169"/>
      <c r="P241" s="4167" t="s">
        <v>8</v>
      </c>
      <c r="Q241" s="4169"/>
      <c r="R241" s="4167" t="s">
        <v>9</v>
      </c>
      <c r="S241" s="4169"/>
      <c r="T241" s="4167" t="s">
        <v>10</v>
      </c>
      <c r="U241" s="4169"/>
      <c r="V241" s="4167" t="s">
        <v>11</v>
      </c>
      <c r="W241" s="4169"/>
      <c r="X241" s="4167" t="s">
        <v>12</v>
      </c>
      <c r="Y241" s="4169"/>
      <c r="Z241" s="4167" t="s">
        <v>13</v>
      </c>
      <c r="AA241" s="4169"/>
      <c r="AB241" s="4167" t="s">
        <v>14</v>
      </c>
      <c r="AC241" s="4169"/>
      <c r="AD241" s="4167" t="s">
        <v>15</v>
      </c>
      <c r="AE241" s="4169"/>
      <c r="AF241" s="4167" t="s">
        <v>16</v>
      </c>
      <c r="AG241" s="4169"/>
      <c r="AH241" s="4167" t="s">
        <v>17</v>
      </c>
      <c r="AI241" s="4169"/>
      <c r="AJ241" s="4155" t="s">
        <v>18</v>
      </c>
      <c r="AK241" s="4159"/>
      <c r="AL241" s="4162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12"/>
      <c r="B242" s="4537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54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15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14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13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14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76" t="s">
        <v>1002</v>
      </c>
      <c r="B248" s="4177"/>
      <c r="C248" s="4493" t="s">
        <v>44</v>
      </c>
      <c r="D248" s="4493"/>
      <c r="E248" s="4493"/>
      <c r="F248" s="4167" t="s">
        <v>1001</v>
      </c>
      <c r="G248" s="4168"/>
      <c r="H248" s="4168"/>
      <c r="I248" s="4168"/>
      <c r="J248" s="4168"/>
      <c r="K248" s="4168"/>
      <c r="L248" s="4168"/>
      <c r="M248" s="4168"/>
      <c r="N248" s="4168"/>
      <c r="O248" s="4168"/>
      <c r="P248" s="4168"/>
      <c r="Q248" s="4168"/>
      <c r="R248" s="4168"/>
      <c r="S248" s="4168"/>
      <c r="T248" s="4168"/>
      <c r="U248" s="4168"/>
      <c r="V248" s="4168"/>
      <c r="W248" s="4168"/>
      <c r="X248" s="4168"/>
      <c r="Y248" s="4168"/>
      <c r="Z248" s="4168"/>
      <c r="AA248" s="4168"/>
      <c r="AB248" s="4168"/>
      <c r="AC248" s="4168"/>
      <c r="AD248" s="4168"/>
      <c r="AE248" s="4168"/>
      <c r="AF248" s="4168"/>
      <c r="AG248" s="4168"/>
      <c r="AH248" s="4168"/>
      <c r="AI248" s="4168"/>
      <c r="AJ248" s="4168"/>
      <c r="AK248" s="4168"/>
      <c r="AL248" s="4168"/>
      <c r="AM248" s="4529"/>
      <c r="AN248" s="4156" t="s">
        <v>81</v>
      </c>
      <c r="AO248" s="4156"/>
      <c r="AP248" s="4159"/>
      <c r="AQ248" s="4516" t="s">
        <v>972</v>
      </c>
      <c r="AR248" s="4517"/>
      <c r="AS248" s="4153" t="s">
        <v>442</v>
      </c>
      <c r="AT248" s="4153" t="s">
        <v>441</v>
      </c>
      <c r="AU248" s="4177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80"/>
      <c r="B249" s="4182"/>
      <c r="C249" s="4493"/>
      <c r="D249" s="4493"/>
      <c r="E249" s="4493"/>
      <c r="F249" s="4155" t="s">
        <v>1000</v>
      </c>
      <c r="G249" s="4156"/>
      <c r="H249" s="4155" t="s">
        <v>84</v>
      </c>
      <c r="I249" s="4156"/>
      <c r="J249" s="4155" t="s">
        <v>85</v>
      </c>
      <c r="K249" s="4156"/>
      <c r="L249" s="4155" t="s">
        <v>79</v>
      </c>
      <c r="M249" s="4156"/>
      <c r="N249" s="4155" t="s">
        <v>6</v>
      </c>
      <c r="O249" s="4156"/>
      <c r="P249" s="4155" t="s">
        <v>965</v>
      </c>
      <c r="Q249" s="4159"/>
      <c r="R249" s="4155" t="s">
        <v>964</v>
      </c>
      <c r="S249" s="4159"/>
      <c r="T249" s="4155" t="s">
        <v>963</v>
      </c>
      <c r="U249" s="4159"/>
      <c r="V249" s="4155" t="s">
        <v>962</v>
      </c>
      <c r="W249" s="4159"/>
      <c r="X249" s="4155" t="s">
        <v>961</v>
      </c>
      <c r="Y249" s="4159"/>
      <c r="Z249" s="4155" t="s">
        <v>960</v>
      </c>
      <c r="AA249" s="4159"/>
      <c r="AB249" s="4155" t="s">
        <v>959</v>
      </c>
      <c r="AC249" s="4159"/>
      <c r="AD249" s="4155" t="s">
        <v>958</v>
      </c>
      <c r="AE249" s="4159"/>
      <c r="AF249" s="4155" t="s">
        <v>957</v>
      </c>
      <c r="AG249" s="4159"/>
      <c r="AH249" s="4155" t="s">
        <v>956</v>
      </c>
      <c r="AI249" s="4159"/>
      <c r="AJ249" s="4155" t="s">
        <v>955</v>
      </c>
      <c r="AK249" s="4159"/>
      <c r="AL249" s="4155" t="s">
        <v>954</v>
      </c>
      <c r="AM249" s="4476"/>
      <c r="AN249" s="4538" t="s">
        <v>49</v>
      </c>
      <c r="AO249" s="4538" t="s">
        <v>999</v>
      </c>
      <c r="AP249" s="4177" t="s">
        <v>998</v>
      </c>
      <c r="AQ249" s="4518"/>
      <c r="AR249" s="4519"/>
      <c r="AS249" s="4162"/>
      <c r="AT249" s="4162"/>
      <c r="AU249" s="4182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78"/>
      <c r="B250" s="4179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539"/>
      <c r="AO250" s="4539"/>
      <c r="AP250" s="4179"/>
      <c r="AQ250" s="900" t="s">
        <v>438</v>
      </c>
      <c r="AR250" s="3069" t="s">
        <v>439</v>
      </c>
      <c r="AS250" s="4154"/>
      <c r="AT250" s="4154"/>
      <c r="AU250" s="4179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20" t="s">
        <v>997</v>
      </c>
      <c r="B251" s="4521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3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3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3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3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3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3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3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3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3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67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68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68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68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68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68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68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68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430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76" t="s">
        <v>36</v>
      </c>
      <c r="B271" s="4177"/>
      <c r="C271" s="4452" t="s">
        <v>44</v>
      </c>
      <c r="D271" s="4509"/>
      <c r="E271" s="4267"/>
      <c r="F271" s="4167" t="s">
        <v>986</v>
      </c>
      <c r="G271" s="4168"/>
      <c r="H271" s="4168"/>
      <c r="I271" s="4168"/>
      <c r="J271" s="4168"/>
      <c r="K271" s="4168"/>
      <c r="L271" s="4168"/>
      <c r="M271" s="4168"/>
      <c r="N271" s="4168"/>
      <c r="O271" s="4168"/>
      <c r="P271" s="4168"/>
      <c r="Q271" s="4168"/>
      <c r="R271" s="4168"/>
      <c r="S271" s="4168"/>
      <c r="T271" s="4168"/>
      <c r="U271" s="4168"/>
      <c r="V271" s="4168"/>
      <c r="W271" s="4168"/>
      <c r="X271" s="4168"/>
      <c r="Y271" s="4168"/>
      <c r="Z271" s="4168"/>
      <c r="AA271" s="4168"/>
      <c r="AB271" s="4168"/>
      <c r="AC271" s="4168"/>
      <c r="AD271" s="4168"/>
      <c r="AE271" s="4168"/>
      <c r="AF271" s="4168"/>
      <c r="AG271" s="4168"/>
      <c r="AH271" s="4168"/>
      <c r="AI271" s="4168"/>
      <c r="AJ271" s="4168"/>
      <c r="AK271" s="4168"/>
      <c r="AL271" s="4168"/>
      <c r="AM271" s="4168"/>
      <c r="AN271" s="4168"/>
      <c r="AO271" s="4168"/>
      <c r="AP271" s="4168"/>
      <c r="AQ271" s="4168"/>
      <c r="AR271" s="4168"/>
      <c r="AS271" s="4169"/>
      <c r="AT271" s="4242" t="s">
        <v>972</v>
      </c>
      <c r="AU271" s="4243"/>
      <c r="AV271" s="4153" t="s">
        <v>442</v>
      </c>
      <c r="AW271" s="4177" t="s">
        <v>441</v>
      </c>
      <c r="AX271" s="4177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80"/>
      <c r="B272" s="4182"/>
      <c r="C272" s="4453"/>
      <c r="D272" s="4282"/>
      <c r="E272" s="4430"/>
      <c r="F272" s="4155" t="s">
        <v>984</v>
      </c>
      <c r="G272" s="4156"/>
      <c r="H272" s="4155" t="s">
        <v>983</v>
      </c>
      <c r="I272" s="4156"/>
      <c r="J272" s="4155" t="s">
        <v>982</v>
      </c>
      <c r="K272" s="4156"/>
      <c r="L272" s="4155" t="s">
        <v>981</v>
      </c>
      <c r="M272" s="4156"/>
      <c r="N272" s="4155" t="s">
        <v>61</v>
      </c>
      <c r="O272" s="4156"/>
      <c r="P272" s="4155" t="s">
        <v>85</v>
      </c>
      <c r="Q272" s="4156"/>
      <c r="R272" s="4155" t="s">
        <v>79</v>
      </c>
      <c r="S272" s="4156"/>
      <c r="T272" s="4155" t="s">
        <v>6</v>
      </c>
      <c r="U272" s="4156"/>
      <c r="V272" s="4155" t="s">
        <v>965</v>
      </c>
      <c r="W272" s="4159"/>
      <c r="X272" s="4155" t="s">
        <v>964</v>
      </c>
      <c r="Y272" s="4159"/>
      <c r="Z272" s="4155" t="s">
        <v>963</v>
      </c>
      <c r="AA272" s="4159"/>
      <c r="AB272" s="4155" t="s">
        <v>962</v>
      </c>
      <c r="AC272" s="4159"/>
      <c r="AD272" s="4155" t="s">
        <v>961</v>
      </c>
      <c r="AE272" s="4159"/>
      <c r="AF272" s="4155" t="s">
        <v>960</v>
      </c>
      <c r="AG272" s="4159"/>
      <c r="AH272" s="4155" t="s">
        <v>959</v>
      </c>
      <c r="AI272" s="4159"/>
      <c r="AJ272" s="4155" t="s">
        <v>958</v>
      </c>
      <c r="AK272" s="4159"/>
      <c r="AL272" s="4155" t="s">
        <v>957</v>
      </c>
      <c r="AM272" s="4159"/>
      <c r="AN272" s="4155" t="s">
        <v>956</v>
      </c>
      <c r="AO272" s="4159"/>
      <c r="AP272" s="4155" t="s">
        <v>955</v>
      </c>
      <c r="AQ272" s="4159"/>
      <c r="AR272" s="4155" t="s">
        <v>954</v>
      </c>
      <c r="AS272" s="4159"/>
      <c r="AT272" s="4180" t="s">
        <v>438</v>
      </c>
      <c r="AU272" s="4182" t="s">
        <v>439</v>
      </c>
      <c r="AV272" s="4162"/>
      <c r="AW272" s="4182"/>
      <c r="AX272" s="4182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78"/>
      <c r="B273" s="4179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78"/>
      <c r="AU273" s="4179"/>
      <c r="AV273" s="4154"/>
      <c r="AW273" s="4179"/>
      <c r="AX273" s="4179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7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8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22" t="s">
        <v>970</v>
      </c>
      <c r="B276" s="4523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501" t="s">
        <v>979</v>
      </c>
      <c r="B277" s="450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27" t="s">
        <v>978</v>
      </c>
      <c r="B278" s="4528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66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66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8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76" t="s">
        <v>36</v>
      </c>
      <c r="B283" s="4177"/>
      <c r="C283" s="4464" t="s">
        <v>44</v>
      </c>
      <c r="D283" s="4464"/>
      <c r="E283" s="4464"/>
      <c r="F283" s="4167" t="s">
        <v>92</v>
      </c>
      <c r="G283" s="4168"/>
      <c r="H283" s="4168"/>
      <c r="I283" s="4168"/>
      <c r="J283" s="4168"/>
      <c r="K283" s="4168"/>
      <c r="L283" s="4168"/>
      <c r="M283" s="4168"/>
      <c r="N283" s="4168"/>
      <c r="O283" s="4168"/>
      <c r="P283" s="4168"/>
      <c r="Q283" s="4168"/>
      <c r="R283" s="4168"/>
      <c r="S283" s="4168"/>
      <c r="T283" s="4168"/>
      <c r="U283" s="4168"/>
      <c r="V283" s="4168"/>
      <c r="W283" s="4168"/>
      <c r="X283" s="4168"/>
      <c r="Y283" s="4168"/>
      <c r="Z283" s="4168"/>
      <c r="AA283" s="4168"/>
      <c r="AB283" s="4168"/>
      <c r="AC283" s="4168"/>
      <c r="AD283" s="4168"/>
      <c r="AE283" s="4168"/>
      <c r="AF283" s="4168"/>
      <c r="AG283" s="4529"/>
      <c r="AH283" s="4530" t="s">
        <v>972</v>
      </c>
      <c r="AI283" s="4517"/>
      <c r="AJ283" s="4532" t="s">
        <v>442</v>
      </c>
      <c r="AK283" s="4177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80"/>
      <c r="B284" s="4182"/>
      <c r="C284" s="4464"/>
      <c r="D284" s="4464"/>
      <c r="E284" s="4464"/>
      <c r="F284" s="4155" t="s">
        <v>79</v>
      </c>
      <c r="G284" s="4156"/>
      <c r="H284" s="4155" t="s">
        <v>6</v>
      </c>
      <c r="I284" s="4156"/>
      <c r="J284" s="4155" t="s">
        <v>965</v>
      </c>
      <c r="K284" s="4159"/>
      <c r="L284" s="4155" t="s">
        <v>964</v>
      </c>
      <c r="M284" s="4159"/>
      <c r="N284" s="4155" t="s">
        <v>963</v>
      </c>
      <c r="O284" s="4159"/>
      <c r="P284" s="4155" t="s">
        <v>962</v>
      </c>
      <c r="Q284" s="4159"/>
      <c r="R284" s="4155" t="s">
        <v>961</v>
      </c>
      <c r="S284" s="4159"/>
      <c r="T284" s="4155" t="s">
        <v>960</v>
      </c>
      <c r="U284" s="4159"/>
      <c r="V284" s="4155" t="s">
        <v>959</v>
      </c>
      <c r="W284" s="4159"/>
      <c r="X284" s="4155" t="s">
        <v>958</v>
      </c>
      <c r="Y284" s="4159"/>
      <c r="Z284" s="4155" t="s">
        <v>957</v>
      </c>
      <c r="AA284" s="4159"/>
      <c r="AB284" s="4155" t="s">
        <v>956</v>
      </c>
      <c r="AC284" s="4159"/>
      <c r="AD284" s="4155" t="s">
        <v>955</v>
      </c>
      <c r="AE284" s="4159"/>
      <c r="AF284" s="4155" t="s">
        <v>954</v>
      </c>
      <c r="AG284" s="4476"/>
      <c r="AH284" s="4531"/>
      <c r="AI284" s="4519"/>
      <c r="AJ284" s="4533"/>
      <c r="AK284" s="4182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78"/>
      <c r="B285" s="4179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34"/>
      <c r="AK285" s="4179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08" t="s">
        <v>971</v>
      </c>
      <c r="B286" s="4508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06" t="s">
        <v>970</v>
      </c>
      <c r="B287" s="4506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07" t="s">
        <v>969</v>
      </c>
      <c r="B288" s="4507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66" t="s">
        <v>46</v>
      </c>
      <c r="B290" s="4524" t="s">
        <v>94</v>
      </c>
      <c r="C290" s="4525"/>
      <c r="D290" s="4526"/>
      <c r="E290" s="4178" t="s">
        <v>966</v>
      </c>
      <c r="F290" s="4164"/>
      <c r="G290" s="4164"/>
      <c r="H290" s="4164"/>
      <c r="I290" s="4164"/>
      <c r="J290" s="4164"/>
      <c r="K290" s="4164"/>
      <c r="L290" s="4164"/>
      <c r="M290" s="4164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66"/>
      <c r="B291" s="4178"/>
      <c r="C291" s="4164"/>
      <c r="D291" s="4179"/>
      <c r="E291" s="4155" t="s">
        <v>83</v>
      </c>
      <c r="F291" s="4159"/>
      <c r="G291" s="4155" t="s">
        <v>84</v>
      </c>
      <c r="H291" s="4159"/>
      <c r="I291" s="4155" t="s">
        <v>85</v>
      </c>
      <c r="J291" s="4159"/>
      <c r="K291" s="4155" t="s">
        <v>79</v>
      </c>
      <c r="L291" s="4159"/>
      <c r="M291" s="4155" t="s">
        <v>6</v>
      </c>
      <c r="N291" s="4159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8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464" t="s">
        <v>46</v>
      </c>
      <c r="B296" s="4464" t="s">
        <v>881</v>
      </c>
      <c r="C296" s="4465" t="s">
        <v>94</v>
      </c>
      <c r="D296" s="4465"/>
      <c r="E296" s="4465"/>
      <c r="F296" s="4155" t="s">
        <v>966</v>
      </c>
      <c r="G296" s="4156"/>
      <c r="H296" s="4156"/>
      <c r="I296" s="4156"/>
      <c r="J296" s="4156"/>
      <c r="K296" s="4156"/>
      <c r="L296" s="4156"/>
      <c r="M296" s="4156"/>
      <c r="N296" s="4156"/>
      <c r="O296" s="4156"/>
      <c r="P296" s="4156"/>
      <c r="Q296" s="4156"/>
      <c r="R296" s="4156"/>
      <c r="S296" s="4156"/>
      <c r="T296" s="4156"/>
      <c r="U296" s="4156"/>
      <c r="V296" s="4156"/>
      <c r="W296" s="4156"/>
      <c r="X296" s="4156"/>
      <c r="Y296" s="4156"/>
      <c r="Z296" s="4156"/>
      <c r="AA296" s="4156"/>
      <c r="AB296" s="4156"/>
      <c r="AC296" s="4156"/>
      <c r="AD296" s="4156"/>
      <c r="AE296" s="4156"/>
      <c r="AF296" s="4156"/>
      <c r="AG296" s="4159"/>
      <c r="AH296" s="4458" t="s">
        <v>440</v>
      </c>
      <c r="AI296" s="4461" t="s">
        <v>441</v>
      </c>
      <c r="AJ296" s="4150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464"/>
      <c r="B297" s="4464"/>
      <c r="C297" s="4465"/>
      <c r="D297" s="4465"/>
      <c r="E297" s="4465"/>
      <c r="F297" s="4155" t="s">
        <v>79</v>
      </c>
      <c r="G297" s="4159"/>
      <c r="H297" s="4155" t="s">
        <v>6</v>
      </c>
      <c r="I297" s="4159"/>
      <c r="J297" s="4155" t="s">
        <v>965</v>
      </c>
      <c r="K297" s="4159"/>
      <c r="L297" s="4155" t="s">
        <v>964</v>
      </c>
      <c r="M297" s="4159"/>
      <c r="N297" s="4155" t="s">
        <v>963</v>
      </c>
      <c r="O297" s="4159"/>
      <c r="P297" s="4155" t="s">
        <v>962</v>
      </c>
      <c r="Q297" s="4159"/>
      <c r="R297" s="4155" t="s">
        <v>961</v>
      </c>
      <c r="S297" s="4159"/>
      <c r="T297" s="4155" t="s">
        <v>960</v>
      </c>
      <c r="U297" s="4159"/>
      <c r="V297" s="4155" t="s">
        <v>959</v>
      </c>
      <c r="W297" s="4159"/>
      <c r="X297" s="4155" t="s">
        <v>958</v>
      </c>
      <c r="Y297" s="4159"/>
      <c r="Z297" s="4155" t="s">
        <v>957</v>
      </c>
      <c r="AA297" s="4159"/>
      <c r="AB297" s="4155" t="s">
        <v>956</v>
      </c>
      <c r="AC297" s="4159"/>
      <c r="AD297" s="4155" t="s">
        <v>955</v>
      </c>
      <c r="AE297" s="4159"/>
      <c r="AF297" s="4155" t="s">
        <v>954</v>
      </c>
      <c r="AG297" s="4159"/>
      <c r="AH297" s="4459"/>
      <c r="AI297" s="4462"/>
      <c r="AJ297" s="4138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464"/>
      <c r="B298" s="4464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460"/>
      <c r="AI298" s="4463"/>
      <c r="AJ298" s="4139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446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447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448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449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450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451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40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workbookViewId="0">
      <selection activeCell="C14" sqref="C14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65" t="s">
        <v>2178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W6" s="4165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7" t="s">
        <v>46</v>
      </c>
      <c r="B10" s="4157" t="s">
        <v>0</v>
      </c>
      <c r="C10" s="4176" t="s">
        <v>94</v>
      </c>
      <c r="D10" s="4163"/>
      <c r="E10" s="4177"/>
      <c r="F10" s="4576" t="s">
        <v>966</v>
      </c>
      <c r="G10" s="4545"/>
      <c r="H10" s="4545"/>
      <c r="I10" s="4545"/>
      <c r="J10" s="4545"/>
      <c r="K10" s="4545"/>
      <c r="L10" s="4545"/>
      <c r="M10" s="4545"/>
      <c r="N10" s="4545"/>
      <c r="O10" s="4545"/>
      <c r="P10" s="4545"/>
      <c r="Q10" s="4545"/>
      <c r="R10" s="4545"/>
      <c r="S10" s="4545"/>
      <c r="T10" s="4545"/>
      <c r="U10" s="4545"/>
      <c r="V10" s="4545"/>
      <c r="W10" s="4545"/>
      <c r="X10" s="4545"/>
      <c r="Y10" s="4545"/>
      <c r="Z10" s="4545"/>
      <c r="AA10" s="4545"/>
      <c r="AB10" s="4545"/>
      <c r="AC10" s="4545"/>
      <c r="AD10" s="4545"/>
      <c r="AE10" s="4545"/>
      <c r="AF10" s="4545"/>
      <c r="AG10" s="4545"/>
      <c r="AH10" s="4545"/>
      <c r="AI10" s="4545"/>
      <c r="AJ10" s="4545"/>
      <c r="AK10" s="4545"/>
      <c r="AL10" s="4545"/>
      <c r="AM10" s="4577"/>
      <c r="AN10" s="4177" t="s">
        <v>440</v>
      </c>
      <c r="AO10" s="4177" t="s">
        <v>479</v>
      </c>
      <c r="AP10" s="4177" t="s">
        <v>442</v>
      </c>
      <c r="AQ10" s="4177" t="s">
        <v>441</v>
      </c>
      <c r="AR10" s="4177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46"/>
      <c r="B11" s="4146"/>
      <c r="C11" s="4178"/>
      <c r="D11" s="4164"/>
      <c r="E11" s="4179"/>
      <c r="F11" s="4576" t="s">
        <v>83</v>
      </c>
      <c r="G11" s="4577"/>
      <c r="H11" s="4576" t="s">
        <v>84</v>
      </c>
      <c r="I11" s="4577"/>
      <c r="J11" s="4576" t="s">
        <v>85</v>
      </c>
      <c r="K11" s="4577"/>
      <c r="L11" s="4576" t="s">
        <v>79</v>
      </c>
      <c r="M11" s="4577"/>
      <c r="N11" s="4576" t="s">
        <v>6</v>
      </c>
      <c r="O11" s="4577"/>
      <c r="P11" s="4578" t="s">
        <v>7</v>
      </c>
      <c r="Q11" s="4187"/>
      <c r="R11" s="4578" t="s">
        <v>8</v>
      </c>
      <c r="S11" s="4187"/>
      <c r="T11" s="4578" t="s">
        <v>9</v>
      </c>
      <c r="U11" s="4187"/>
      <c r="V11" s="4578" t="s">
        <v>10</v>
      </c>
      <c r="W11" s="4187"/>
      <c r="X11" s="4578" t="s">
        <v>11</v>
      </c>
      <c r="Y11" s="4187"/>
      <c r="Z11" s="4578" t="s">
        <v>12</v>
      </c>
      <c r="AA11" s="4187"/>
      <c r="AB11" s="4578" t="s">
        <v>13</v>
      </c>
      <c r="AC11" s="4187"/>
      <c r="AD11" s="4578" t="s">
        <v>14</v>
      </c>
      <c r="AE11" s="4187"/>
      <c r="AF11" s="4578" t="s">
        <v>15</v>
      </c>
      <c r="AG11" s="4187"/>
      <c r="AH11" s="4578" t="s">
        <v>16</v>
      </c>
      <c r="AI11" s="4187"/>
      <c r="AJ11" s="4578" t="s">
        <v>17</v>
      </c>
      <c r="AK11" s="4187"/>
      <c r="AL11" s="4578" t="s">
        <v>18</v>
      </c>
      <c r="AM11" s="4187"/>
      <c r="AN11" s="4182"/>
      <c r="AO11" s="4182"/>
      <c r="AP11" s="4182"/>
      <c r="AQ11" s="4182"/>
      <c r="AR11" s="4182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8"/>
      <c r="B12" s="4158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79"/>
      <c r="AO12" s="4179"/>
      <c r="AP12" s="4179"/>
      <c r="AQ12" s="4179"/>
      <c r="AR12" s="4179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53" t="s">
        <v>2175</v>
      </c>
      <c r="B13" s="1887" t="s">
        <v>22</v>
      </c>
      <c r="C13" s="1775">
        <f t="shared" ref="C13:C27" si="0">SUM(D13+E13)</f>
        <v>12</v>
      </c>
      <c r="D13" s="1774">
        <f t="shared" ref="D13:D27" si="1">SUM(F13+H13+J13+L13+N13+P13+R13+T13+V13+X13+Z13+AB13+AD13+AF13+AH13+AJ13+AL13)</f>
        <v>3</v>
      </c>
      <c r="E13" s="1773">
        <f t="shared" ref="E13:E27" si="2">SUM(G13+I13+K13+M13+O13+Q13+S13+U13+W13+Y13+AA13+AC13+AE13+AG13+AI13+AK13+AM13)</f>
        <v>9</v>
      </c>
      <c r="F13" s="1797">
        <v>0</v>
      </c>
      <c r="G13" s="1796">
        <v>0</v>
      </c>
      <c r="H13" s="1797">
        <v>0</v>
      </c>
      <c r="I13" s="1796">
        <v>0</v>
      </c>
      <c r="J13" s="1797">
        <v>0</v>
      </c>
      <c r="K13" s="1832">
        <v>0</v>
      </c>
      <c r="L13" s="1797">
        <v>0</v>
      </c>
      <c r="M13" s="1832">
        <v>1</v>
      </c>
      <c r="N13" s="1797">
        <v>1</v>
      </c>
      <c r="O13" s="1832">
        <v>1</v>
      </c>
      <c r="P13" s="1797">
        <v>0</v>
      </c>
      <c r="Q13" s="1832">
        <v>0</v>
      </c>
      <c r="R13" s="1797">
        <v>0</v>
      </c>
      <c r="S13" s="1832">
        <v>1</v>
      </c>
      <c r="T13" s="1797">
        <v>0</v>
      </c>
      <c r="U13" s="1832">
        <v>0</v>
      </c>
      <c r="V13" s="1797">
        <v>0</v>
      </c>
      <c r="W13" s="1832">
        <v>1</v>
      </c>
      <c r="X13" s="1797">
        <v>0</v>
      </c>
      <c r="Y13" s="1832">
        <v>0</v>
      </c>
      <c r="Z13" s="1797">
        <v>1</v>
      </c>
      <c r="AA13" s="1832">
        <v>3</v>
      </c>
      <c r="AB13" s="1797">
        <v>0</v>
      </c>
      <c r="AC13" s="1832">
        <v>2</v>
      </c>
      <c r="AD13" s="1797">
        <v>0</v>
      </c>
      <c r="AE13" s="1832">
        <v>0</v>
      </c>
      <c r="AF13" s="1797">
        <v>1</v>
      </c>
      <c r="AG13" s="1832">
        <v>0</v>
      </c>
      <c r="AH13" s="1797">
        <v>0</v>
      </c>
      <c r="AI13" s="1832">
        <v>0</v>
      </c>
      <c r="AJ13" s="1797">
        <v>0</v>
      </c>
      <c r="AK13" s="1832">
        <v>0</v>
      </c>
      <c r="AL13" s="1837">
        <v>0</v>
      </c>
      <c r="AM13" s="1832">
        <v>0</v>
      </c>
      <c r="AN13" s="1796">
        <v>12</v>
      </c>
      <c r="AO13" s="1796">
        <v>1</v>
      </c>
      <c r="AP13" s="1796">
        <v>6</v>
      </c>
      <c r="AQ13" s="1796">
        <v>0</v>
      </c>
      <c r="AR13" s="1796">
        <v>0</v>
      </c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341"/>
      <c r="B14" s="3090" t="s">
        <v>66</v>
      </c>
      <c r="C14" s="303">
        <f t="shared" si="0"/>
        <v>11</v>
      </c>
      <c r="D14" s="1193">
        <f t="shared" si="1"/>
        <v>4</v>
      </c>
      <c r="E14" s="185">
        <f t="shared" si="2"/>
        <v>7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>
        <v>1</v>
      </c>
      <c r="P14" s="125"/>
      <c r="Q14" s="137">
        <v>2</v>
      </c>
      <c r="R14" s="125"/>
      <c r="S14" s="137">
        <v>1</v>
      </c>
      <c r="T14" s="125"/>
      <c r="U14" s="137"/>
      <c r="V14" s="125">
        <v>1</v>
      </c>
      <c r="W14" s="137"/>
      <c r="X14" s="125"/>
      <c r="Y14" s="137">
        <v>1</v>
      </c>
      <c r="Z14" s="125"/>
      <c r="AA14" s="137">
        <v>2</v>
      </c>
      <c r="AB14" s="125"/>
      <c r="AC14" s="137"/>
      <c r="AD14" s="125"/>
      <c r="AE14" s="137"/>
      <c r="AF14" s="125"/>
      <c r="AG14" s="137"/>
      <c r="AH14" s="125"/>
      <c r="AI14" s="137"/>
      <c r="AJ14" s="125">
        <v>3</v>
      </c>
      <c r="AK14" s="137"/>
      <c r="AL14" s="184"/>
      <c r="AM14" s="137"/>
      <c r="AN14" s="165">
        <v>11</v>
      </c>
      <c r="AO14" s="165">
        <v>0</v>
      </c>
      <c r="AP14" s="165">
        <v>4</v>
      </c>
      <c r="AQ14" s="165">
        <v>0</v>
      </c>
      <c r="AR14" s="165">
        <v>0</v>
      </c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341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341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341"/>
      <c r="B17" s="3090" t="s">
        <v>69</v>
      </c>
      <c r="C17" s="303">
        <f t="shared" si="0"/>
        <v>2</v>
      </c>
      <c r="D17" s="1193">
        <f t="shared" si="1"/>
        <v>1</v>
      </c>
      <c r="E17" s="185">
        <f t="shared" si="2"/>
        <v>1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>
        <v>1</v>
      </c>
      <c r="W17" s="137"/>
      <c r="X17" s="125"/>
      <c r="Y17" s="137"/>
      <c r="Z17" s="125"/>
      <c r="AA17" s="137">
        <v>1</v>
      </c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>
        <v>2</v>
      </c>
      <c r="AO17" s="165">
        <v>0</v>
      </c>
      <c r="AP17" s="165">
        <v>2</v>
      </c>
      <c r="AQ17" s="165">
        <v>0</v>
      </c>
      <c r="AR17" s="165">
        <v>0</v>
      </c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341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341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341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341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341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54"/>
      <c r="B23" s="1886" t="s">
        <v>27</v>
      </c>
      <c r="C23" s="1885">
        <f t="shared" si="0"/>
        <v>25</v>
      </c>
      <c r="D23" s="1884">
        <f t="shared" si="1"/>
        <v>8</v>
      </c>
      <c r="E23" s="1848">
        <f t="shared" si="2"/>
        <v>17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0</v>
      </c>
      <c r="M23" s="1882">
        <f t="shared" si="16"/>
        <v>1</v>
      </c>
      <c r="N23" s="1869">
        <f t="shared" si="16"/>
        <v>1</v>
      </c>
      <c r="O23" s="1882">
        <f t="shared" si="16"/>
        <v>2</v>
      </c>
      <c r="P23" s="1869">
        <f t="shared" si="16"/>
        <v>0</v>
      </c>
      <c r="Q23" s="1882">
        <f t="shared" si="16"/>
        <v>2</v>
      </c>
      <c r="R23" s="1869">
        <f t="shared" si="16"/>
        <v>0</v>
      </c>
      <c r="S23" s="1882">
        <f t="shared" si="16"/>
        <v>2</v>
      </c>
      <c r="T23" s="1869">
        <f t="shared" si="16"/>
        <v>0</v>
      </c>
      <c r="U23" s="1882">
        <f t="shared" si="16"/>
        <v>0</v>
      </c>
      <c r="V23" s="1869">
        <f t="shared" si="16"/>
        <v>2</v>
      </c>
      <c r="W23" s="1882">
        <f t="shared" si="16"/>
        <v>1</v>
      </c>
      <c r="X23" s="1869">
        <f t="shared" si="16"/>
        <v>0</v>
      </c>
      <c r="Y23" s="1882">
        <f t="shared" si="16"/>
        <v>1</v>
      </c>
      <c r="Z23" s="1869">
        <f t="shared" si="16"/>
        <v>1</v>
      </c>
      <c r="AA23" s="1882">
        <f t="shared" si="16"/>
        <v>6</v>
      </c>
      <c r="AB23" s="1869">
        <f t="shared" si="16"/>
        <v>0</v>
      </c>
      <c r="AC23" s="1882">
        <f t="shared" si="16"/>
        <v>2</v>
      </c>
      <c r="AD23" s="1869">
        <f t="shared" si="16"/>
        <v>0</v>
      </c>
      <c r="AE23" s="1882">
        <f t="shared" si="16"/>
        <v>0</v>
      </c>
      <c r="AF23" s="1869">
        <f t="shared" si="16"/>
        <v>1</v>
      </c>
      <c r="AG23" s="1882">
        <f t="shared" si="16"/>
        <v>0</v>
      </c>
      <c r="AH23" s="1869">
        <f t="shared" si="16"/>
        <v>0</v>
      </c>
      <c r="AI23" s="1882">
        <f t="shared" si="16"/>
        <v>0</v>
      </c>
      <c r="AJ23" s="1869">
        <f t="shared" si="16"/>
        <v>3</v>
      </c>
      <c r="AK23" s="1882">
        <f t="shared" si="16"/>
        <v>0</v>
      </c>
      <c r="AL23" s="1883">
        <f t="shared" si="16"/>
        <v>0</v>
      </c>
      <c r="AM23" s="1882">
        <f t="shared" si="16"/>
        <v>0</v>
      </c>
      <c r="AN23" s="1867">
        <f t="shared" si="16"/>
        <v>25</v>
      </c>
      <c r="AO23" s="1867">
        <f t="shared" si="16"/>
        <v>1</v>
      </c>
      <c r="AP23" s="1867">
        <f t="shared" si="16"/>
        <v>12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81" t="s">
        <v>2075</v>
      </c>
      <c r="B24" s="4582"/>
      <c r="C24" s="1850">
        <f t="shared" si="0"/>
        <v>4</v>
      </c>
      <c r="D24" s="1849">
        <f t="shared" si="1"/>
        <v>3</v>
      </c>
      <c r="E24" s="1848">
        <f t="shared" si="2"/>
        <v>1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>
        <v>1</v>
      </c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>
        <v>1</v>
      </c>
      <c r="AB24" s="1847"/>
      <c r="AC24" s="1844"/>
      <c r="AD24" s="1847">
        <v>1</v>
      </c>
      <c r="AE24" s="1844"/>
      <c r="AF24" s="1847">
        <v>1</v>
      </c>
      <c r="AG24" s="1844"/>
      <c r="AH24" s="1847"/>
      <c r="AI24" s="1844"/>
      <c r="AJ24" s="1847"/>
      <c r="AK24" s="1844"/>
      <c r="AL24" s="1846"/>
      <c r="AM24" s="1844"/>
      <c r="AN24" s="1870">
        <v>4</v>
      </c>
      <c r="AO24" s="1870">
        <v>0</v>
      </c>
      <c r="AP24" s="1870">
        <v>3</v>
      </c>
      <c r="AQ24" s="1870">
        <v>0</v>
      </c>
      <c r="AR24" s="1870">
        <v>0</v>
      </c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53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54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53" t="s">
        <v>46</v>
      </c>
      <c r="B29" s="4153" t="s">
        <v>2171</v>
      </c>
      <c r="C29" s="4576" t="s">
        <v>2170</v>
      </c>
      <c r="D29" s="4577"/>
      <c r="E29" s="4576" t="s">
        <v>2165</v>
      </c>
      <c r="F29" s="4545"/>
      <c r="G29" s="4577"/>
      <c r="H29" s="4576" t="s">
        <v>83</v>
      </c>
      <c r="I29" s="4577"/>
      <c r="J29" s="4576" t="s">
        <v>84</v>
      </c>
      <c r="K29" s="4577"/>
      <c r="L29" s="4576" t="s">
        <v>85</v>
      </c>
      <c r="M29" s="4577"/>
      <c r="N29" s="4576" t="s">
        <v>79</v>
      </c>
      <c r="O29" s="4577"/>
      <c r="P29" s="4576" t="s">
        <v>6</v>
      </c>
      <c r="Q29" s="4577"/>
      <c r="R29" s="4578" t="s">
        <v>7</v>
      </c>
      <c r="S29" s="4187"/>
      <c r="T29" s="4186" t="s">
        <v>8</v>
      </c>
      <c r="U29" s="4186"/>
      <c r="V29" s="4578" t="s">
        <v>9</v>
      </c>
      <c r="W29" s="4187"/>
      <c r="X29" s="4578" t="s">
        <v>10</v>
      </c>
      <c r="Y29" s="4187"/>
      <c r="Z29" s="4578" t="s">
        <v>11</v>
      </c>
      <c r="AA29" s="4187"/>
      <c r="AB29" s="4578" t="s">
        <v>12</v>
      </c>
      <c r="AC29" s="4187"/>
      <c r="AD29" s="4578" t="s">
        <v>13</v>
      </c>
      <c r="AE29" s="4187"/>
      <c r="AF29" s="4578" t="s">
        <v>14</v>
      </c>
      <c r="AG29" s="4187"/>
      <c r="AH29" s="4578" t="s">
        <v>15</v>
      </c>
      <c r="AI29" s="4187"/>
      <c r="AJ29" s="4578" t="s">
        <v>16</v>
      </c>
      <c r="AK29" s="4187"/>
      <c r="AL29" s="4578" t="s">
        <v>17</v>
      </c>
      <c r="AM29" s="4187"/>
      <c r="AN29" s="4578" t="s">
        <v>18</v>
      </c>
      <c r="AO29" s="4187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54"/>
      <c r="B30" s="4154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2</v>
      </c>
      <c r="C31" s="1870"/>
      <c r="D31" s="1870">
        <v>2</v>
      </c>
      <c r="E31" s="1869">
        <f>SUM(F31+G31)</f>
        <v>5</v>
      </c>
      <c r="F31" s="1868">
        <f>SUM(H31+J31+L31+N31+P31+R31+T31+V31+X31+Z31+AB31+AD31+AF31+AH31+AJ31+AL31+AN31)</f>
        <v>2</v>
      </c>
      <c r="G31" s="1867">
        <f>SUM(I31+K31+M31+O31+Q31+S31+U31+W31+Y31+AA31+AC31+AE31+AG31+AI31+AK31+AM31+AO31)</f>
        <v>3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>
        <v>2</v>
      </c>
      <c r="AA31" s="493"/>
      <c r="AB31" s="140"/>
      <c r="AC31" s="493">
        <v>1</v>
      </c>
      <c r="AD31" s="140"/>
      <c r="AE31" s="116"/>
      <c r="AF31" s="140"/>
      <c r="AG31" s="493"/>
      <c r="AH31" s="140"/>
      <c r="AI31" s="493"/>
      <c r="AJ31" s="140"/>
      <c r="AK31" s="116">
        <v>1</v>
      </c>
      <c r="AL31" s="140"/>
      <c r="AM31" s="116"/>
      <c r="AN31" s="186"/>
      <c r="AO31" s="116">
        <v>1</v>
      </c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53" t="s">
        <v>46</v>
      </c>
      <c r="B33" s="4153" t="s">
        <v>2166</v>
      </c>
      <c r="C33" s="4576" t="s">
        <v>2165</v>
      </c>
      <c r="D33" s="4545"/>
      <c r="E33" s="4577"/>
      <c r="F33" s="4576" t="s">
        <v>2164</v>
      </c>
      <c r="G33" s="4545"/>
      <c r="H33" s="4545"/>
      <c r="I33" s="4545"/>
      <c r="J33" s="4577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54"/>
      <c r="B34" s="4154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7" t="s">
        <v>46</v>
      </c>
      <c r="B37" s="4153" t="s">
        <v>0</v>
      </c>
      <c r="C37" s="4153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8"/>
      <c r="B38" s="4154"/>
      <c r="C38" s="4154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53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54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53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54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86" t="s">
        <v>52</v>
      </c>
      <c r="B44" s="4587"/>
      <c r="C44" s="4594" t="s">
        <v>94</v>
      </c>
      <c r="D44" s="4592"/>
      <c r="E44" s="4535"/>
      <c r="F44" s="4576" t="s">
        <v>92</v>
      </c>
      <c r="G44" s="4545"/>
      <c r="H44" s="4545"/>
      <c r="I44" s="4545"/>
      <c r="J44" s="4545"/>
      <c r="K44" s="4545"/>
      <c r="L44" s="4545"/>
      <c r="M44" s="4545"/>
      <c r="N44" s="4545"/>
      <c r="O44" s="4545"/>
      <c r="P44" s="4545"/>
      <c r="Q44" s="4545"/>
      <c r="R44" s="4545"/>
      <c r="S44" s="4545"/>
      <c r="T44" s="4545"/>
      <c r="U44" s="4545"/>
      <c r="V44" s="4545"/>
      <c r="W44" s="4545"/>
      <c r="X44" s="4545"/>
      <c r="Y44" s="4545"/>
      <c r="Z44" s="4545"/>
      <c r="AA44" s="4545"/>
      <c r="AB44" s="4545"/>
      <c r="AC44" s="4545"/>
      <c r="AD44" s="4545"/>
      <c r="AE44" s="4545"/>
      <c r="AF44" s="4545"/>
      <c r="AG44" s="4545"/>
      <c r="AH44" s="4545"/>
      <c r="AI44" s="4545"/>
      <c r="AJ44" s="4545"/>
      <c r="AK44" s="4545"/>
      <c r="AL44" s="4545"/>
      <c r="AM44" s="4577"/>
      <c r="AN44" s="4177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88"/>
      <c r="B45" s="4589"/>
      <c r="C45" s="4595"/>
      <c r="D45" s="4593"/>
      <c r="E45" s="4537"/>
      <c r="F45" s="4576" t="s">
        <v>83</v>
      </c>
      <c r="G45" s="4577"/>
      <c r="H45" s="4545" t="s">
        <v>84</v>
      </c>
      <c r="I45" s="4577"/>
      <c r="J45" s="4583" t="s">
        <v>85</v>
      </c>
      <c r="K45" s="4584"/>
      <c r="L45" s="4576" t="s">
        <v>79</v>
      </c>
      <c r="M45" s="4577"/>
      <c r="N45" s="4576" t="s">
        <v>6</v>
      </c>
      <c r="O45" s="4577"/>
      <c r="P45" s="4578" t="s">
        <v>7</v>
      </c>
      <c r="Q45" s="4187"/>
      <c r="R45" s="4578" t="s">
        <v>8</v>
      </c>
      <c r="S45" s="4187"/>
      <c r="T45" s="4578" t="s">
        <v>9</v>
      </c>
      <c r="U45" s="4187"/>
      <c r="V45" s="4578" t="s">
        <v>10</v>
      </c>
      <c r="W45" s="4187"/>
      <c r="X45" s="4578" t="s">
        <v>11</v>
      </c>
      <c r="Y45" s="4187"/>
      <c r="Z45" s="4578" t="s">
        <v>12</v>
      </c>
      <c r="AA45" s="4187"/>
      <c r="AB45" s="4578" t="s">
        <v>13</v>
      </c>
      <c r="AC45" s="4187"/>
      <c r="AD45" s="4578" t="s">
        <v>14</v>
      </c>
      <c r="AE45" s="4187"/>
      <c r="AF45" s="4578" t="s">
        <v>15</v>
      </c>
      <c r="AG45" s="4187"/>
      <c r="AH45" s="4578" t="s">
        <v>16</v>
      </c>
      <c r="AI45" s="4187"/>
      <c r="AJ45" s="4578" t="s">
        <v>17</v>
      </c>
      <c r="AK45" s="4187"/>
      <c r="AL45" s="4186" t="s">
        <v>18</v>
      </c>
      <c r="AM45" s="4187"/>
      <c r="AN45" s="4182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590"/>
      <c r="B46" s="4591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79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598" t="s">
        <v>2152</v>
      </c>
      <c r="B49" s="4598"/>
      <c r="C49" s="4598"/>
      <c r="D49" s="4598"/>
      <c r="E49" s="4598"/>
      <c r="F49" s="4598"/>
      <c r="G49" s="4598"/>
      <c r="H49" s="4598"/>
      <c r="I49" s="4598"/>
      <c r="J49" s="4598"/>
      <c r="K49" s="4598"/>
      <c r="L49" s="4598"/>
      <c r="M49" s="4598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86" t="s">
        <v>46</v>
      </c>
      <c r="B50" s="4587"/>
      <c r="C50" s="4592" t="s">
        <v>94</v>
      </c>
      <c r="D50" s="4592"/>
      <c r="E50" s="4535"/>
      <c r="F50" s="4583" t="s">
        <v>92</v>
      </c>
      <c r="G50" s="4596"/>
      <c r="H50" s="4596"/>
      <c r="I50" s="4596"/>
      <c r="J50" s="4596"/>
      <c r="K50" s="4596"/>
      <c r="L50" s="4596"/>
      <c r="M50" s="4596"/>
      <c r="N50" s="4596"/>
      <c r="O50" s="4596"/>
      <c r="P50" s="4596"/>
      <c r="Q50" s="4596"/>
      <c r="R50" s="4596"/>
      <c r="S50" s="4596"/>
      <c r="T50" s="4596"/>
      <c r="U50" s="4596"/>
      <c r="V50" s="4596"/>
      <c r="W50" s="4596"/>
      <c r="X50" s="4596"/>
      <c r="Y50" s="4596"/>
      <c r="Z50" s="4596"/>
      <c r="AA50" s="4596"/>
      <c r="AB50" s="4596"/>
      <c r="AC50" s="4596"/>
      <c r="AD50" s="4596"/>
      <c r="AE50" s="4596"/>
      <c r="AF50" s="4596"/>
      <c r="AG50" s="4596"/>
      <c r="AH50" s="4596"/>
      <c r="AI50" s="4596"/>
      <c r="AJ50" s="4596"/>
      <c r="AK50" s="4596"/>
      <c r="AL50" s="4596"/>
      <c r="AM50" s="4584"/>
      <c r="AN50" s="4177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88"/>
      <c r="B51" s="4589"/>
      <c r="C51" s="4593"/>
      <c r="D51" s="4593"/>
      <c r="E51" s="4537"/>
      <c r="F51" s="4597" t="s">
        <v>83</v>
      </c>
      <c r="G51" s="4597"/>
      <c r="H51" s="4576" t="s">
        <v>84</v>
      </c>
      <c r="I51" s="4577"/>
      <c r="J51" s="4583" t="s">
        <v>85</v>
      </c>
      <c r="K51" s="4584"/>
      <c r="L51" s="4576" t="s">
        <v>79</v>
      </c>
      <c r="M51" s="4577"/>
      <c r="N51" s="4576" t="s">
        <v>6</v>
      </c>
      <c r="O51" s="4577"/>
      <c r="P51" s="4578" t="s">
        <v>7</v>
      </c>
      <c r="Q51" s="4187"/>
      <c r="R51" s="4578" t="s">
        <v>8</v>
      </c>
      <c r="S51" s="4187"/>
      <c r="T51" s="4578" t="s">
        <v>9</v>
      </c>
      <c r="U51" s="4187"/>
      <c r="V51" s="4578" t="s">
        <v>10</v>
      </c>
      <c r="W51" s="4187"/>
      <c r="X51" s="4578" t="s">
        <v>11</v>
      </c>
      <c r="Y51" s="4187"/>
      <c r="Z51" s="4578" t="s">
        <v>12</v>
      </c>
      <c r="AA51" s="4187"/>
      <c r="AB51" s="4578" t="s">
        <v>13</v>
      </c>
      <c r="AC51" s="4187"/>
      <c r="AD51" s="4578" t="s">
        <v>14</v>
      </c>
      <c r="AE51" s="4187"/>
      <c r="AF51" s="4578" t="s">
        <v>15</v>
      </c>
      <c r="AG51" s="4187"/>
      <c r="AH51" s="4578" t="s">
        <v>16</v>
      </c>
      <c r="AI51" s="4187"/>
      <c r="AJ51" s="4578" t="s">
        <v>17</v>
      </c>
      <c r="AK51" s="4187"/>
      <c r="AL51" s="4578" t="s">
        <v>18</v>
      </c>
      <c r="AM51" s="4187"/>
      <c r="AN51" s="4182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590"/>
      <c r="B52" s="4591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79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15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5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5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5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5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14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15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14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15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5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5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14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15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14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15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14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15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5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5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5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5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14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15" t="s">
        <v>2142</v>
      </c>
      <c r="B76" s="4515"/>
      <c r="C76" s="4599" t="s">
        <v>2141</v>
      </c>
      <c r="D76" s="4599"/>
      <c r="E76" s="4599" t="s">
        <v>2140</v>
      </c>
      <c r="F76" s="4600"/>
      <c r="G76" s="4584" t="s">
        <v>2139</v>
      </c>
      <c r="H76" s="4599"/>
      <c r="I76" s="4584" t="s">
        <v>2138</v>
      </c>
      <c r="J76" s="4599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14"/>
      <c r="B77" s="4514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605" t="s">
        <v>2135</v>
      </c>
      <c r="B78" s="4605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603" t="s">
        <v>2134</v>
      </c>
      <c r="B79" s="4603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603" t="s">
        <v>2133</v>
      </c>
      <c r="B80" s="4603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604" t="s">
        <v>2132</v>
      </c>
      <c r="B81" s="4604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15" t="s">
        <v>1662</v>
      </c>
      <c r="B83" s="4515" t="s">
        <v>2130</v>
      </c>
      <c r="C83" s="4601" t="s">
        <v>2129</v>
      </c>
      <c r="D83" s="4535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14"/>
      <c r="B84" s="4514"/>
      <c r="C84" s="4602"/>
      <c r="D84" s="4537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15" t="s">
        <v>2119</v>
      </c>
      <c r="B93" s="4515" t="s">
        <v>2118</v>
      </c>
      <c r="C93" s="4583" t="s">
        <v>2117</v>
      </c>
      <c r="D93" s="4584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14"/>
      <c r="B94" s="4514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>
        <v>7</v>
      </c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7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7" t="s">
        <v>46</v>
      </c>
      <c r="B102" s="4176" t="s">
        <v>94</v>
      </c>
      <c r="C102" s="4163"/>
      <c r="D102" s="4177"/>
      <c r="E102" s="4178" t="s">
        <v>966</v>
      </c>
      <c r="F102" s="4164"/>
      <c r="G102" s="4164"/>
      <c r="H102" s="4164"/>
      <c r="I102" s="4164"/>
      <c r="J102" s="4164"/>
      <c r="K102" s="4164"/>
      <c r="L102" s="4164"/>
      <c r="M102" s="4164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46"/>
      <c r="B103" s="4178"/>
      <c r="C103" s="4164"/>
      <c r="D103" s="4179"/>
      <c r="E103" s="4576" t="s">
        <v>83</v>
      </c>
      <c r="F103" s="4577"/>
      <c r="G103" s="4576" t="s">
        <v>84</v>
      </c>
      <c r="H103" s="4577"/>
      <c r="I103" s="4576" t="s">
        <v>85</v>
      </c>
      <c r="J103" s="4577"/>
      <c r="K103" s="4576" t="s">
        <v>79</v>
      </c>
      <c r="L103" s="4577"/>
      <c r="M103" s="4576" t="s">
        <v>6</v>
      </c>
      <c r="N103" s="4577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8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7" t="s">
        <v>46</v>
      </c>
      <c r="B108" s="4176" t="s">
        <v>94</v>
      </c>
      <c r="C108" s="4163"/>
      <c r="D108" s="4177"/>
      <c r="E108" s="4576" t="s">
        <v>966</v>
      </c>
      <c r="F108" s="4545"/>
      <c r="G108" s="4545"/>
      <c r="H108" s="4545"/>
      <c r="I108" s="4545"/>
      <c r="J108" s="4545"/>
      <c r="K108" s="4545"/>
      <c r="L108" s="4545"/>
      <c r="M108" s="4545"/>
      <c r="N108" s="4545"/>
      <c r="O108" s="4545"/>
      <c r="P108" s="4545"/>
      <c r="Q108" s="4545"/>
      <c r="R108" s="4545"/>
      <c r="S108" s="4545"/>
      <c r="T108" s="4545"/>
      <c r="U108" s="4545"/>
      <c r="V108" s="4545"/>
      <c r="W108" s="4545"/>
      <c r="X108" s="4545"/>
      <c r="Y108" s="4545"/>
      <c r="Z108" s="4545"/>
      <c r="AA108" s="4545"/>
      <c r="AB108" s="4545"/>
      <c r="AC108" s="4545"/>
      <c r="AD108" s="4545"/>
      <c r="AE108" s="4545"/>
      <c r="AF108" s="4545"/>
      <c r="AG108" s="4545"/>
      <c r="AH108" s="4545"/>
      <c r="AI108" s="4545"/>
      <c r="AJ108" s="4545"/>
      <c r="AK108" s="4545"/>
      <c r="AL108" s="4608"/>
      <c r="AM108" s="4177" t="s">
        <v>479</v>
      </c>
    </row>
    <row r="109" spans="1:90" ht="20.25" customHeight="1" x14ac:dyDescent="0.2">
      <c r="A109" s="4146"/>
      <c r="B109" s="4178"/>
      <c r="C109" s="4164"/>
      <c r="D109" s="4179"/>
      <c r="E109" s="4576" t="s">
        <v>83</v>
      </c>
      <c r="F109" s="4577"/>
      <c r="G109" s="4576" t="s">
        <v>84</v>
      </c>
      <c r="H109" s="4577"/>
      <c r="I109" s="4576" t="s">
        <v>85</v>
      </c>
      <c r="J109" s="4577"/>
      <c r="K109" s="4576" t="s">
        <v>79</v>
      </c>
      <c r="L109" s="4577"/>
      <c r="M109" s="4576" t="s">
        <v>6</v>
      </c>
      <c r="N109" s="4577"/>
      <c r="O109" s="4578" t="s">
        <v>7</v>
      </c>
      <c r="P109" s="4187"/>
      <c r="Q109" s="4578" t="s">
        <v>8</v>
      </c>
      <c r="R109" s="4187"/>
      <c r="S109" s="4578" t="s">
        <v>9</v>
      </c>
      <c r="T109" s="4187"/>
      <c r="U109" s="4578" t="s">
        <v>10</v>
      </c>
      <c r="V109" s="4187"/>
      <c r="W109" s="4578" t="s">
        <v>11</v>
      </c>
      <c r="X109" s="4187"/>
      <c r="Y109" s="4578" t="s">
        <v>12</v>
      </c>
      <c r="Z109" s="4187"/>
      <c r="AA109" s="4578" t="s">
        <v>13</v>
      </c>
      <c r="AB109" s="4187"/>
      <c r="AC109" s="4578" t="s">
        <v>14</v>
      </c>
      <c r="AD109" s="4187"/>
      <c r="AE109" s="4578" t="s">
        <v>15</v>
      </c>
      <c r="AF109" s="4187"/>
      <c r="AG109" s="4578" t="s">
        <v>16</v>
      </c>
      <c r="AH109" s="4187"/>
      <c r="AI109" s="4578" t="s">
        <v>17</v>
      </c>
      <c r="AJ109" s="4187"/>
      <c r="AK109" s="4578" t="s">
        <v>18</v>
      </c>
      <c r="AL109" s="4606"/>
      <c r="AM109" s="4182"/>
    </row>
    <row r="110" spans="1:90" ht="25.5" customHeight="1" x14ac:dyDescent="0.2">
      <c r="A110" s="4158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79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53" t="s">
        <v>2103</v>
      </c>
      <c r="B113" s="4578" t="s">
        <v>2102</v>
      </c>
      <c r="C113" s="4186"/>
      <c r="D113" s="4606"/>
      <c r="E113" s="4607" t="s">
        <v>2101</v>
      </c>
    </row>
    <row r="114" spans="1:43" ht="30.75" customHeight="1" x14ac:dyDescent="0.2">
      <c r="A114" s="4154"/>
      <c r="B114" s="1778" t="s">
        <v>2100</v>
      </c>
      <c r="C114" s="1778" t="s">
        <v>2099</v>
      </c>
      <c r="D114" s="3267" t="s">
        <v>2098</v>
      </c>
      <c r="E114" s="4407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7" t="s">
        <v>46</v>
      </c>
      <c r="B117" s="4176" t="s">
        <v>94</v>
      </c>
      <c r="C117" s="4163"/>
      <c r="D117" s="4177"/>
      <c r="E117" s="4576"/>
      <c r="F117" s="4545"/>
      <c r="G117" s="4545"/>
      <c r="H117" s="4545"/>
      <c r="I117" s="4545"/>
      <c r="J117" s="4577"/>
    </row>
    <row r="118" spans="1:43" x14ac:dyDescent="0.2">
      <c r="A118" s="4146"/>
      <c r="B118" s="4178"/>
      <c r="C118" s="4164"/>
      <c r="D118" s="4179"/>
      <c r="E118" s="4576" t="s">
        <v>2096</v>
      </c>
      <c r="F118" s="4577"/>
      <c r="G118" s="4576" t="s">
        <v>2095</v>
      </c>
      <c r="H118" s="4577"/>
      <c r="I118" s="4576" t="s">
        <v>2094</v>
      </c>
      <c r="J118" s="4577"/>
    </row>
    <row r="119" spans="1:43" x14ac:dyDescent="0.2">
      <c r="A119" s="4158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77" t="s">
        <v>46</v>
      </c>
      <c r="B124" s="4157" t="s">
        <v>27</v>
      </c>
      <c r="C124" s="4176" t="s">
        <v>2089</v>
      </c>
      <c r="D124" s="4177"/>
      <c r="E124" s="4176" t="s">
        <v>2088</v>
      </c>
      <c r="F124" s="4177"/>
      <c r="G124" s="4576" t="s">
        <v>2087</v>
      </c>
      <c r="H124" s="4545"/>
      <c r="I124" s="4577"/>
    </row>
    <row r="125" spans="1:43" ht="42" x14ac:dyDescent="0.2">
      <c r="A125" s="4199"/>
      <c r="B125" s="4579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7" t="s">
        <v>46</v>
      </c>
      <c r="B128" s="4157" t="s">
        <v>0</v>
      </c>
      <c r="C128" s="4176" t="s">
        <v>94</v>
      </c>
      <c r="D128" s="4163"/>
      <c r="E128" s="4177"/>
      <c r="F128" s="4576" t="s">
        <v>966</v>
      </c>
      <c r="G128" s="4545"/>
      <c r="H128" s="4545"/>
      <c r="I128" s="4545"/>
      <c r="J128" s="4545"/>
      <c r="K128" s="4545"/>
      <c r="L128" s="4545"/>
      <c r="M128" s="4545"/>
      <c r="N128" s="4545"/>
      <c r="O128" s="4545"/>
      <c r="P128" s="4545"/>
      <c r="Q128" s="4545"/>
      <c r="R128" s="4545"/>
      <c r="S128" s="4545"/>
      <c r="T128" s="4545"/>
      <c r="U128" s="4545"/>
      <c r="V128" s="4545"/>
      <c r="W128" s="4545"/>
      <c r="X128" s="4545"/>
      <c r="Y128" s="4545"/>
      <c r="Z128" s="4545"/>
      <c r="AA128" s="4545"/>
      <c r="AB128" s="4545"/>
      <c r="AC128" s="4545"/>
      <c r="AD128" s="4545"/>
      <c r="AE128" s="4545"/>
      <c r="AF128" s="4545"/>
      <c r="AG128" s="4545"/>
      <c r="AH128" s="4545"/>
      <c r="AI128" s="4545"/>
      <c r="AJ128" s="4545"/>
      <c r="AK128" s="4545"/>
      <c r="AL128" s="4545"/>
      <c r="AM128" s="4577"/>
      <c r="AN128" s="4177" t="s">
        <v>440</v>
      </c>
      <c r="AO128" s="4177" t="s">
        <v>479</v>
      </c>
      <c r="AP128" s="4177" t="s">
        <v>442</v>
      </c>
      <c r="AQ128" s="4177" t="s">
        <v>441</v>
      </c>
    </row>
    <row r="129" spans="1:90" x14ac:dyDescent="0.2">
      <c r="A129" s="4146"/>
      <c r="B129" s="4146"/>
      <c r="C129" s="4580"/>
      <c r="D129" s="4164"/>
      <c r="E129" s="4199"/>
      <c r="F129" s="4576" t="s">
        <v>83</v>
      </c>
      <c r="G129" s="4577"/>
      <c r="H129" s="4576" t="s">
        <v>84</v>
      </c>
      <c r="I129" s="4577"/>
      <c r="J129" s="4576" t="s">
        <v>85</v>
      </c>
      <c r="K129" s="4577"/>
      <c r="L129" s="4576" t="s">
        <v>79</v>
      </c>
      <c r="M129" s="4577"/>
      <c r="N129" s="4576" t="s">
        <v>6</v>
      </c>
      <c r="O129" s="4577"/>
      <c r="P129" s="4578" t="s">
        <v>7</v>
      </c>
      <c r="Q129" s="4187"/>
      <c r="R129" s="4578" t="s">
        <v>8</v>
      </c>
      <c r="S129" s="4187"/>
      <c r="T129" s="4578" t="s">
        <v>9</v>
      </c>
      <c r="U129" s="4187"/>
      <c r="V129" s="4578" t="s">
        <v>10</v>
      </c>
      <c r="W129" s="4187"/>
      <c r="X129" s="4578" t="s">
        <v>11</v>
      </c>
      <c r="Y129" s="4187"/>
      <c r="Z129" s="4578" t="s">
        <v>12</v>
      </c>
      <c r="AA129" s="4187"/>
      <c r="AB129" s="4578" t="s">
        <v>13</v>
      </c>
      <c r="AC129" s="4187"/>
      <c r="AD129" s="4578" t="s">
        <v>14</v>
      </c>
      <c r="AE129" s="4187"/>
      <c r="AF129" s="4578" t="s">
        <v>15</v>
      </c>
      <c r="AG129" s="4187"/>
      <c r="AH129" s="4578" t="s">
        <v>16</v>
      </c>
      <c r="AI129" s="4187"/>
      <c r="AJ129" s="4578" t="s">
        <v>17</v>
      </c>
      <c r="AK129" s="4187"/>
      <c r="AL129" s="4578" t="s">
        <v>18</v>
      </c>
      <c r="AM129" s="4187"/>
      <c r="AN129" s="4182"/>
      <c r="AO129" s="4182"/>
      <c r="AP129" s="4182"/>
      <c r="AQ129" s="4182"/>
    </row>
    <row r="130" spans="1:90" x14ac:dyDescent="0.2">
      <c r="A130" s="4579"/>
      <c r="B130" s="4579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199"/>
      <c r="AO130" s="4199"/>
      <c r="AP130" s="4199"/>
      <c r="AQ130" s="4199"/>
    </row>
    <row r="131" spans="1:90" x14ac:dyDescent="0.2">
      <c r="A131" s="4153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341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341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341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341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341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341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341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341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341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4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81" t="s">
        <v>2075</v>
      </c>
      <c r="B142" s="4582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81" t="s">
        <v>2074</v>
      </c>
      <c r="B143" s="4582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7" t="s">
        <v>46</v>
      </c>
      <c r="B145" s="4157" t="s">
        <v>0</v>
      </c>
      <c r="C145" s="4176" t="s">
        <v>94</v>
      </c>
      <c r="D145" s="4163"/>
      <c r="E145" s="4177"/>
      <c r="F145" s="4576" t="s">
        <v>966</v>
      </c>
      <c r="G145" s="4545"/>
      <c r="H145" s="4545"/>
      <c r="I145" s="4545"/>
      <c r="J145" s="4545"/>
      <c r="K145" s="4545"/>
      <c r="L145" s="4545"/>
      <c r="M145" s="4545"/>
      <c r="N145" s="4545"/>
      <c r="O145" s="4545"/>
      <c r="P145" s="4545"/>
      <c r="Q145" s="4545"/>
      <c r="R145" s="4545"/>
      <c r="S145" s="4545"/>
      <c r="T145" s="4545"/>
      <c r="U145" s="4545"/>
      <c r="V145" s="4545"/>
      <c r="W145" s="4545"/>
      <c r="X145" s="4545"/>
      <c r="Y145" s="4545"/>
      <c r="Z145" s="4545"/>
      <c r="AA145" s="4545"/>
      <c r="AB145" s="4545"/>
      <c r="AC145" s="4545"/>
      <c r="AD145" s="4545"/>
      <c r="AE145" s="4545"/>
      <c r="AF145" s="4545"/>
      <c r="AG145" s="4545"/>
      <c r="AH145" s="4545"/>
      <c r="AI145" s="4545"/>
      <c r="AJ145" s="4545"/>
      <c r="AK145" s="4545"/>
      <c r="AL145" s="4545"/>
      <c r="AM145" s="4577"/>
      <c r="AN145" s="4137" t="s">
        <v>440</v>
      </c>
      <c r="AO145" s="4150" t="s">
        <v>479</v>
      </c>
      <c r="AP145" s="4137" t="s">
        <v>442</v>
      </c>
      <c r="AQ145" s="4150" t="s">
        <v>441</v>
      </c>
    </row>
    <row r="146" spans="1:90" x14ac:dyDescent="0.2">
      <c r="A146" s="4146"/>
      <c r="B146" s="4146"/>
      <c r="C146" s="4580"/>
      <c r="D146" s="4164"/>
      <c r="E146" s="4199"/>
      <c r="F146" s="4576" t="s">
        <v>83</v>
      </c>
      <c r="G146" s="4577"/>
      <c r="H146" s="4576" t="s">
        <v>84</v>
      </c>
      <c r="I146" s="4577"/>
      <c r="J146" s="4576" t="s">
        <v>85</v>
      </c>
      <c r="K146" s="4577"/>
      <c r="L146" s="4576" t="s">
        <v>79</v>
      </c>
      <c r="M146" s="4577"/>
      <c r="N146" s="4576" t="s">
        <v>6</v>
      </c>
      <c r="O146" s="4577"/>
      <c r="P146" s="4578" t="s">
        <v>7</v>
      </c>
      <c r="Q146" s="4187"/>
      <c r="R146" s="4578" t="s">
        <v>8</v>
      </c>
      <c r="S146" s="4187"/>
      <c r="T146" s="4578" t="s">
        <v>9</v>
      </c>
      <c r="U146" s="4187"/>
      <c r="V146" s="4578" t="s">
        <v>10</v>
      </c>
      <c r="W146" s="4187"/>
      <c r="X146" s="4578" t="s">
        <v>11</v>
      </c>
      <c r="Y146" s="4187"/>
      <c r="Z146" s="4578" t="s">
        <v>12</v>
      </c>
      <c r="AA146" s="4187"/>
      <c r="AB146" s="4578" t="s">
        <v>13</v>
      </c>
      <c r="AC146" s="4187"/>
      <c r="AD146" s="4578" t="s">
        <v>14</v>
      </c>
      <c r="AE146" s="4187"/>
      <c r="AF146" s="4578" t="s">
        <v>15</v>
      </c>
      <c r="AG146" s="4187"/>
      <c r="AH146" s="4578" t="s">
        <v>16</v>
      </c>
      <c r="AI146" s="4187"/>
      <c r="AJ146" s="4578" t="s">
        <v>17</v>
      </c>
      <c r="AK146" s="4187"/>
      <c r="AL146" s="4578" t="s">
        <v>18</v>
      </c>
      <c r="AM146" s="4187"/>
      <c r="AN146" s="4341"/>
      <c r="AO146" s="4138"/>
      <c r="AP146" s="4341"/>
      <c r="AQ146" s="4138"/>
    </row>
    <row r="147" spans="1:90" x14ac:dyDescent="0.2">
      <c r="A147" s="4579"/>
      <c r="B147" s="4579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612"/>
      <c r="AO147" s="4139"/>
      <c r="AP147" s="4612"/>
      <c r="AQ147" s="4139"/>
    </row>
    <row r="148" spans="1:90" x14ac:dyDescent="0.2">
      <c r="A148" s="4609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610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610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611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37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37"/>
      <c r="AQ5" s="4639"/>
      <c r="AR5" s="4639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6" t="s">
        <v>96</v>
      </c>
      <c r="B6" s="4646"/>
      <c r="C6" s="4646"/>
      <c r="D6" s="4646"/>
      <c r="E6" s="4646"/>
      <c r="F6" s="4646"/>
      <c r="G6" s="4646"/>
      <c r="H6" s="4646"/>
      <c r="I6" s="4646"/>
      <c r="J6" s="4646"/>
      <c r="K6" s="4646"/>
      <c r="L6" s="4646"/>
      <c r="M6" s="4646"/>
      <c r="N6" s="4646"/>
      <c r="O6" s="4646"/>
      <c r="P6" s="4646"/>
      <c r="Q6" s="4646"/>
      <c r="R6" s="4646"/>
      <c r="S6" s="4646"/>
      <c r="T6" s="4646"/>
      <c r="U6" s="4646"/>
      <c r="V6" s="4646"/>
      <c r="W6" s="4646"/>
      <c r="X6" s="4646"/>
      <c r="Y6" s="4646"/>
      <c r="Z6" s="4646"/>
      <c r="AA6" s="4646"/>
      <c r="AB6" s="4646"/>
      <c r="AC6" s="4646"/>
      <c r="AD6" s="4646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37"/>
      <c r="AQ6" s="4639"/>
      <c r="AR6" s="4639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38"/>
      <c r="AQ7" s="4640"/>
      <c r="AR7" s="4640"/>
      <c r="AS7" s="4635"/>
      <c r="AT7" s="4636"/>
      <c r="AU7" s="4636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47" t="s">
        <v>97</v>
      </c>
      <c r="B8" s="4614" t="s">
        <v>98</v>
      </c>
      <c r="C8" s="4615"/>
      <c r="D8" s="4615"/>
      <c r="E8" s="4615"/>
      <c r="F8" s="4615"/>
      <c r="G8" s="4615"/>
      <c r="H8" s="4615"/>
      <c r="I8" s="4615"/>
      <c r="J8" s="4615"/>
      <c r="K8" s="4615"/>
      <c r="L8" s="4615"/>
      <c r="M8" s="4615"/>
      <c r="N8" s="4615"/>
      <c r="O8" s="4615"/>
      <c r="P8" s="4615"/>
      <c r="Q8" s="4615"/>
      <c r="R8" s="4615"/>
      <c r="S8" s="4615"/>
      <c r="T8" s="4615"/>
      <c r="U8" s="4615"/>
      <c r="V8" s="4616"/>
      <c r="W8" s="4647" t="s">
        <v>99</v>
      </c>
      <c r="X8" s="4649"/>
      <c r="Y8" s="4649"/>
      <c r="Z8" s="4649"/>
      <c r="AA8" s="4649"/>
      <c r="AB8" s="4649"/>
      <c r="AC8" s="4649"/>
      <c r="AD8" s="4618"/>
      <c r="AE8" s="4442" t="s">
        <v>838</v>
      </c>
      <c r="AF8" s="4651"/>
      <c r="AG8" s="4176" t="s">
        <v>100</v>
      </c>
      <c r="AH8" s="4620"/>
      <c r="AI8" s="4153" t="s">
        <v>837</v>
      </c>
      <c r="AJ8" s="4176" t="s">
        <v>836</v>
      </c>
      <c r="AK8" s="4620"/>
      <c r="AL8" s="4176" t="s">
        <v>835</v>
      </c>
      <c r="AM8" s="4620"/>
      <c r="AN8" s="4176" t="s">
        <v>437</v>
      </c>
      <c r="AO8" s="4620"/>
      <c r="AP8" s="4153" t="s">
        <v>127</v>
      </c>
      <c r="AQ8" s="4153" t="s">
        <v>231</v>
      </c>
      <c r="AR8" s="4642" t="s">
        <v>390</v>
      </c>
      <c r="AS8" s="4643"/>
      <c r="AT8" s="4641" t="s">
        <v>108</v>
      </c>
      <c r="AU8" s="4641"/>
      <c r="AV8" s="4641"/>
      <c r="AW8" s="4613" t="s">
        <v>2798</v>
      </c>
      <c r="AX8" s="4613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80"/>
      <c r="B9" s="4631" t="s">
        <v>94</v>
      </c>
      <c r="C9" s="4647" t="s">
        <v>92</v>
      </c>
      <c r="D9" s="4649"/>
      <c r="E9" s="4649"/>
      <c r="F9" s="4649"/>
      <c r="G9" s="4649"/>
      <c r="H9" s="4649"/>
      <c r="I9" s="4649"/>
      <c r="J9" s="4649"/>
      <c r="K9" s="4649"/>
      <c r="L9" s="4649"/>
      <c r="M9" s="4649"/>
      <c r="N9" s="4649"/>
      <c r="O9" s="4649"/>
      <c r="P9" s="4649"/>
      <c r="Q9" s="4649"/>
      <c r="R9" s="4649"/>
      <c r="S9" s="4618"/>
      <c r="T9" s="4153" t="s">
        <v>101</v>
      </c>
      <c r="U9" s="4167" t="s">
        <v>48</v>
      </c>
      <c r="V9" s="4169"/>
      <c r="W9" s="4653" t="s">
        <v>102</v>
      </c>
      <c r="X9" s="4653"/>
      <c r="Y9" s="4653"/>
      <c r="Z9" s="4634"/>
      <c r="AA9" s="4633" t="s">
        <v>103</v>
      </c>
      <c r="AB9" s="4653"/>
      <c r="AC9" s="4653"/>
      <c r="AD9" s="4634"/>
      <c r="AE9" s="4444"/>
      <c r="AF9" s="4652"/>
      <c r="AG9" s="4178"/>
      <c r="AH9" s="4621"/>
      <c r="AI9" s="4162"/>
      <c r="AJ9" s="4178"/>
      <c r="AK9" s="4621"/>
      <c r="AL9" s="4178"/>
      <c r="AM9" s="4621"/>
      <c r="AN9" s="4178"/>
      <c r="AO9" s="4621"/>
      <c r="AP9" s="4162"/>
      <c r="AQ9" s="4162"/>
      <c r="AR9" s="4644"/>
      <c r="AS9" s="4645"/>
      <c r="AT9" s="4641"/>
      <c r="AU9" s="4641"/>
      <c r="AV9" s="4641"/>
      <c r="AW9" s="4613"/>
      <c r="AX9" s="4613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8"/>
      <c r="B10" s="463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4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54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54"/>
      <c r="AQ10" s="4154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0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63" t="s">
        <v>0</v>
      </c>
      <c r="B90" s="4664"/>
      <c r="C90" s="4663" t="s">
        <v>44</v>
      </c>
      <c r="D90" s="4667"/>
      <c r="E90" s="4664"/>
      <c r="F90" s="4633" t="s">
        <v>110</v>
      </c>
      <c r="G90" s="4653"/>
      <c r="H90" s="4653"/>
      <c r="I90" s="4653"/>
      <c r="J90" s="4653"/>
      <c r="K90" s="4653"/>
      <c r="L90" s="4653"/>
      <c r="M90" s="4653"/>
      <c r="N90" s="4653"/>
      <c r="O90" s="4653"/>
      <c r="P90" s="4653"/>
      <c r="Q90" s="4653"/>
      <c r="R90" s="4653"/>
      <c r="S90" s="4653"/>
      <c r="T90" s="4653"/>
      <c r="U90" s="4653"/>
      <c r="V90" s="4653"/>
      <c r="W90" s="4653"/>
      <c r="X90" s="4653"/>
      <c r="Y90" s="4653"/>
      <c r="Z90" s="4653"/>
      <c r="AA90" s="4653"/>
      <c r="AB90" s="4653"/>
      <c r="AC90" s="4653"/>
      <c r="AD90" s="4653"/>
      <c r="AE90" s="4653"/>
      <c r="AF90" s="4653"/>
      <c r="AG90" s="4653"/>
      <c r="AH90" s="4653"/>
      <c r="AI90" s="4653"/>
      <c r="AJ90" s="4653"/>
      <c r="AK90" s="4653"/>
      <c r="AL90" s="4653"/>
      <c r="AM90" s="4634"/>
      <c r="AN90" s="4631" t="s">
        <v>440</v>
      </c>
      <c r="AO90" s="4628" t="s">
        <v>444</v>
      </c>
      <c r="AP90" s="4626" t="s">
        <v>442</v>
      </c>
      <c r="AQ90" s="4618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72"/>
      <c r="B91" s="4268"/>
      <c r="C91" s="4665"/>
      <c r="D91" s="4668"/>
      <c r="E91" s="4666"/>
      <c r="F91" s="4654" t="s">
        <v>83</v>
      </c>
      <c r="G91" s="4655"/>
      <c r="H91" s="4654" t="s">
        <v>84</v>
      </c>
      <c r="I91" s="4655"/>
      <c r="J91" s="4654" t="s">
        <v>85</v>
      </c>
      <c r="K91" s="4655"/>
      <c r="L91" s="4654" t="s">
        <v>79</v>
      </c>
      <c r="M91" s="4655"/>
      <c r="N91" s="4654" t="s">
        <v>6</v>
      </c>
      <c r="O91" s="4655"/>
      <c r="P91" s="4633" t="s">
        <v>7</v>
      </c>
      <c r="Q91" s="4634"/>
      <c r="R91" s="4633" t="s">
        <v>8</v>
      </c>
      <c r="S91" s="4634"/>
      <c r="T91" s="4633" t="s">
        <v>9</v>
      </c>
      <c r="U91" s="4634"/>
      <c r="V91" s="4633" t="s">
        <v>10</v>
      </c>
      <c r="W91" s="4634"/>
      <c r="X91" s="4633" t="s">
        <v>11</v>
      </c>
      <c r="Y91" s="4634"/>
      <c r="Z91" s="4633" t="s">
        <v>12</v>
      </c>
      <c r="AA91" s="4634"/>
      <c r="AB91" s="4633" t="s">
        <v>13</v>
      </c>
      <c r="AC91" s="4634"/>
      <c r="AD91" s="4633" t="s">
        <v>14</v>
      </c>
      <c r="AE91" s="4634"/>
      <c r="AF91" s="4633" t="s">
        <v>15</v>
      </c>
      <c r="AG91" s="4634"/>
      <c r="AH91" s="4633" t="s">
        <v>16</v>
      </c>
      <c r="AI91" s="4634"/>
      <c r="AJ91" s="4633" t="s">
        <v>17</v>
      </c>
      <c r="AK91" s="4634"/>
      <c r="AL91" s="4633" t="s">
        <v>18</v>
      </c>
      <c r="AM91" s="4634"/>
      <c r="AN91" s="4162"/>
      <c r="AO91" s="4629"/>
      <c r="AP91" s="4207"/>
      <c r="AQ91" s="4182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65"/>
      <c r="B92" s="4666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32"/>
      <c r="AO92" s="4630"/>
      <c r="AP92" s="4627"/>
      <c r="AQ92" s="4619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69" t="s">
        <v>111</v>
      </c>
      <c r="B93" s="4670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3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62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3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56" t="s">
        <v>31</v>
      </c>
      <c r="B97" s="4657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62" t="s">
        <v>340</v>
      </c>
      <c r="B98" s="4658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59" t="s">
        <v>67</v>
      </c>
      <c r="B99" s="4660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62" t="s">
        <v>116</v>
      </c>
      <c r="B100" s="4658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61" t="s">
        <v>117</v>
      </c>
      <c r="B101" s="4662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71" t="s">
        <v>27</v>
      </c>
      <c r="B102" s="4672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77" t="s">
        <v>46</v>
      </c>
      <c r="B104" s="4631" t="s">
        <v>0</v>
      </c>
      <c r="C104" s="4663" t="s">
        <v>44</v>
      </c>
      <c r="D104" s="4667"/>
      <c r="E104" s="4664"/>
      <c r="F104" s="4633" t="s">
        <v>110</v>
      </c>
      <c r="G104" s="4653"/>
      <c r="H104" s="4653"/>
      <c r="I104" s="4653"/>
      <c r="J104" s="4653"/>
      <c r="K104" s="4653"/>
      <c r="L104" s="4653"/>
      <c r="M104" s="4653"/>
      <c r="N104" s="4653"/>
      <c r="O104" s="4653"/>
      <c r="P104" s="4653"/>
      <c r="Q104" s="4653"/>
      <c r="R104" s="4653"/>
      <c r="S104" s="4653"/>
      <c r="T104" s="4653"/>
      <c r="U104" s="4653"/>
      <c r="V104" s="4653"/>
      <c r="W104" s="4653"/>
      <c r="X104" s="4653"/>
      <c r="Y104" s="4653"/>
      <c r="Z104" s="4653"/>
      <c r="AA104" s="4653"/>
      <c r="AB104" s="4653"/>
      <c r="AC104" s="4653"/>
      <c r="AD104" s="4653"/>
      <c r="AE104" s="4653"/>
      <c r="AF104" s="4653"/>
      <c r="AG104" s="4653"/>
      <c r="AH104" s="4653"/>
      <c r="AI104" s="4653"/>
      <c r="AJ104" s="4653"/>
      <c r="AK104" s="4653"/>
      <c r="AL104" s="4653"/>
      <c r="AM104" s="4634"/>
      <c r="AN104" s="4650" t="s">
        <v>440</v>
      </c>
      <c r="AO104" s="4622" t="s">
        <v>443</v>
      </c>
      <c r="AP104" s="4623"/>
      <c r="AQ104" s="4617" t="s">
        <v>442</v>
      </c>
      <c r="AR104" s="4618" t="s">
        <v>441</v>
      </c>
      <c r="AS104" s="463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66"/>
      <c r="B105" s="4162"/>
      <c r="C105" s="4665"/>
      <c r="D105" s="4668"/>
      <c r="E105" s="4666"/>
      <c r="F105" s="4654" t="s">
        <v>83</v>
      </c>
      <c r="G105" s="4655"/>
      <c r="H105" s="4654" t="s">
        <v>84</v>
      </c>
      <c r="I105" s="4655"/>
      <c r="J105" s="4654" t="s">
        <v>85</v>
      </c>
      <c r="K105" s="4655"/>
      <c r="L105" s="4654" t="s">
        <v>79</v>
      </c>
      <c r="M105" s="4655"/>
      <c r="N105" s="4654" t="s">
        <v>6</v>
      </c>
      <c r="O105" s="4655"/>
      <c r="P105" s="4633" t="s">
        <v>7</v>
      </c>
      <c r="Q105" s="4634"/>
      <c r="R105" s="4633" t="s">
        <v>8</v>
      </c>
      <c r="S105" s="4634"/>
      <c r="T105" s="4633" t="s">
        <v>9</v>
      </c>
      <c r="U105" s="4634"/>
      <c r="V105" s="4633" t="s">
        <v>10</v>
      </c>
      <c r="W105" s="4634"/>
      <c r="X105" s="4633" t="s">
        <v>11</v>
      </c>
      <c r="Y105" s="4634"/>
      <c r="Z105" s="4633" t="s">
        <v>12</v>
      </c>
      <c r="AA105" s="4634"/>
      <c r="AB105" s="4633" t="s">
        <v>13</v>
      </c>
      <c r="AC105" s="4634"/>
      <c r="AD105" s="4633" t="s">
        <v>14</v>
      </c>
      <c r="AE105" s="4634"/>
      <c r="AF105" s="4633" t="s">
        <v>15</v>
      </c>
      <c r="AG105" s="4634"/>
      <c r="AH105" s="4633" t="s">
        <v>16</v>
      </c>
      <c r="AI105" s="4634"/>
      <c r="AJ105" s="4633" t="s">
        <v>17</v>
      </c>
      <c r="AK105" s="4634"/>
      <c r="AL105" s="4633" t="s">
        <v>18</v>
      </c>
      <c r="AM105" s="4634"/>
      <c r="AN105" s="4362"/>
      <c r="AO105" s="4624"/>
      <c r="AP105" s="4625"/>
      <c r="AQ105" s="4207"/>
      <c r="AR105" s="4182"/>
      <c r="AS105" s="4162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78"/>
      <c r="B106" s="4632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363"/>
      <c r="AO106" s="3234" t="s">
        <v>438</v>
      </c>
      <c r="AP106" s="441" t="s">
        <v>439</v>
      </c>
      <c r="AQ106" s="4539"/>
      <c r="AR106" s="4619"/>
      <c r="AS106" s="463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73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79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74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75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76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64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68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64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68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3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3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0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topLeftCell="A136" workbookViewId="0">
      <selection activeCell="B28" sqref="B28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6" t="s">
        <v>1382</v>
      </c>
      <c r="B6" s="4646"/>
      <c r="C6" s="4646"/>
      <c r="D6" s="4646"/>
      <c r="E6" s="4646"/>
      <c r="F6" s="4646"/>
      <c r="G6" s="4646"/>
      <c r="H6" s="4646"/>
      <c r="I6" s="4646"/>
      <c r="J6" s="4646"/>
      <c r="K6" s="4646"/>
      <c r="L6" s="4646"/>
      <c r="M6" s="4646"/>
      <c r="N6" s="4646"/>
      <c r="O6" s="4646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7" t="s">
        <v>1225</v>
      </c>
      <c r="B9" s="4176" t="s">
        <v>1266</v>
      </c>
      <c r="C9" s="4163"/>
      <c r="D9" s="4177"/>
      <c r="E9" s="4155" t="s">
        <v>92</v>
      </c>
      <c r="F9" s="4156"/>
      <c r="G9" s="4156"/>
      <c r="H9" s="4156"/>
      <c r="I9" s="4156"/>
      <c r="J9" s="4156"/>
      <c r="K9" s="4156"/>
      <c r="L9" s="4156"/>
      <c r="M9" s="4156"/>
      <c r="N9" s="4156"/>
      <c r="O9" s="4156"/>
      <c r="P9" s="4156"/>
      <c r="Q9" s="4156"/>
      <c r="R9" s="4156"/>
      <c r="S9" s="4156"/>
      <c r="T9" s="4156"/>
      <c r="U9" s="4156"/>
      <c r="V9" s="4156"/>
      <c r="W9" s="4156"/>
      <c r="X9" s="4156"/>
      <c r="Y9" s="4156"/>
      <c r="Z9" s="4156"/>
      <c r="AA9" s="4156"/>
      <c r="AB9" s="4156"/>
      <c r="AC9" s="4156"/>
      <c r="AD9" s="4156"/>
      <c r="AE9" s="4156"/>
      <c r="AF9" s="4156"/>
      <c r="AG9" s="4156"/>
      <c r="AH9" s="4156"/>
      <c r="AI9" s="4156"/>
      <c r="AJ9" s="4156"/>
      <c r="AK9" s="4156"/>
      <c r="AL9" s="4159"/>
      <c r="AM9" s="4153" t="s">
        <v>440</v>
      </c>
      <c r="AN9" s="4155" t="s">
        <v>1379</v>
      </c>
      <c r="AO9" s="4156"/>
      <c r="AP9" s="4156"/>
      <c r="AQ9" s="4159"/>
      <c r="AR9" s="4153" t="s">
        <v>1378</v>
      </c>
      <c r="AS9" s="4153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66"/>
      <c r="B10" s="4178"/>
      <c r="C10" s="4164"/>
      <c r="D10" s="4179"/>
      <c r="E10" s="4155" t="s">
        <v>83</v>
      </c>
      <c r="F10" s="4159"/>
      <c r="G10" s="4155" t="s">
        <v>84</v>
      </c>
      <c r="H10" s="4159"/>
      <c r="I10" s="4155" t="s">
        <v>85</v>
      </c>
      <c r="J10" s="4159"/>
      <c r="K10" s="4155" t="s">
        <v>79</v>
      </c>
      <c r="L10" s="4159"/>
      <c r="M10" s="4155" t="s">
        <v>6</v>
      </c>
      <c r="N10" s="4159"/>
      <c r="O10" s="4167" t="s">
        <v>7</v>
      </c>
      <c r="P10" s="4169"/>
      <c r="Q10" s="4167" t="s">
        <v>8</v>
      </c>
      <c r="R10" s="4169"/>
      <c r="S10" s="4167" t="s">
        <v>9</v>
      </c>
      <c r="T10" s="4169"/>
      <c r="U10" s="4167" t="s">
        <v>10</v>
      </c>
      <c r="V10" s="4169"/>
      <c r="W10" s="4167" t="s">
        <v>11</v>
      </c>
      <c r="X10" s="4169"/>
      <c r="Y10" s="4167" t="s">
        <v>12</v>
      </c>
      <c r="Z10" s="4169"/>
      <c r="AA10" s="4167" t="s">
        <v>13</v>
      </c>
      <c r="AB10" s="4169"/>
      <c r="AC10" s="4167" t="s">
        <v>14</v>
      </c>
      <c r="AD10" s="4169"/>
      <c r="AE10" s="4167" t="s">
        <v>15</v>
      </c>
      <c r="AF10" s="4169"/>
      <c r="AG10" s="4168" t="s">
        <v>16</v>
      </c>
      <c r="AH10" s="4168"/>
      <c r="AI10" s="4167" t="s">
        <v>17</v>
      </c>
      <c r="AJ10" s="4169"/>
      <c r="AK10" s="4168" t="s">
        <v>18</v>
      </c>
      <c r="AL10" s="4169"/>
      <c r="AM10" s="4162"/>
      <c r="AN10" s="4532" t="s">
        <v>1377</v>
      </c>
      <c r="AO10" s="4694" t="s">
        <v>1376</v>
      </c>
      <c r="AP10" s="4694" t="s">
        <v>1375</v>
      </c>
      <c r="AQ10" s="4725" t="s">
        <v>1374</v>
      </c>
      <c r="AR10" s="4162"/>
      <c r="AS10" s="416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8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54"/>
      <c r="AN11" s="4534"/>
      <c r="AO11" s="4695"/>
      <c r="AP11" s="4695"/>
      <c r="AQ11" s="4726"/>
      <c r="AR11" s="4154"/>
      <c r="AS11" s="4154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715" t="s">
        <v>1370</v>
      </c>
      <c r="B15" s="4715"/>
      <c r="C15" s="4715"/>
      <c r="D15" s="4715"/>
      <c r="E15" s="4715"/>
      <c r="F15" s="4715"/>
      <c r="G15" s="4715"/>
      <c r="H15" s="4715"/>
      <c r="I15" s="4715"/>
      <c r="J15" s="4715"/>
      <c r="K15" s="4715"/>
      <c r="L15" s="4715"/>
      <c r="M15" s="4715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7" t="s">
        <v>0</v>
      </c>
      <c r="B16" s="4176" t="s">
        <v>1266</v>
      </c>
      <c r="C16" s="4163"/>
      <c r="D16" s="4177"/>
      <c r="E16" s="4155" t="s">
        <v>92</v>
      </c>
      <c r="F16" s="4156"/>
      <c r="G16" s="4156"/>
      <c r="H16" s="4156"/>
      <c r="I16" s="4156"/>
      <c r="J16" s="4156"/>
      <c r="K16" s="4156"/>
      <c r="L16" s="4156"/>
      <c r="M16" s="4156"/>
      <c r="N16" s="4156"/>
      <c r="O16" s="4156"/>
      <c r="P16" s="4156"/>
      <c r="Q16" s="4156"/>
      <c r="R16" s="4156"/>
      <c r="S16" s="4156"/>
      <c r="T16" s="4156"/>
      <c r="U16" s="4156"/>
      <c r="V16" s="4156"/>
      <c r="W16" s="4156"/>
      <c r="X16" s="4156"/>
      <c r="Y16" s="4156"/>
      <c r="Z16" s="4156"/>
      <c r="AA16" s="4156"/>
      <c r="AB16" s="4156"/>
      <c r="AC16" s="4156"/>
      <c r="AD16" s="4156"/>
      <c r="AE16" s="4156"/>
      <c r="AF16" s="4156"/>
      <c r="AG16" s="4156"/>
      <c r="AH16" s="4156"/>
      <c r="AI16" s="4156"/>
      <c r="AJ16" s="4156"/>
      <c r="AK16" s="4156"/>
      <c r="AL16" s="4159"/>
      <c r="AM16" s="4153" t="s">
        <v>440</v>
      </c>
      <c r="AN16" s="4153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66"/>
      <c r="B17" s="4178"/>
      <c r="C17" s="4164"/>
      <c r="D17" s="4179"/>
      <c r="E17" s="4155" t="s">
        <v>83</v>
      </c>
      <c r="F17" s="4159"/>
      <c r="G17" s="4155" t="s">
        <v>84</v>
      </c>
      <c r="H17" s="4159"/>
      <c r="I17" s="4155" t="s">
        <v>85</v>
      </c>
      <c r="J17" s="4159"/>
      <c r="K17" s="4155" t="s">
        <v>79</v>
      </c>
      <c r="L17" s="4159"/>
      <c r="M17" s="4155" t="s">
        <v>6</v>
      </c>
      <c r="N17" s="4159"/>
      <c r="O17" s="4167" t="s">
        <v>7</v>
      </c>
      <c r="P17" s="4169"/>
      <c r="Q17" s="4167" t="s">
        <v>8</v>
      </c>
      <c r="R17" s="4169"/>
      <c r="S17" s="4167" t="s">
        <v>9</v>
      </c>
      <c r="T17" s="4169"/>
      <c r="U17" s="4167" t="s">
        <v>10</v>
      </c>
      <c r="V17" s="4169"/>
      <c r="W17" s="4167" t="s">
        <v>11</v>
      </c>
      <c r="X17" s="4169"/>
      <c r="Y17" s="4167" t="s">
        <v>12</v>
      </c>
      <c r="Z17" s="4169"/>
      <c r="AA17" s="4167" t="s">
        <v>13</v>
      </c>
      <c r="AB17" s="4169"/>
      <c r="AC17" s="4167" t="s">
        <v>14</v>
      </c>
      <c r="AD17" s="4169"/>
      <c r="AE17" s="4167" t="s">
        <v>15</v>
      </c>
      <c r="AF17" s="4169"/>
      <c r="AG17" s="4167" t="s">
        <v>16</v>
      </c>
      <c r="AH17" s="4169"/>
      <c r="AI17" s="4167" t="s">
        <v>17</v>
      </c>
      <c r="AJ17" s="4169"/>
      <c r="AK17" s="4167" t="s">
        <v>18</v>
      </c>
      <c r="AL17" s="4169"/>
      <c r="AM17" s="4162"/>
      <c r="AN17" s="416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8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54"/>
      <c r="AN18" s="4154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52" t="s">
        <v>0</v>
      </c>
      <c r="B24" s="4176" t="s">
        <v>1266</v>
      </c>
      <c r="C24" s="4163"/>
      <c r="D24" s="4177"/>
      <c r="E24" s="4155" t="s">
        <v>92</v>
      </c>
      <c r="F24" s="4156"/>
      <c r="G24" s="4156"/>
      <c r="H24" s="4156"/>
      <c r="I24" s="4156"/>
      <c r="J24" s="4156"/>
      <c r="K24" s="4156"/>
      <c r="L24" s="4156"/>
      <c r="M24" s="4156"/>
      <c r="N24" s="4156"/>
      <c r="O24" s="4156"/>
      <c r="P24" s="4156"/>
      <c r="Q24" s="4156"/>
      <c r="R24" s="4156"/>
      <c r="S24" s="4156"/>
      <c r="T24" s="4156"/>
      <c r="U24" s="4156"/>
      <c r="V24" s="4156"/>
      <c r="W24" s="4156"/>
      <c r="X24" s="4156"/>
      <c r="Y24" s="4156"/>
      <c r="Z24" s="4156"/>
      <c r="AA24" s="4156"/>
      <c r="AB24" s="4156"/>
      <c r="AC24" s="4156"/>
      <c r="AD24" s="4156"/>
      <c r="AE24" s="4156"/>
      <c r="AF24" s="4156"/>
      <c r="AG24" s="4156"/>
      <c r="AH24" s="4156"/>
      <c r="AI24" s="4156"/>
      <c r="AJ24" s="4156"/>
      <c r="AK24" s="4156"/>
      <c r="AL24" s="4159"/>
      <c r="AM24" s="4153" t="s">
        <v>440</v>
      </c>
      <c r="AN24" s="4153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72"/>
      <c r="B25" s="4178"/>
      <c r="C25" s="4164"/>
      <c r="D25" s="4179"/>
      <c r="E25" s="4155" t="s">
        <v>83</v>
      </c>
      <c r="F25" s="4159"/>
      <c r="G25" s="4155" t="s">
        <v>84</v>
      </c>
      <c r="H25" s="4159"/>
      <c r="I25" s="4155" t="s">
        <v>85</v>
      </c>
      <c r="J25" s="4159"/>
      <c r="K25" s="4155" t="s">
        <v>79</v>
      </c>
      <c r="L25" s="4159"/>
      <c r="M25" s="4155" t="s">
        <v>6</v>
      </c>
      <c r="N25" s="4159"/>
      <c r="O25" s="4167" t="s">
        <v>7</v>
      </c>
      <c r="P25" s="4169"/>
      <c r="Q25" s="4167" t="s">
        <v>8</v>
      </c>
      <c r="R25" s="4169"/>
      <c r="S25" s="4167" t="s">
        <v>9</v>
      </c>
      <c r="T25" s="4169"/>
      <c r="U25" s="4167" t="s">
        <v>10</v>
      </c>
      <c r="V25" s="4169"/>
      <c r="W25" s="4167" t="s">
        <v>11</v>
      </c>
      <c r="X25" s="4169"/>
      <c r="Y25" s="4167" t="s">
        <v>12</v>
      </c>
      <c r="Z25" s="4169"/>
      <c r="AA25" s="4167" t="s">
        <v>13</v>
      </c>
      <c r="AB25" s="4169"/>
      <c r="AC25" s="4167" t="s">
        <v>14</v>
      </c>
      <c r="AD25" s="4169"/>
      <c r="AE25" s="4167" t="s">
        <v>15</v>
      </c>
      <c r="AF25" s="4169"/>
      <c r="AG25" s="4167" t="s">
        <v>16</v>
      </c>
      <c r="AH25" s="4169"/>
      <c r="AI25" s="4167" t="s">
        <v>17</v>
      </c>
      <c r="AJ25" s="4169"/>
      <c r="AK25" s="4167" t="s">
        <v>18</v>
      </c>
      <c r="AL25" s="4169"/>
      <c r="AM25" s="4162"/>
      <c r="AN25" s="416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3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54"/>
      <c r="AN26" s="4154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194</v>
      </c>
      <c r="C27" s="1183">
        <f t="shared" ref="C27:D32" si="3">SUM(E27+G27+I27+K27+M27+O27+Q27+S27+U27+W27+Y27+AA27+AC27+AE27+AG27+AI27+AK27)</f>
        <v>94</v>
      </c>
      <c r="D27" s="935">
        <f t="shared" si="3"/>
        <v>100</v>
      </c>
      <c r="E27" s="896">
        <v>5</v>
      </c>
      <c r="F27" s="894">
        <v>6</v>
      </c>
      <c r="G27" s="896"/>
      <c r="H27" s="894">
        <v>2</v>
      </c>
      <c r="I27" s="896">
        <v>3</v>
      </c>
      <c r="J27" s="961">
        <v>2</v>
      </c>
      <c r="K27" s="896">
        <v>3</v>
      </c>
      <c r="L27" s="961">
        <v>3</v>
      </c>
      <c r="M27" s="896">
        <v>2</v>
      </c>
      <c r="N27" s="961">
        <v>5</v>
      </c>
      <c r="O27" s="1082">
        <v>4</v>
      </c>
      <c r="P27" s="961">
        <v>1</v>
      </c>
      <c r="Q27" s="1082">
        <v>6</v>
      </c>
      <c r="R27" s="961">
        <v>5</v>
      </c>
      <c r="S27" s="1082">
        <v>9</v>
      </c>
      <c r="T27" s="961">
        <v>6</v>
      </c>
      <c r="U27" s="1082">
        <v>10</v>
      </c>
      <c r="V27" s="961">
        <v>10</v>
      </c>
      <c r="W27" s="1082">
        <v>8</v>
      </c>
      <c r="X27" s="961">
        <v>8</v>
      </c>
      <c r="Y27" s="1082">
        <v>7</v>
      </c>
      <c r="Z27" s="961">
        <v>11</v>
      </c>
      <c r="AA27" s="1082">
        <v>11</v>
      </c>
      <c r="AB27" s="961">
        <v>13</v>
      </c>
      <c r="AC27" s="1082">
        <v>6</v>
      </c>
      <c r="AD27" s="961">
        <v>8</v>
      </c>
      <c r="AE27" s="1082">
        <v>4</v>
      </c>
      <c r="AF27" s="961">
        <v>10</v>
      </c>
      <c r="AG27" s="1082">
        <v>4</v>
      </c>
      <c r="AH27" s="961">
        <v>1</v>
      </c>
      <c r="AI27" s="1082">
        <v>4</v>
      </c>
      <c r="AJ27" s="961">
        <v>7</v>
      </c>
      <c r="AK27" s="1082">
        <v>8</v>
      </c>
      <c r="AL27" s="961">
        <v>2</v>
      </c>
      <c r="AM27" s="895">
        <v>194</v>
      </c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23</v>
      </c>
      <c r="C28" s="1193">
        <f t="shared" si="3"/>
        <v>11</v>
      </c>
      <c r="D28" s="185">
        <f t="shared" si="3"/>
        <v>12</v>
      </c>
      <c r="E28" s="125"/>
      <c r="F28" s="165"/>
      <c r="G28" s="125"/>
      <c r="H28" s="165">
        <v>1</v>
      </c>
      <c r="I28" s="125">
        <v>1</v>
      </c>
      <c r="J28" s="137"/>
      <c r="K28" s="125"/>
      <c r="L28" s="137"/>
      <c r="M28" s="125">
        <v>1</v>
      </c>
      <c r="N28" s="137">
        <v>2</v>
      </c>
      <c r="O28" s="184"/>
      <c r="P28" s="137">
        <v>1</v>
      </c>
      <c r="Q28" s="184">
        <v>1</v>
      </c>
      <c r="R28" s="137"/>
      <c r="S28" s="184">
        <v>1</v>
      </c>
      <c r="T28" s="137"/>
      <c r="U28" s="184">
        <v>3</v>
      </c>
      <c r="V28" s="137"/>
      <c r="W28" s="184">
        <v>1</v>
      </c>
      <c r="X28" s="137">
        <v>2</v>
      </c>
      <c r="Y28" s="184"/>
      <c r="Z28" s="137">
        <v>1</v>
      </c>
      <c r="AA28" s="184">
        <v>1</v>
      </c>
      <c r="AB28" s="137">
        <v>1</v>
      </c>
      <c r="AC28" s="184"/>
      <c r="AD28" s="137"/>
      <c r="AE28" s="184">
        <v>1</v>
      </c>
      <c r="AF28" s="137">
        <v>1</v>
      </c>
      <c r="AG28" s="184"/>
      <c r="AH28" s="137">
        <v>1</v>
      </c>
      <c r="AI28" s="184"/>
      <c r="AJ28" s="137">
        <v>1</v>
      </c>
      <c r="AK28" s="184">
        <v>1</v>
      </c>
      <c r="AL28" s="137">
        <v>1</v>
      </c>
      <c r="AM28" s="138">
        <v>23</v>
      </c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>
        <v>0</v>
      </c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>
        <v>0</v>
      </c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3</v>
      </c>
      <c r="C31" s="1193">
        <f t="shared" si="3"/>
        <v>2</v>
      </c>
      <c r="D31" s="185">
        <f t="shared" si="3"/>
        <v>1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>
        <v>1</v>
      </c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>
        <v>1</v>
      </c>
      <c r="AG31" s="184"/>
      <c r="AH31" s="137"/>
      <c r="AI31" s="184"/>
      <c r="AJ31" s="137"/>
      <c r="AK31" s="184">
        <v>1</v>
      </c>
      <c r="AL31" s="137"/>
      <c r="AM31" s="138">
        <v>3</v>
      </c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52" t="s">
        <v>0</v>
      </c>
      <c r="B34" s="4176" t="s">
        <v>1266</v>
      </c>
      <c r="C34" s="4163"/>
      <c r="D34" s="4177"/>
      <c r="E34" s="4155" t="s">
        <v>92</v>
      </c>
      <c r="F34" s="4156"/>
      <c r="G34" s="4156"/>
      <c r="H34" s="4156"/>
      <c r="I34" s="4156"/>
      <c r="J34" s="4156"/>
      <c r="K34" s="4156"/>
      <c r="L34" s="4156"/>
      <c r="M34" s="4156"/>
      <c r="N34" s="4156"/>
      <c r="O34" s="4156"/>
      <c r="P34" s="4156"/>
      <c r="Q34" s="4156"/>
      <c r="R34" s="4156"/>
      <c r="S34" s="4156"/>
      <c r="T34" s="4156"/>
      <c r="U34" s="4156"/>
      <c r="V34" s="4156"/>
      <c r="W34" s="4156"/>
      <c r="X34" s="4156"/>
      <c r="Y34" s="4156"/>
      <c r="Z34" s="4156"/>
      <c r="AA34" s="4156"/>
      <c r="AB34" s="4156"/>
      <c r="AC34" s="4156"/>
      <c r="AD34" s="4156"/>
      <c r="AE34" s="4156"/>
      <c r="AF34" s="4156"/>
      <c r="AG34" s="4156"/>
      <c r="AH34" s="4156"/>
      <c r="AI34" s="4156"/>
      <c r="AJ34" s="4156"/>
      <c r="AK34" s="4156"/>
      <c r="AL34" s="4159"/>
      <c r="AM34" s="4153" t="s">
        <v>440</v>
      </c>
      <c r="AN34" s="4153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72"/>
      <c r="B35" s="4178"/>
      <c r="C35" s="4164"/>
      <c r="D35" s="4179"/>
      <c r="E35" s="4155" t="s">
        <v>83</v>
      </c>
      <c r="F35" s="4159"/>
      <c r="G35" s="4155" t="s">
        <v>84</v>
      </c>
      <c r="H35" s="4159"/>
      <c r="I35" s="4155" t="s">
        <v>85</v>
      </c>
      <c r="J35" s="4159"/>
      <c r="K35" s="4155" t="s">
        <v>79</v>
      </c>
      <c r="L35" s="4159"/>
      <c r="M35" s="4155" t="s">
        <v>6</v>
      </c>
      <c r="N35" s="4159"/>
      <c r="O35" s="4167" t="s">
        <v>7</v>
      </c>
      <c r="P35" s="4169"/>
      <c r="Q35" s="4167" t="s">
        <v>8</v>
      </c>
      <c r="R35" s="4169"/>
      <c r="S35" s="4167" t="s">
        <v>9</v>
      </c>
      <c r="T35" s="4169"/>
      <c r="U35" s="4167" t="s">
        <v>10</v>
      </c>
      <c r="V35" s="4169"/>
      <c r="W35" s="4167" t="s">
        <v>11</v>
      </c>
      <c r="X35" s="4169"/>
      <c r="Y35" s="4167" t="s">
        <v>12</v>
      </c>
      <c r="Z35" s="4169"/>
      <c r="AA35" s="4167" t="s">
        <v>13</v>
      </c>
      <c r="AB35" s="4169"/>
      <c r="AC35" s="4167" t="s">
        <v>14</v>
      </c>
      <c r="AD35" s="4169"/>
      <c r="AE35" s="4167" t="s">
        <v>15</v>
      </c>
      <c r="AF35" s="4169"/>
      <c r="AG35" s="4167" t="s">
        <v>16</v>
      </c>
      <c r="AH35" s="4169"/>
      <c r="AI35" s="4167" t="s">
        <v>17</v>
      </c>
      <c r="AJ35" s="4169"/>
      <c r="AK35" s="4167" t="s">
        <v>18</v>
      </c>
      <c r="AL35" s="4169"/>
      <c r="AM35" s="4162"/>
      <c r="AN35" s="416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3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54"/>
      <c r="AN36" s="4154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52" t="s">
        <v>0</v>
      </c>
      <c r="B44" s="4176" t="s">
        <v>1266</v>
      </c>
      <c r="C44" s="4163"/>
      <c r="D44" s="4177"/>
      <c r="E44" s="4155" t="s">
        <v>92</v>
      </c>
      <c r="F44" s="4156"/>
      <c r="G44" s="4156"/>
      <c r="H44" s="4156"/>
      <c r="I44" s="4156"/>
      <c r="J44" s="4156"/>
      <c r="K44" s="4156"/>
      <c r="L44" s="4156"/>
      <c r="M44" s="4156"/>
      <c r="N44" s="4156"/>
      <c r="O44" s="4156"/>
      <c r="P44" s="4156"/>
      <c r="Q44" s="4156"/>
      <c r="R44" s="4156"/>
      <c r="S44" s="4156"/>
      <c r="T44" s="4156"/>
      <c r="U44" s="4156"/>
      <c r="V44" s="4156"/>
      <c r="W44" s="4156"/>
      <c r="X44" s="4156"/>
      <c r="Y44" s="4156"/>
      <c r="Z44" s="4156"/>
      <c r="AA44" s="4156"/>
      <c r="AB44" s="4156"/>
      <c r="AC44" s="4156"/>
      <c r="AD44" s="4156"/>
      <c r="AE44" s="4156"/>
      <c r="AF44" s="4156"/>
      <c r="AG44" s="4156"/>
      <c r="AH44" s="4156"/>
      <c r="AI44" s="4156"/>
      <c r="AJ44" s="4156"/>
      <c r="AK44" s="4156"/>
      <c r="AL44" s="4159"/>
      <c r="AM44" s="4153" t="s">
        <v>440</v>
      </c>
      <c r="AN44" s="4153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72"/>
      <c r="B45" s="4178"/>
      <c r="C45" s="4164"/>
      <c r="D45" s="4179"/>
      <c r="E45" s="4155" t="s">
        <v>83</v>
      </c>
      <c r="F45" s="4159"/>
      <c r="G45" s="4155" t="s">
        <v>84</v>
      </c>
      <c r="H45" s="4159"/>
      <c r="I45" s="4155" t="s">
        <v>85</v>
      </c>
      <c r="J45" s="4159"/>
      <c r="K45" s="4155" t="s">
        <v>79</v>
      </c>
      <c r="L45" s="4159"/>
      <c r="M45" s="4155" t="s">
        <v>6</v>
      </c>
      <c r="N45" s="4159"/>
      <c r="O45" s="4167" t="s">
        <v>7</v>
      </c>
      <c r="P45" s="4169"/>
      <c r="Q45" s="4167" t="s">
        <v>8</v>
      </c>
      <c r="R45" s="4169"/>
      <c r="S45" s="4167" t="s">
        <v>9</v>
      </c>
      <c r="T45" s="4169"/>
      <c r="U45" s="4167" t="s">
        <v>10</v>
      </c>
      <c r="V45" s="4169"/>
      <c r="W45" s="4167" t="s">
        <v>11</v>
      </c>
      <c r="X45" s="4169"/>
      <c r="Y45" s="4167" t="s">
        <v>12</v>
      </c>
      <c r="Z45" s="4169"/>
      <c r="AA45" s="4167" t="s">
        <v>13</v>
      </c>
      <c r="AB45" s="4169"/>
      <c r="AC45" s="4167" t="s">
        <v>14</v>
      </c>
      <c r="AD45" s="4169"/>
      <c r="AE45" s="4167" t="s">
        <v>15</v>
      </c>
      <c r="AF45" s="4169"/>
      <c r="AG45" s="4167" t="s">
        <v>16</v>
      </c>
      <c r="AH45" s="4169"/>
      <c r="AI45" s="4167" t="s">
        <v>17</v>
      </c>
      <c r="AJ45" s="4169"/>
      <c r="AK45" s="4167" t="s">
        <v>18</v>
      </c>
      <c r="AL45" s="4169"/>
      <c r="AM45" s="4162"/>
      <c r="AN45" s="416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3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54"/>
      <c r="AN46" s="4154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63" t="s">
        <v>1362</v>
      </c>
      <c r="B54" s="4716" t="s">
        <v>27</v>
      </c>
      <c r="C54" s="4717"/>
      <c r="D54" s="4718"/>
      <c r="E54" s="4712" t="s">
        <v>92</v>
      </c>
      <c r="F54" s="4713"/>
      <c r="G54" s="4713"/>
      <c r="H54" s="4713"/>
      <c r="I54" s="4713"/>
      <c r="J54" s="4713"/>
      <c r="K54" s="4713"/>
      <c r="L54" s="4713"/>
      <c r="M54" s="4713"/>
      <c r="N54" s="4713"/>
      <c r="O54" s="4713"/>
      <c r="P54" s="4713"/>
      <c r="Q54" s="4713"/>
      <c r="R54" s="4713"/>
      <c r="S54" s="4713"/>
      <c r="T54" s="4713"/>
      <c r="U54" s="4713"/>
      <c r="V54" s="4713"/>
      <c r="W54" s="4713"/>
      <c r="X54" s="4713"/>
      <c r="Y54" s="4713"/>
      <c r="Z54" s="4713"/>
      <c r="AA54" s="4713"/>
      <c r="AB54" s="4713"/>
      <c r="AC54" s="4713"/>
      <c r="AD54" s="4713"/>
      <c r="AE54" s="4713"/>
      <c r="AF54" s="4713"/>
      <c r="AG54" s="4713"/>
      <c r="AH54" s="4713"/>
      <c r="AI54" s="4713"/>
      <c r="AJ54" s="4713"/>
      <c r="AK54" s="4713"/>
      <c r="AL54" s="4714"/>
      <c r="AM54" s="4710" t="s">
        <v>1361</v>
      </c>
      <c r="AN54" s="4443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81"/>
      <c r="B55" s="4719"/>
      <c r="C55" s="4720"/>
      <c r="D55" s="4721"/>
      <c r="E55" s="4155" t="s">
        <v>83</v>
      </c>
      <c r="F55" s="4159"/>
      <c r="G55" s="4155" t="s">
        <v>84</v>
      </c>
      <c r="H55" s="4159"/>
      <c r="I55" s="4155" t="s">
        <v>85</v>
      </c>
      <c r="J55" s="4159"/>
      <c r="K55" s="4155" t="s">
        <v>79</v>
      </c>
      <c r="L55" s="4159"/>
      <c r="M55" s="4155" t="s">
        <v>6</v>
      </c>
      <c r="N55" s="4159"/>
      <c r="O55" s="4167" t="s">
        <v>7</v>
      </c>
      <c r="P55" s="4169"/>
      <c r="Q55" s="4167" t="s">
        <v>8</v>
      </c>
      <c r="R55" s="4169"/>
      <c r="S55" s="4167" t="s">
        <v>9</v>
      </c>
      <c r="T55" s="4169"/>
      <c r="U55" s="4167" t="s">
        <v>10</v>
      </c>
      <c r="V55" s="4168"/>
      <c r="W55" s="4167" t="s">
        <v>11</v>
      </c>
      <c r="X55" s="4169"/>
      <c r="Y55" s="4167" t="s">
        <v>12</v>
      </c>
      <c r="Z55" s="4169"/>
      <c r="AA55" s="4167" t="s">
        <v>13</v>
      </c>
      <c r="AB55" s="4169"/>
      <c r="AC55" s="4167" t="s">
        <v>14</v>
      </c>
      <c r="AD55" s="4169"/>
      <c r="AE55" s="4167" t="s">
        <v>15</v>
      </c>
      <c r="AF55" s="4169"/>
      <c r="AG55" s="4167" t="s">
        <v>16</v>
      </c>
      <c r="AH55" s="4169"/>
      <c r="AI55" s="4167" t="s">
        <v>17</v>
      </c>
      <c r="AJ55" s="4169"/>
      <c r="AK55" s="4167" t="s">
        <v>18</v>
      </c>
      <c r="AL55" s="4169"/>
      <c r="AM55" s="4711"/>
      <c r="AN55" s="4445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64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>
        <v>0</v>
      </c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1</v>
      </c>
      <c r="C58" s="1193">
        <f t="shared" si="9"/>
        <v>1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>
        <v>1</v>
      </c>
      <c r="AD58" s="137"/>
      <c r="AE58" s="125"/>
      <c r="AF58" s="137"/>
      <c r="AG58" s="125"/>
      <c r="AH58" s="137"/>
      <c r="AI58" s="125"/>
      <c r="AJ58" s="137"/>
      <c r="AK58" s="184"/>
      <c r="AL58" s="137"/>
      <c r="AM58" s="184">
        <v>1</v>
      </c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34</v>
      </c>
      <c r="C59" s="1193">
        <f t="shared" si="9"/>
        <v>19</v>
      </c>
      <c r="D59" s="185">
        <f t="shared" si="9"/>
        <v>15</v>
      </c>
      <c r="E59" s="125">
        <v>3</v>
      </c>
      <c r="F59" s="165">
        <v>1</v>
      </c>
      <c r="G59" s="125"/>
      <c r="H59" s="137"/>
      <c r="I59" s="125"/>
      <c r="J59" s="137"/>
      <c r="K59" s="125"/>
      <c r="L59" s="137"/>
      <c r="M59" s="125"/>
      <c r="N59" s="137"/>
      <c r="O59" s="125">
        <v>1</v>
      </c>
      <c r="P59" s="137">
        <v>1</v>
      </c>
      <c r="Q59" s="125">
        <v>1</v>
      </c>
      <c r="R59" s="137"/>
      <c r="S59" s="125">
        <v>2</v>
      </c>
      <c r="T59" s="137">
        <v>1</v>
      </c>
      <c r="U59" s="125">
        <v>1</v>
      </c>
      <c r="V59" s="197">
        <v>1</v>
      </c>
      <c r="W59" s="125">
        <v>1</v>
      </c>
      <c r="X59" s="137">
        <v>2</v>
      </c>
      <c r="Y59" s="125">
        <v>2</v>
      </c>
      <c r="Z59" s="137">
        <v>4</v>
      </c>
      <c r="AA59" s="125"/>
      <c r="AB59" s="137">
        <v>2</v>
      </c>
      <c r="AC59" s="125"/>
      <c r="AD59" s="137"/>
      <c r="AE59" s="125">
        <v>2</v>
      </c>
      <c r="AF59" s="137">
        <v>3</v>
      </c>
      <c r="AG59" s="125">
        <v>1</v>
      </c>
      <c r="AH59" s="137"/>
      <c r="AI59" s="125">
        <v>1</v>
      </c>
      <c r="AJ59" s="137"/>
      <c r="AK59" s="184">
        <v>4</v>
      </c>
      <c r="AL59" s="137"/>
      <c r="AM59" s="184">
        <v>34</v>
      </c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109</v>
      </c>
      <c r="C60" s="1193">
        <f t="shared" si="9"/>
        <v>52</v>
      </c>
      <c r="D60" s="185">
        <f t="shared" si="9"/>
        <v>57</v>
      </c>
      <c r="E60" s="125">
        <v>2</v>
      </c>
      <c r="F60" s="165">
        <v>4</v>
      </c>
      <c r="G60" s="125"/>
      <c r="H60" s="137">
        <v>1</v>
      </c>
      <c r="I60" s="125">
        <v>2</v>
      </c>
      <c r="J60" s="137"/>
      <c r="K60" s="125">
        <v>2</v>
      </c>
      <c r="L60" s="137">
        <v>1</v>
      </c>
      <c r="M60" s="125">
        <v>1</v>
      </c>
      <c r="N60" s="137">
        <v>3</v>
      </c>
      <c r="O60" s="125">
        <v>3</v>
      </c>
      <c r="P60" s="137"/>
      <c r="Q60" s="125">
        <v>4</v>
      </c>
      <c r="R60" s="137">
        <v>1</v>
      </c>
      <c r="S60" s="125">
        <v>5</v>
      </c>
      <c r="T60" s="137">
        <v>4</v>
      </c>
      <c r="U60" s="125">
        <v>5</v>
      </c>
      <c r="V60" s="197">
        <v>7</v>
      </c>
      <c r="W60" s="125">
        <v>5</v>
      </c>
      <c r="X60" s="137">
        <v>4</v>
      </c>
      <c r="Y60" s="125">
        <v>5</v>
      </c>
      <c r="Z60" s="137">
        <v>6</v>
      </c>
      <c r="AA60" s="125">
        <v>5</v>
      </c>
      <c r="AB60" s="137">
        <v>8</v>
      </c>
      <c r="AC60" s="125">
        <v>3</v>
      </c>
      <c r="AD60" s="137">
        <v>6</v>
      </c>
      <c r="AE60" s="125">
        <v>1</v>
      </c>
      <c r="AF60" s="137">
        <v>5</v>
      </c>
      <c r="AG60" s="125">
        <v>2</v>
      </c>
      <c r="AH60" s="137">
        <v>1</v>
      </c>
      <c r="AI60" s="125">
        <v>3</v>
      </c>
      <c r="AJ60" s="137">
        <v>5</v>
      </c>
      <c r="AK60" s="184">
        <v>4</v>
      </c>
      <c r="AL60" s="137">
        <v>1</v>
      </c>
      <c r="AM60" s="184">
        <v>109</v>
      </c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47</v>
      </c>
      <c r="C61" s="1260">
        <f t="shared" si="9"/>
        <v>19</v>
      </c>
      <c r="D61" s="188">
        <f t="shared" si="9"/>
        <v>28</v>
      </c>
      <c r="E61" s="153"/>
      <c r="F61" s="193">
        <v>1</v>
      </c>
      <c r="G61" s="153"/>
      <c r="H61" s="154">
        <v>1</v>
      </c>
      <c r="I61" s="153">
        <v>1</v>
      </c>
      <c r="J61" s="154">
        <v>2</v>
      </c>
      <c r="K61" s="153">
        <v>1</v>
      </c>
      <c r="L61" s="154">
        <v>2</v>
      </c>
      <c r="M61" s="153">
        <v>1</v>
      </c>
      <c r="N61" s="154">
        <v>2</v>
      </c>
      <c r="O61" s="153"/>
      <c r="P61" s="154"/>
      <c r="Q61" s="153">
        <v>1</v>
      </c>
      <c r="R61" s="154">
        <v>4</v>
      </c>
      <c r="S61" s="153">
        <v>1</v>
      </c>
      <c r="T61" s="154">
        <v>1</v>
      </c>
      <c r="U61" s="153">
        <v>4</v>
      </c>
      <c r="V61" s="131">
        <v>2</v>
      </c>
      <c r="W61" s="153">
        <v>2</v>
      </c>
      <c r="X61" s="154">
        <v>2</v>
      </c>
      <c r="Y61" s="153"/>
      <c r="Z61" s="154">
        <v>1</v>
      </c>
      <c r="AA61" s="153">
        <v>5</v>
      </c>
      <c r="AB61" s="154">
        <v>3</v>
      </c>
      <c r="AC61" s="153">
        <v>1</v>
      </c>
      <c r="AD61" s="154">
        <v>2</v>
      </c>
      <c r="AE61" s="153">
        <v>1</v>
      </c>
      <c r="AF61" s="154">
        <v>2</v>
      </c>
      <c r="AG61" s="153">
        <v>1</v>
      </c>
      <c r="AH61" s="154"/>
      <c r="AI61" s="153"/>
      <c r="AJ61" s="154">
        <v>2</v>
      </c>
      <c r="AK61" s="189"/>
      <c r="AL61" s="154">
        <v>1</v>
      </c>
      <c r="AM61" s="189">
        <v>47</v>
      </c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3</v>
      </c>
      <c r="C62" s="928">
        <f t="shared" si="9"/>
        <v>3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>
        <v>1</v>
      </c>
      <c r="T62" s="116"/>
      <c r="U62" s="140"/>
      <c r="V62" s="205"/>
      <c r="W62" s="140"/>
      <c r="X62" s="116"/>
      <c r="Y62" s="140"/>
      <c r="Z62" s="116"/>
      <c r="AA62" s="140">
        <v>1</v>
      </c>
      <c r="AB62" s="116"/>
      <c r="AC62" s="140">
        <v>1</v>
      </c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194</v>
      </c>
      <c r="C63" s="1258">
        <f t="shared" si="13"/>
        <v>94</v>
      </c>
      <c r="D63" s="680">
        <f t="shared" si="13"/>
        <v>100</v>
      </c>
      <c r="E63" s="980">
        <f t="shared" si="13"/>
        <v>5</v>
      </c>
      <c r="F63" s="3263">
        <f t="shared" si="13"/>
        <v>6</v>
      </c>
      <c r="G63" s="980">
        <f t="shared" si="13"/>
        <v>0</v>
      </c>
      <c r="H63" s="1256">
        <f t="shared" si="13"/>
        <v>2</v>
      </c>
      <c r="I63" s="980">
        <f t="shared" si="13"/>
        <v>3</v>
      </c>
      <c r="J63" s="1256">
        <f t="shared" si="13"/>
        <v>2</v>
      </c>
      <c r="K63" s="980">
        <f t="shared" si="13"/>
        <v>3</v>
      </c>
      <c r="L63" s="1256">
        <f t="shared" si="13"/>
        <v>3</v>
      </c>
      <c r="M63" s="980">
        <f t="shared" si="13"/>
        <v>2</v>
      </c>
      <c r="N63" s="1256">
        <f t="shared" si="13"/>
        <v>5</v>
      </c>
      <c r="O63" s="980">
        <f t="shared" si="13"/>
        <v>4</v>
      </c>
      <c r="P63" s="1256">
        <f t="shared" si="13"/>
        <v>1</v>
      </c>
      <c r="Q63" s="980">
        <f t="shared" si="13"/>
        <v>6</v>
      </c>
      <c r="R63" s="1256">
        <f t="shared" si="13"/>
        <v>5</v>
      </c>
      <c r="S63" s="980">
        <f t="shared" si="13"/>
        <v>9</v>
      </c>
      <c r="T63" s="1256">
        <f t="shared" si="13"/>
        <v>6</v>
      </c>
      <c r="U63" s="756">
        <f t="shared" si="13"/>
        <v>10</v>
      </c>
      <c r="V63" s="1257">
        <f t="shared" si="13"/>
        <v>10</v>
      </c>
      <c r="W63" s="980">
        <f t="shared" si="13"/>
        <v>8</v>
      </c>
      <c r="X63" s="1256">
        <f t="shared" si="13"/>
        <v>8</v>
      </c>
      <c r="Y63" s="980">
        <f t="shared" si="13"/>
        <v>7</v>
      </c>
      <c r="Z63" s="1256">
        <f t="shared" si="13"/>
        <v>11</v>
      </c>
      <c r="AA63" s="980">
        <f t="shared" si="13"/>
        <v>11</v>
      </c>
      <c r="AB63" s="1256">
        <f t="shared" si="13"/>
        <v>13</v>
      </c>
      <c r="AC63" s="980">
        <f t="shared" si="13"/>
        <v>6</v>
      </c>
      <c r="AD63" s="1256">
        <f t="shared" si="13"/>
        <v>8</v>
      </c>
      <c r="AE63" s="980">
        <f t="shared" si="13"/>
        <v>4</v>
      </c>
      <c r="AF63" s="1256">
        <f t="shared" si="13"/>
        <v>10</v>
      </c>
      <c r="AG63" s="980">
        <f t="shared" si="13"/>
        <v>4</v>
      </c>
      <c r="AH63" s="1256">
        <f t="shared" si="13"/>
        <v>1</v>
      </c>
      <c r="AI63" s="980">
        <f t="shared" si="13"/>
        <v>4</v>
      </c>
      <c r="AJ63" s="1256">
        <f t="shared" si="13"/>
        <v>7</v>
      </c>
      <c r="AK63" s="706">
        <f t="shared" si="13"/>
        <v>8</v>
      </c>
      <c r="AL63" s="1256">
        <f t="shared" si="13"/>
        <v>2</v>
      </c>
      <c r="AM63" s="706">
        <f>SUM(AM57:AM61)</f>
        <v>191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76" t="s">
        <v>1323</v>
      </c>
      <c r="B87" s="4177"/>
      <c r="C87" s="4176" t="s">
        <v>1266</v>
      </c>
      <c r="D87" s="4163"/>
      <c r="E87" s="4177"/>
      <c r="F87" s="4155" t="s">
        <v>92</v>
      </c>
      <c r="G87" s="4156"/>
      <c r="H87" s="4156"/>
      <c r="I87" s="4156"/>
      <c r="J87" s="4156"/>
      <c r="K87" s="4156"/>
      <c r="L87" s="4156"/>
      <c r="M87" s="4156"/>
      <c r="N87" s="4156"/>
      <c r="O87" s="4156"/>
      <c r="P87" s="4156"/>
      <c r="Q87" s="4156"/>
      <c r="R87" s="4156"/>
      <c r="S87" s="4156"/>
      <c r="T87" s="4156"/>
      <c r="U87" s="4156"/>
      <c r="V87" s="4156"/>
      <c r="W87" s="4156"/>
      <c r="X87" s="4156"/>
      <c r="Y87" s="4156"/>
      <c r="Z87" s="4156"/>
      <c r="AA87" s="4156"/>
      <c r="AB87" s="4156"/>
      <c r="AC87" s="4156"/>
      <c r="AD87" s="4156"/>
      <c r="AE87" s="4156"/>
      <c r="AF87" s="4156"/>
      <c r="AG87" s="4156"/>
      <c r="AH87" s="4156"/>
      <c r="AI87" s="4156"/>
      <c r="AJ87" s="4156"/>
      <c r="AK87" s="4156"/>
      <c r="AL87" s="4156"/>
      <c r="AM87" s="4159"/>
      <c r="AN87" s="4153" t="s">
        <v>440</v>
      </c>
      <c r="AO87" s="4153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80"/>
      <c r="B88" s="4182"/>
      <c r="C88" s="4178"/>
      <c r="D88" s="4164"/>
      <c r="E88" s="4179"/>
      <c r="F88" s="4155" t="s">
        <v>83</v>
      </c>
      <c r="G88" s="4159"/>
      <c r="H88" s="4156" t="s">
        <v>84</v>
      </c>
      <c r="I88" s="4156"/>
      <c r="J88" s="4155" t="s">
        <v>85</v>
      </c>
      <c r="K88" s="4159"/>
      <c r="L88" s="4156" t="s">
        <v>79</v>
      </c>
      <c r="M88" s="4156"/>
      <c r="N88" s="4155" t="s">
        <v>6</v>
      </c>
      <c r="O88" s="4159"/>
      <c r="P88" s="4156" t="s">
        <v>7</v>
      </c>
      <c r="Q88" s="4156"/>
      <c r="R88" s="4155" t="s">
        <v>8</v>
      </c>
      <c r="S88" s="4159"/>
      <c r="T88" s="4156" t="s">
        <v>9</v>
      </c>
      <c r="U88" s="4156"/>
      <c r="V88" s="4155" t="s">
        <v>10</v>
      </c>
      <c r="W88" s="4159"/>
      <c r="X88" s="4156" t="s">
        <v>11</v>
      </c>
      <c r="Y88" s="4159"/>
      <c r="Z88" s="4155" t="s">
        <v>12</v>
      </c>
      <c r="AA88" s="4156"/>
      <c r="AB88" s="4155" t="s">
        <v>13</v>
      </c>
      <c r="AC88" s="4159"/>
      <c r="AD88" s="4156" t="s">
        <v>14</v>
      </c>
      <c r="AE88" s="4156"/>
      <c r="AF88" s="4155" t="s">
        <v>15</v>
      </c>
      <c r="AG88" s="4159"/>
      <c r="AH88" s="4156" t="s">
        <v>16</v>
      </c>
      <c r="AI88" s="4156"/>
      <c r="AJ88" s="4155" t="s">
        <v>17</v>
      </c>
      <c r="AK88" s="4159"/>
      <c r="AL88" s="4156" t="s">
        <v>18</v>
      </c>
      <c r="AM88" s="4159"/>
      <c r="AN88" s="4162"/>
      <c r="AO88" s="4162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78"/>
      <c r="B89" s="4164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54"/>
      <c r="AO89" s="4154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55" t="s">
        <v>1338</v>
      </c>
      <c r="B90" s="4159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53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62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724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722" t="s">
        <v>2796</v>
      </c>
      <c r="B94" s="4723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62" t="s">
        <v>1333</v>
      </c>
      <c r="B95" s="4658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62" t="s">
        <v>1332</v>
      </c>
      <c r="B96" s="4658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61" t="s">
        <v>1331</v>
      </c>
      <c r="B97" s="4662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55" t="s">
        <v>1329</v>
      </c>
      <c r="B99" s="4156"/>
      <c r="C99" s="4159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76" t="s">
        <v>1328</v>
      </c>
      <c r="B100" s="4177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80"/>
      <c r="B101" s="4182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78"/>
      <c r="B102" s="4179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52" t="s">
        <v>1323</v>
      </c>
      <c r="B104" s="4267"/>
      <c r="C104" s="4176" t="s">
        <v>1266</v>
      </c>
      <c r="D104" s="4163"/>
      <c r="E104" s="4177"/>
      <c r="F104" s="4155" t="s">
        <v>92</v>
      </c>
      <c r="G104" s="4156"/>
      <c r="H104" s="4156"/>
      <c r="I104" s="4156"/>
      <c r="J104" s="4156"/>
      <c r="K104" s="4156"/>
      <c r="L104" s="4156"/>
      <c r="M104" s="4156"/>
      <c r="N104" s="4156"/>
      <c r="O104" s="4156"/>
      <c r="P104" s="4156"/>
      <c r="Q104" s="4156"/>
      <c r="R104" s="4156"/>
      <c r="S104" s="4156"/>
      <c r="T104" s="4156"/>
      <c r="U104" s="4156"/>
      <c r="V104" s="4156"/>
      <c r="W104" s="4156"/>
      <c r="X104" s="4156"/>
      <c r="Y104" s="4156"/>
      <c r="Z104" s="4156"/>
      <c r="AA104" s="4156"/>
      <c r="AB104" s="4156"/>
      <c r="AC104" s="4156"/>
      <c r="AD104" s="4156"/>
      <c r="AE104" s="4156"/>
      <c r="AF104" s="4156"/>
      <c r="AG104" s="4156"/>
      <c r="AH104" s="4156"/>
      <c r="AI104" s="4156"/>
      <c r="AJ104" s="4156"/>
      <c r="AK104" s="4156"/>
      <c r="AL104" s="4156"/>
      <c r="AM104" s="4159"/>
      <c r="AN104" s="4153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72"/>
      <c r="B105" s="4268"/>
      <c r="C105" s="4178"/>
      <c r="D105" s="4164"/>
      <c r="E105" s="4179"/>
      <c r="F105" s="4155" t="s">
        <v>83</v>
      </c>
      <c r="G105" s="4159"/>
      <c r="H105" s="4155" t="s">
        <v>84</v>
      </c>
      <c r="I105" s="4159"/>
      <c r="J105" s="4155" t="s">
        <v>85</v>
      </c>
      <c r="K105" s="4159"/>
      <c r="L105" s="4155" t="s">
        <v>79</v>
      </c>
      <c r="M105" s="4159"/>
      <c r="N105" s="4155" t="s">
        <v>6</v>
      </c>
      <c r="O105" s="4159"/>
      <c r="P105" s="4167" t="s">
        <v>7</v>
      </c>
      <c r="Q105" s="4169"/>
      <c r="R105" s="4167" t="s">
        <v>8</v>
      </c>
      <c r="S105" s="4169"/>
      <c r="T105" s="4167" t="s">
        <v>9</v>
      </c>
      <c r="U105" s="4169"/>
      <c r="V105" s="4167" t="s">
        <v>10</v>
      </c>
      <c r="W105" s="4169"/>
      <c r="X105" s="4167" t="s">
        <v>11</v>
      </c>
      <c r="Y105" s="4169"/>
      <c r="Z105" s="4167" t="s">
        <v>12</v>
      </c>
      <c r="AA105" s="4169"/>
      <c r="AB105" s="4167" t="s">
        <v>13</v>
      </c>
      <c r="AC105" s="4169"/>
      <c r="AD105" s="4168" t="s">
        <v>14</v>
      </c>
      <c r="AE105" s="4168"/>
      <c r="AF105" s="4167" t="s">
        <v>15</v>
      </c>
      <c r="AG105" s="4169"/>
      <c r="AH105" s="4168" t="s">
        <v>16</v>
      </c>
      <c r="AI105" s="4168"/>
      <c r="AJ105" s="4167" t="s">
        <v>17</v>
      </c>
      <c r="AK105" s="4169"/>
      <c r="AL105" s="4168" t="s">
        <v>18</v>
      </c>
      <c r="AM105" s="4169"/>
      <c r="AN105" s="4162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3"/>
      <c r="B106" s="4430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54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468" t="s">
        <v>1322</v>
      </c>
      <c r="B107" s="446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315" t="s">
        <v>1321</v>
      </c>
      <c r="B108" s="4314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316" t="s">
        <v>1320</v>
      </c>
      <c r="B109" s="4317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52" t="s">
        <v>36</v>
      </c>
      <c r="B111" s="4267"/>
      <c r="C111" s="4452" t="s">
        <v>27</v>
      </c>
      <c r="D111" s="4509"/>
      <c r="E111" s="4267"/>
      <c r="F111" s="4155" t="s">
        <v>1219</v>
      </c>
      <c r="G111" s="4159"/>
      <c r="H111" s="4700" t="s">
        <v>1318</v>
      </c>
      <c r="I111" s="4159"/>
      <c r="J111" s="4155" t="s">
        <v>1237</v>
      </c>
      <c r="K111" s="4159"/>
      <c r="L111" s="4155" t="s">
        <v>1317</v>
      </c>
      <c r="M111" s="4159"/>
      <c r="N111" s="4155" t="s">
        <v>1316</v>
      </c>
      <c r="O111" s="4159"/>
      <c r="P111" s="4167" t="s">
        <v>1216</v>
      </c>
      <c r="Q111" s="4169"/>
      <c r="R111" s="4167" t="s">
        <v>1215</v>
      </c>
      <c r="S111" s="4169"/>
      <c r="T111" s="4167" t="s">
        <v>1315</v>
      </c>
      <c r="U111" s="4168"/>
      <c r="V111" s="4167" t="s">
        <v>2812</v>
      </c>
      <c r="W111" s="4168"/>
      <c r="X111" s="4361" t="s">
        <v>126</v>
      </c>
      <c r="Y111" s="4696" t="s">
        <v>1314</v>
      </c>
      <c r="Z111" s="4168"/>
      <c r="AA111" s="4168"/>
      <c r="AB111" s="4169"/>
      <c r="AC111" s="4686" t="s">
        <v>49</v>
      </c>
      <c r="AD111" s="4729"/>
      <c r="AE111" s="4168" t="s">
        <v>1313</v>
      </c>
      <c r="AF111" s="4168"/>
      <c r="AG111" s="4168"/>
      <c r="AH111" s="4169"/>
      <c r="AI111" s="4153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3"/>
      <c r="B112" s="4430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363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54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468" t="s">
        <v>1307</v>
      </c>
      <c r="B113" s="4469"/>
      <c r="C113" s="1128">
        <f>SUM(D113+E113)</f>
        <v>2</v>
      </c>
      <c r="D113" s="1183">
        <f>SUM(F113+H113+J113+L113+N113+P113+R113+T113+V113)</f>
        <v>1</v>
      </c>
      <c r="E113" s="935">
        <f>SUM(G113+I113+K113+M113+O113+Q113+S113+U113+W113)</f>
        <v>1</v>
      </c>
      <c r="F113" s="1125"/>
      <c r="G113" s="1124"/>
      <c r="H113" s="1127"/>
      <c r="I113" s="1126"/>
      <c r="J113" s="1125"/>
      <c r="K113" s="1124"/>
      <c r="L113" s="1127"/>
      <c r="M113" s="1126"/>
      <c r="N113" s="1125">
        <v>1</v>
      </c>
      <c r="O113" s="1124"/>
      <c r="P113" s="1127"/>
      <c r="Q113" s="1126">
        <v>1</v>
      </c>
      <c r="R113" s="1125"/>
      <c r="S113" s="1124"/>
      <c r="T113" s="1127"/>
      <c r="U113" s="1126"/>
      <c r="V113" s="1125"/>
      <c r="W113" s="1179"/>
      <c r="X113" s="1182"/>
      <c r="Y113" s="1177"/>
      <c r="Z113" s="1127">
        <v>2</v>
      </c>
      <c r="AA113" s="1181"/>
      <c r="AB113" s="1180"/>
      <c r="AC113" s="1179">
        <v>2</v>
      </c>
      <c r="AD113" s="1178"/>
      <c r="AE113" s="1177"/>
      <c r="AF113" s="1123"/>
      <c r="AG113" s="1123">
        <v>2</v>
      </c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541" t="s">
        <v>1306</v>
      </c>
      <c r="B114" s="4542"/>
      <c r="C114" s="703">
        <f>SUM(D114+E114)</f>
        <v>3</v>
      </c>
      <c r="D114" s="1029">
        <f>SUM(F114+H114+J114+L114+N114+P114+R114+T114+V114)</f>
        <v>3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>
        <v>2</v>
      </c>
      <c r="Q114" s="433"/>
      <c r="R114" s="431">
        <v>1</v>
      </c>
      <c r="S114" s="1176"/>
      <c r="T114" s="432"/>
      <c r="U114" s="433"/>
      <c r="V114" s="431"/>
      <c r="W114" s="1175"/>
      <c r="X114" s="1172"/>
      <c r="Y114" s="1174"/>
      <c r="Z114" s="1173"/>
      <c r="AA114" s="653">
        <v>2</v>
      </c>
      <c r="AB114" s="653">
        <v>1</v>
      </c>
      <c r="AC114" s="1172">
        <v>3</v>
      </c>
      <c r="AD114" s="1171"/>
      <c r="AE114" s="377">
        <v>1</v>
      </c>
      <c r="AF114" s="1170"/>
      <c r="AG114" s="1170">
        <v>1</v>
      </c>
      <c r="AH114" s="1170">
        <v>1</v>
      </c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52" t="s">
        <v>36</v>
      </c>
      <c r="B116" s="4267"/>
      <c r="C116" s="4157" t="s">
        <v>27</v>
      </c>
      <c r="D116" s="4155" t="s">
        <v>92</v>
      </c>
      <c r="E116" s="4156"/>
      <c r="F116" s="4156"/>
      <c r="G116" s="4156"/>
      <c r="H116" s="4156"/>
      <c r="I116" s="4156"/>
      <c r="J116" s="4156"/>
      <c r="K116" s="4156"/>
      <c r="L116" s="4156"/>
      <c r="M116" s="4476"/>
      <c r="N116" s="4540" t="s">
        <v>25</v>
      </c>
      <c r="O116" s="4476"/>
      <c r="P116" s="4177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3"/>
      <c r="B117" s="4430"/>
      <c r="C117" s="4158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79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53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54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53" t="s">
        <v>1190</v>
      </c>
      <c r="B121" s="4153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54"/>
      <c r="B122" s="4154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55" t="s">
        <v>1261</v>
      </c>
      <c r="B137" s="4156"/>
      <c r="C137" s="4156"/>
      <c r="D137" s="4159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4" t="s">
        <v>1280</v>
      </c>
      <c r="C138" s="4697"/>
      <c r="D138" s="4285"/>
      <c r="E138" s="977">
        <v>41</v>
      </c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52" t="s">
        <v>1261</v>
      </c>
      <c r="B140" s="4509"/>
      <c r="C140" s="4267"/>
      <c r="D140" s="4167" t="s">
        <v>1278</v>
      </c>
      <c r="E140" s="4168"/>
      <c r="F140" s="4169"/>
      <c r="G140" s="4153" t="s">
        <v>440</v>
      </c>
      <c r="H140" s="4156" t="s">
        <v>1277</v>
      </c>
      <c r="I140" s="4156"/>
      <c r="J140" s="4159"/>
      <c r="K140" s="4155" t="s">
        <v>1276</v>
      </c>
      <c r="L140" s="4156"/>
      <c r="M140" s="4159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3"/>
      <c r="B141" s="4282"/>
      <c r="C141" s="4430"/>
      <c r="D141" s="3065" t="s">
        <v>27</v>
      </c>
      <c r="E141" s="3159" t="s">
        <v>1275</v>
      </c>
      <c r="F141" s="3060" t="s">
        <v>1274</v>
      </c>
      <c r="G141" s="4154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53" t="s">
        <v>1270</v>
      </c>
      <c r="B142" s="4551" t="s">
        <v>1269</v>
      </c>
      <c r="C142" s="4552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54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67" t="s">
        <v>52</v>
      </c>
      <c r="B145" s="4169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53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54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53" t="s">
        <v>1256</v>
      </c>
      <c r="B149" s="3272" t="s">
        <v>128</v>
      </c>
      <c r="C149" s="237">
        <v>80</v>
      </c>
      <c r="D149" s="207">
        <v>80</v>
      </c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62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54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52" t="s">
        <v>1261</v>
      </c>
      <c r="B153" s="4509"/>
      <c r="C153" s="4267"/>
      <c r="D153" s="4167" t="s">
        <v>1260</v>
      </c>
      <c r="E153" s="4168"/>
      <c r="F153" s="4529"/>
      <c r="G153" s="4538" t="s">
        <v>1259</v>
      </c>
      <c r="H153" s="4694" t="s">
        <v>127</v>
      </c>
      <c r="I153" s="4177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3"/>
      <c r="B154" s="4282"/>
      <c r="C154" s="4430"/>
      <c r="D154" s="3065" t="s">
        <v>1258</v>
      </c>
      <c r="E154" s="900" t="s">
        <v>1257</v>
      </c>
      <c r="F154" s="3270" t="s">
        <v>1256</v>
      </c>
      <c r="G154" s="4539"/>
      <c r="H154" s="4695"/>
      <c r="I154" s="4179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454" t="s">
        <v>1255</v>
      </c>
      <c r="B155" s="4692" t="s">
        <v>1253</v>
      </c>
      <c r="C155" s="4693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78"/>
      <c r="B156" s="4315" t="s">
        <v>128</v>
      </c>
      <c r="C156" s="4314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79"/>
      <c r="B157" s="4661" t="s">
        <v>1252</v>
      </c>
      <c r="C157" s="4662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53" t="s">
        <v>1254</v>
      </c>
      <c r="B158" s="4692" t="s">
        <v>1253</v>
      </c>
      <c r="C158" s="4693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62"/>
      <c r="B159" s="4315" t="s">
        <v>128</v>
      </c>
      <c r="C159" s="4314"/>
      <c r="D159" s="124">
        <f t="shared" si="20"/>
        <v>41</v>
      </c>
      <c r="E159" s="125"/>
      <c r="F159" s="231">
        <v>41</v>
      </c>
      <c r="G159" s="152">
        <v>41</v>
      </c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54"/>
      <c r="B160" s="4661" t="s">
        <v>1252</v>
      </c>
      <c r="C160" s="4662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09" t="s">
        <v>1250</v>
      </c>
      <c r="B162" s="4709"/>
      <c r="C162" s="4703" t="s">
        <v>1249</v>
      </c>
      <c r="D162" s="4704"/>
      <c r="E162" s="4705"/>
      <c r="F162" s="4686" t="s">
        <v>92</v>
      </c>
      <c r="G162" s="4687"/>
      <c r="H162" s="4687"/>
      <c r="I162" s="4687"/>
      <c r="J162" s="4687"/>
      <c r="K162" s="4687"/>
      <c r="L162" s="4687"/>
      <c r="M162" s="4687"/>
      <c r="N162" s="4687"/>
      <c r="O162" s="4687"/>
      <c r="P162" s="4687"/>
      <c r="Q162" s="4687"/>
      <c r="R162" s="4687"/>
      <c r="S162" s="4687"/>
      <c r="T162" s="4687"/>
      <c r="U162" s="4687"/>
      <c r="V162" s="4687"/>
      <c r="W162" s="4687"/>
      <c r="X162" s="4687"/>
      <c r="Y162" s="4687"/>
      <c r="Z162" s="4687"/>
      <c r="AA162" s="4687"/>
      <c r="AB162" s="4687"/>
      <c r="AC162" s="4687"/>
      <c r="AD162" s="4687"/>
      <c r="AE162" s="4687"/>
      <c r="AF162" s="4687"/>
      <c r="AG162" s="4687"/>
      <c r="AH162" s="4687"/>
      <c r="AI162" s="4687"/>
      <c r="AJ162" s="4687"/>
      <c r="AK162" s="4687"/>
      <c r="AL162" s="4687"/>
      <c r="AM162" s="4688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09"/>
      <c r="B163" s="4709"/>
      <c r="C163" s="4706"/>
      <c r="D163" s="4707"/>
      <c r="E163" s="4708"/>
      <c r="F163" s="4206" t="s">
        <v>83</v>
      </c>
      <c r="G163" s="4206"/>
      <c r="H163" s="4206" t="s">
        <v>84</v>
      </c>
      <c r="I163" s="4206"/>
      <c r="J163" s="4206" t="s">
        <v>85</v>
      </c>
      <c r="K163" s="4206"/>
      <c r="L163" s="4159" t="s">
        <v>79</v>
      </c>
      <c r="M163" s="4155"/>
      <c r="N163" s="4206" t="s">
        <v>6</v>
      </c>
      <c r="O163" s="4206"/>
      <c r="P163" s="4169" t="s">
        <v>7</v>
      </c>
      <c r="Q163" s="4167"/>
      <c r="R163" s="4493" t="s">
        <v>8</v>
      </c>
      <c r="S163" s="4493"/>
      <c r="T163" s="4169" t="s">
        <v>9</v>
      </c>
      <c r="U163" s="4167"/>
      <c r="V163" s="4493" t="s">
        <v>10</v>
      </c>
      <c r="W163" s="4493"/>
      <c r="X163" s="4169" t="s">
        <v>11</v>
      </c>
      <c r="Y163" s="4167"/>
      <c r="Z163" s="4167" t="s">
        <v>12</v>
      </c>
      <c r="AA163" s="4169"/>
      <c r="AB163" s="4493" t="s">
        <v>13</v>
      </c>
      <c r="AC163" s="4493"/>
      <c r="AD163" s="4493" t="s">
        <v>14</v>
      </c>
      <c r="AE163" s="4493"/>
      <c r="AF163" s="4493" t="s">
        <v>15</v>
      </c>
      <c r="AG163" s="4493"/>
      <c r="AH163" s="4493" t="s">
        <v>16</v>
      </c>
      <c r="AI163" s="4493"/>
      <c r="AJ163" s="4493" t="s">
        <v>17</v>
      </c>
      <c r="AK163" s="4493"/>
      <c r="AL163" s="4493" t="s">
        <v>18</v>
      </c>
      <c r="AM163" s="4493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09"/>
      <c r="B164" s="4709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701" t="s">
        <v>1248</v>
      </c>
      <c r="B165" s="4702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684" t="s">
        <v>1247</v>
      </c>
      <c r="B166" s="4685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8" t="s">
        <v>1246</v>
      </c>
      <c r="B167" s="4699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689" t="s">
        <v>78</v>
      </c>
      <c r="B168" s="4690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52" t="s">
        <v>36</v>
      </c>
      <c r="B170" s="4267"/>
      <c r="C170" s="4452" t="s">
        <v>27</v>
      </c>
      <c r="D170" s="4509"/>
      <c r="E170" s="4267"/>
      <c r="F170" s="4167" t="s">
        <v>1244</v>
      </c>
      <c r="G170" s="4168"/>
      <c r="H170" s="4168"/>
      <c r="I170" s="4168"/>
      <c r="J170" s="4168"/>
      <c r="K170" s="4168"/>
      <c r="L170" s="4168"/>
      <c r="M170" s="4168"/>
      <c r="N170" s="4168"/>
      <c r="O170" s="4168"/>
      <c r="P170" s="4168"/>
      <c r="Q170" s="4168"/>
      <c r="R170" s="4168"/>
      <c r="S170" s="4168"/>
      <c r="T170" s="4168"/>
      <c r="U170" s="4169"/>
      <c r="V170" s="4177" t="s">
        <v>86</v>
      </c>
      <c r="W170" s="4321" t="s">
        <v>1243</v>
      </c>
      <c r="X170" s="4321" t="s">
        <v>1242</v>
      </c>
      <c r="Y170" s="4321" t="s">
        <v>1241</v>
      </c>
      <c r="Z170" s="4321" t="s">
        <v>1240</v>
      </c>
      <c r="AA170" s="4321" t="s">
        <v>2402</v>
      </c>
      <c r="AB170" s="4493" t="s">
        <v>1239</v>
      </c>
      <c r="AC170" s="4493"/>
      <c r="AD170" s="4493"/>
      <c r="AE170" s="4493"/>
      <c r="AF170" s="4686" t="s">
        <v>49</v>
      </c>
      <c r="AG170" s="4688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72"/>
      <c r="B171" s="4268"/>
      <c r="C171" s="4272"/>
      <c r="D171" s="4283"/>
      <c r="E171" s="4268"/>
      <c r="F171" s="4206" t="s">
        <v>83</v>
      </c>
      <c r="G171" s="4206"/>
      <c r="H171" s="4206" t="s">
        <v>84</v>
      </c>
      <c r="I171" s="4206"/>
      <c r="J171" s="4206" t="s">
        <v>85</v>
      </c>
      <c r="K171" s="4206"/>
      <c r="L171" s="4206" t="s">
        <v>1238</v>
      </c>
      <c r="M171" s="4206"/>
      <c r="N171" s="4206" t="s">
        <v>1237</v>
      </c>
      <c r="O171" s="4206"/>
      <c r="P171" s="4493" t="s">
        <v>1236</v>
      </c>
      <c r="Q171" s="4493"/>
      <c r="R171" s="4493" t="s">
        <v>1235</v>
      </c>
      <c r="S171" s="4493"/>
      <c r="T171" s="4430" t="s">
        <v>1234</v>
      </c>
      <c r="U171" s="4158"/>
      <c r="V171" s="4182"/>
      <c r="W171" s="4321"/>
      <c r="X171" s="4321"/>
      <c r="Y171" s="4321"/>
      <c r="Z171" s="4321"/>
      <c r="AA171" s="4321"/>
      <c r="AB171" s="4321" t="s">
        <v>1233</v>
      </c>
      <c r="AC171" s="4321" t="s">
        <v>1232</v>
      </c>
      <c r="AD171" s="4321" t="s">
        <v>1231</v>
      </c>
      <c r="AE171" s="4321" t="s">
        <v>1230</v>
      </c>
      <c r="AF171" s="4691" t="s">
        <v>118</v>
      </c>
      <c r="AG171" s="4691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3"/>
      <c r="B172" s="4430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79"/>
      <c r="W172" s="4321"/>
      <c r="X172" s="4321"/>
      <c r="Y172" s="4321"/>
      <c r="Z172" s="4321"/>
      <c r="AA172" s="4321"/>
      <c r="AB172" s="4321"/>
      <c r="AC172" s="4321"/>
      <c r="AD172" s="4321"/>
      <c r="AE172" s="4321"/>
      <c r="AF172" s="4691"/>
      <c r="AG172" s="4691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6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6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7" t="s">
        <v>1225</v>
      </c>
      <c r="B176" s="4157" t="s">
        <v>27</v>
      </c>
      <c r="C176" s="4153" t="s">
        <v>1224</v>
      </c>
      <c r="D176" s="4177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8"/>
      <c r="B177" s="4158"/>
      <c r="C177" s="4154"/>
      <c r="D177" s="4179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7" t="s">
        <v>36</v>
      </c>
      <c r="B181" s="4452" t="s">
        <v>27</v>
      </c>
      <c r="C181" s="4509"/>
      <c r="D181" s="4267"/>
      <c r="E181" s="4554" t="s">
        <v>92</v>
      </c>
      <c r="F181" s="4727"/>
      <c r="G181" s="4727"/>
      <c r="H181" s="4727"/>
      <c r="I181" s="4727"/>
      <c r="J181" s="4727"/>
      <c r="K181" s="4727"/>
      <c r="L181" s="4727"/>
      <c r="M181" s="4727"/>
      <c r="N181" s="4727"/>
      <c r="O181" s="4727"/>
      <c r="P181" s="4727"/>
      <c r="Q181" s="4727"/>
      <c r="R181" s="4727"/>
      <c r="S181" s="4727"/>
      <c r="T181" s="4727"/>
      <c r="U181" s="4727"/>
      <c r="V181" s="4555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66"/>
      <c r="B182" s="4453"/>
      <c r="C182" s="4282"/>
      <c r="D182" s="4430"/>
      <c r="E182" s="4206" t="s">
        <v>1219</v>
      </c>
      <c r="F182" s="4206"/>
      <c r="G182" s="4728" t="s">
        <v>1218</v>
      </c>
      <c r="H182" s="4206"/>
      <c r="I182" s="4206" t="s">
        <v>6</v>
      </c>
      <c r="J182" s="4206"/>
      <c r="K182" s="4206" t="s">
        <v>1217</v>
      </c>
      <c r="L182" s="4206"/>
      <c r="M182" s="4206" t="s">
        <v>1216</v>
      </c>
      <c r="N182" s="4206"/>
      <c r="O182" s="4493" t="s">
        <v>1215</v>
      </c>
      <c r="P182" s="4493"/>
      <c r="Q182" s="4493" t="s">
        <v>1214</v>
      </c>
      <c r="R182" s="4493"/>
      <c r="S182" s="4493" t="s">
        <v>1213</v>
      </c>
      <c r="T182" s="4493"/>
      <c r="U182" s="4169" t="s">
        <v>1212</v>
      </c>
      <c r="V182" s="4493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8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67" t="s">
        <v>1210</v>
      </c>
      <c r="B186" s="4176" t="s">
        <v>27</v>
      </c>
      <c r="C186" s="4163"/>
      <c r="D186" s="4177"/>
      <c r="E186" s="4679" t="s">
        <v>92</v>
      </c>
      <c r="F186" s="4680"/>
      <c r="G186" s="4680"/>
      <c r="H186" s="4680"/>
      <c r="I186" s="4680"/>
      <c r="J186" s="4680"/>
      <c r="K186" s="4680"/>
      <c r="L186" s="4681"/>
      <c r="M186" s="4163" t="s">
        <v>1209</v>
      </c>
      <c r="N186" s="4682"/>
      <c r="O186" s="4177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68"/>
      <c r="B187" s="4178"/>
      <c r="C187" s="4164"/>
      <c r="D187" s="4179"/>
      <c r="E187" s="4155" t="s">
        <v>83</v>
      </c>
      <c r="F187" s="4159"/>
      <c r="G187" s="4155" t="s">
        <v>84</v>
      </c>
      <c r="H187" s="4159"/>
      <c r="I187" s="4266" t="s">
        <v>85</v>
      </c>
      <c r="J187" s="4196"/>
      <c r="K187" s="4155" t="s">
        <v>1207</v>
      </c>
      <c r="L187" s="4476"/>
      <c r="M187" s="4164"/>
      <c r="N187" s="4683"/>
      <c r="O187" s="4182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68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79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430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581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topLeftCell="A7" zoomScale="80" zoomScaleNormal="80" workbookViewId="0">
      <selection activeCell="D32" sqref="D32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61" t="s">
        <v>2786</v>
      </c>
      <c r="B6" s="4861"/>
      <c r="C6" s="4861"/>
      <c r="D6" s="4861"/>
      <c r="E6" s="4861"/>
      <c r="F6" s="4861"/>
      <c r="G6" s="4861"/>
      <c r="H6" s="4861"/>
      <c r="I6" s="4861"/>
      <c r="J6" s="4861"/>
      <c r="K6" s="4861"/>
      <c r="L6" s="4861"/>
      <c r="M6" s="4861"/>
      <c r="N6" s="4861"/>
      <c r="O6" s="4861"/>
      <c r="P6" s="4861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746"/>
      <c r="AX6" s="4746"/>
      <c r="AY6" s="4746"/>
      <c r="AZ6" s="4746"/>
      <c r="BA6" s="4746"/>
      <c r="BB6" s="4746"/>
      <c r="BC6" s="4746"/>
      <c r="BD6" s="4746"/>
      <c r="BE6" s="4746"/>
      <c r="BF6" s="4746"/>
      <c r="BG6" s="4746"/>
      <c r="BH6" s="4746"/>
      <c r="BI6" s="4746"/>
      <c r="BJ6" s="4746"/>
      <c r="BK6" s="4746"/>
      <c r="BL6" s="4746"/>
      <c r="BM6" s="4730"/>
      <c r="BN6" s="4730"/>
      <c r="BO6" s="4730"/>
      <c r="BP6" s="4730"/>
      <c r="BQ6" s="4730"/>
      <c r="BR6" s="4730"/>
      <c r="BS6" s="4730"/>
      <c r="BT6" s="4730"/>
      <c r="BU6" s="4730"/>
      <c r="BV6" s="4730"/>
      <c r="BW6" s="4730"/>
      <c r="BX6" s="4730"/>
      <c r="BY6" s="4730"/>
      <c r="BZ6" s="4730"/>
      <c r="CA6" s="4730"/>
      <c r="CB6" s="4730"/>
      <c r="CC6" s="4730"/>
      <c r="CD6" s="4730"/>
      <c r="CE6" s="4730"/>
      <c r="CF6" s="4730"/>
      <c r="CG6" s="4730"/>
      <c r="CH6" s="4730"/>
      <c r="CI6" s="4730"/>
      <c r="CJ6" s="4730"/>
      <c r="CK6" s="4730"/>
      <c r="CL6" s="4730"/>
      <c r="CM6" s="4730"/>
      <c r="CN6" s="4730"/>
      <c r="CO6" s="4730"/>
      <c r="CP6" s="4730"/>
      <c r="CQ6" s="4730"/>
      <c r="CR6" s="4730"/>
      <c r="CS6" s="4730"/>
      <c r="CT6" s="4730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09" t="s">
        <v>1611</v>
      </c>
      <c r="B9" s="4509"/>
      <c r="C9" s="4756"/>
      <c r="D9" s="4818" t="s">
        <v>27</v>
      </c>
      <c r="E9" s="4163"/>
      <c r="F9" s="4731"/>
      <c r="G9" s="4192" t="s">
        <v>1440</v>
      </c>
      <c r="H9" s="4545"/>
      <c r="I9" s="4545"/>
      <c r="J9" s="4545"/>
      <c r="K9" s="4545"/>
      <c r="L9" s="4545"/>
      <c r="M9" s="4545"/>
      <c r="N9" s="4545"/>
      <c r="O9" s="4545"/>
      <c r="P9" s="4545"/>
      <c r="Q9" s="4545"/>
      <c r="R9" s="4545"/>
      <c r="S9" s="4545"/>
      <c r="T9" s="4545"/>
      <c r="U9" s="4545"/>
      <c r="V9" s="4545"/>
      <c r="W9" s="4545"/>
      <c r="X9" s="4545"/>
      <c r="Y9" s="4545"/>
      <c r="Z9" s="4545"/>
      <c r="AA9" s="4545"/>
      <c r="AB9" s="4545"/>
      <c r="AC9" s="4545"/>
      <c r="AD9" s="4822"/>
      <c r="AE9" s="4731" t="s">
        <v>72</v>
      </c>
      <c r="AF9" s="4183" t="s">
        <v>1418</v>
      </c>
      <c r="AG9" s="4183" t="s">
        <v>1437</v>
      </c>
      <c r="AH9" s="4183" t="s">
        <v>1436</v>
      </c>
      <c r="AI9" s="4183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3"/>
      <c r="B10" s="4283"/>
      <c r="C10" s="4757"/>
      <c r="D10" s="4819"/>
      <c r="E10" s="4336"/>
      <c r="F10" s="4139"/>
      <c r="G10" s="4820" t="s">
        <v>1461</v>
      </c>
      <c r="H10" s="4821"/>
      <c r="I10" s="4192" t="s">
        <v>1460</v>
      </c>
      <c r="J10" s="4194"/>
      <c r="K10" s="4545" t="s">
        <v>1459</v>
      </c>
      <c r="L10" s="4194"/>
      <c r="M10" s="4192" t="s">
        <v>1458</v>
      </c>
      <c r="N10" s="4194"/>
      <c r="O10" s="4192" t="s">
        <v>1457</v>
      </c>
      <c r="P10" s="4194"/>
      <c r="Q10" s="4192" t="s">
        <v>1456</v>
      </c>
      <c r="R10" s="4194"/>
      <c r="S10" s="4192" t="s">
        <v>1416</v>
      </c>
      <c r="T10" s="4194"/>
      <c r="U10" s="4190" t="s">
        <v>1516</v>
      </c>
      <c r="V10" s="4191"/>
      <c r="W10" s="4190" t="s">
        <v>1515</v>
      </c>
      <c r="X10" s="4191"/>
      <c r="Y10" s="4190" t="s">
        <v>1454</v>
      </c>
      <c r="Z10" s="4191"/>
      <c r="AA10" s="4190" t="s">
        <v>1411</v>
      </c>
      <c r="AB10" s="4191"/>
      <c r="AC10" s="4190" t="s">
        <v>1410</v>
      </c>
      <c r="AD10" s="4732"/>
      <c r="AE10" s="4138"/>
      <c r="AF10" s="4341"/>
      <c r="AG10" s="4341"/>
      <c r="AH10" s="4341"/>
      <c r="AI10" s="4341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58"/>
      <c r="B11" s="4758"/>
      <c r="C11" s="4759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39"/>
      <c r="AF11" s="4612"/>
      <c r="AG11" s="4612"/>
      <c r="AH11" s="4612"/>
      <c r="AI11" s="461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760" t="s">
        <v>1610</v>
      </c>
      <c r="B12" s="4760"/>
      <c r="C12" s="4760"/>
      <c r="D12" s="1582">
        <f>SUM(E12+F12)</f>
        <v>34</v>
      </c>
      <c r="E12" s="1384">
        <f>SUM(G12+I12+K12+M12+O12+Q12+S12+U12+W12+Y12+AA12+AC12)</f>
        <v>13</v>
      </c>
      <c r="F12" s="180">
        <f>SUM(H12+J12+L12+N12+P12+R12+T12+V12+X12+Z12+AB12+AD12)</f>
        <v>21</v>
      </c>
      <c r="G12" s="2696">
        <v>0</v>
      </c>
      <c r="H12" s="164">
        <v>0</v>
      </c>
      <c r="I12" s="2236">
        <v>0</v>
      </c>
      <c r="J12" s="164">
        <v>0</v>
      </c>
      <c r="K12" s="2236">
        <v>0</v>
      </c>
      <c r="L12" s="164">
        <v>0</v>
      </c>
      <c r="M12" s="2696">
        <v>0</v>
      </c>
      <c r="N12" s="164">
        <v>0</v>
      </c>
      <c r="O12" s="2696">
        <v>0</v>
      </c>
      <c r="P12" s="164">
        <v>0</v>
      </c>
      <c r="Q12" s="2696">
        <v>0</v>
      </c>
      <c r="R12" s="145">
        <v>1</v>
      </c>
      <c r="S12" s="2696">
        <v>0</v>
      </c>
      <c r="T12" s="145">
        <v>1</v>
      </c>
      <c r="U12" s="2696">
        <v>0</v>
      </c>
      <c r="V12" s="145">
        <v>0</v>
      </c>
      <c r="W12" s="2696">
        <v>3</v>
      </c>
      <c r="X12" s="145">
        <v>2</v>
      </c>
      <c r="Y12" s="2696">
        <v>1</v>
      </c>
      <c r="Z12" s="145">
        <v>2</v>
      </c>
      <c r="AA12" s="2696">
        <v>7</v>
      </c>
      <c r="AB12" s="145">
        <v>14</v>
      </c>
      <c r="AC12" s="2491">
        <v>2</v>
      </c>
      <c r="AD12" s="230">
        <v>1</v>
      </c>
      <c r="AE12" s="164">
        <v>1</v>
      </c>
      <c r="AF12" s="2492">
        <v>0</v>
      </c>
      <c r="AG12" s="2492">
        <v>1</v>
      </c>
      <c r="AH12" s="2492">
        <v>0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760" t="s">
        <v>1609</v>
      </c>
      <c r="B13" s="4760"/>
      <c r="C13" s="4760"/>
      <c r="D13" s="1582">
        <f>SUM(E13+F13)</f>
        <v>19</v>
      </c>
      <c r="E13" s="1384">
        <f t="shared" ref="E13:F15" si="6">SUM(G13+I13+K13+M13+O13+Q13+S13+U13+W13+Y13+AA13+AC13)</f>
        <v>10</v>
      </c>
      <c r="F13" s="180">
        <f t="shared" si="6"/>
        <v>9</v>
      </c>
      <c r="G13" s="2151">
        <v>0</v>
      </c>
      <c r="H13" s="2152">
        <v>0</v>
      </c>
      <c r="I13" s="2151">
        <v>1</v>
      </c>
      <c r="J13" s="2152">
        <v>0</v>
      </c>
      <c r="K13" s="2151">
        <v>0</v>
      </c>
      <c r="L13" s="2152">
        <v>0</v>
      </c>
      <c r="M13" s="2151">
        <v>0</v>
      </c>
      <c r="N13" s="2152">
        <v>0</v>
      </c>
      <c r="O13" s="2151">
        <v>0</v>
      </c>
      <c r="P13" s="2152">
        <v>0</v>
      </c>
      <c r="Q13" s="2151">
        <v>0</v>
      </c>
      <c r="R13" s="2158">
        <v>1</v>
      </c>
      <c r="S13" s="2151">
        <v>2</v>
      </c>
      <c r="T13" s="2158">
        <v>0</v>
      </c>
      <c r="U13" s="2151">
        <v>0</v>
      </c>
      <c r="V13" s="2158">
        <v>0</v>
      </c>
      <c r="W13" s="2151">
        <v>2</v>
      </c>
      <c r="X13" s="2158">
        <v>0</v>
      </c>
      <c r="Y13" s="2151">
        <v>0</v>
      </c>
      <c r="Z13" s="2158">
        <v>1</v>
      </c>
      <c r="AA13" s="2151">
        <v>5</v>
      </c>
      <c r="AB13" s="2158">
        <v>7</v>
      </c>
      <c r="AC13" s="2258">
        <v>0</v>
      </c>
      <c r="AD13" s="2187">
        <v>0</v>
      </c>
      <c r="AE13" s="2152">
        <v>3</v>
      </c>
      <c r="AF13" s="2271">
        <v>4</v>
      </c>
      <c r="AG13" s="2271">
        <v>0</v>
      </c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760" t="s">
        <v>1608</v>
      </c>
      <c r="B14" s="4760"/>
      <c r="C14" s="4760"/>
      <c r="D14" s="1582">
        <f>SUM(E14+F14)</f>
        <v>6</v>
      </c>
      <c r="E14" s="1384">
        <f t="shared" si="6"/>
        <v>3</v>
      </c>
      <c r="F14" s="180">
        <f t="shared" si="6"/>
        <v>3</v>
      </c>
      <c r="G14" s="2151">
        <v>0</v>
      </c>
      <c r="H14" s="2152">
        <v>0</v>
      </c>
      <c r="I14" s="2151">
        <v>0</v>
      </c>
      <c r="J14" s="2152">
        <v>0</v>
      </c>
      <c r="K14" s="2151">
        <v>0</v>
      </c>
      <c r="L14" s="2152">
        <v>0</v>
      </c>
      <c r="M14" s="2151">
        <v>0</v>
      </c>
      <c r="N14" s="2158">
        <v>0</v>
      </c>
      <c r="O14" s="2151">
        <v>0</v>
      </c>
      <c r="P14" s="2158">
        <v>0</v>
      </c>
      <c r="Q14" s="2151">
        <v>0</v>
      </c>
      <c r="R14" s="2158">
        <v>0</v>
      </c>
      <c r="S14" s="2151">
        <v>0</v>
      </c>
      <c r="T14" s="2158">
        <v>0</v>
      </c>
      <c r="U14" s="2151">
        <v>0</v>
      </c>
      <c r="V14" s="2158">
        <v>0</v>
      </c>
      <c r="W14" s="2151">
        <v>1</v>
      </c>
      <c r="X14" s="2158">
        <v>0</v>
      </c>
      <c r="Y14" s="2151">
        <v>1</v>
      </c>
      <c r="Z14" s="2158">
        <v>1</v>
      </c>
      <c r="AA14" s="2151">
        <v>1</v>
      </c>
      <c r="AB14" s="2158">
        <v>2</v>
      </c>
      <c r="AC14" s="2151">
        <v>0</v>
      </c>
      <c r="AD14" s="2187">
        <v>0</v>
      </c>
      <c r="AE14" s="2152">
        <v>0</v>
      </c>
      <c r="AF14" s="2271">
        <v>0</v>
      </c>
      <c r="AG14" s="2271">
        <v>0</v>
      </c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64" t="s">
        <v>1607</v>
      </c>
      <c r="B15" s="4864"/>
      <c r="C15" s="4864"/>
      <c r="D15" s="2274">
        <f>SUM(E15+F15)</f>
        <v>3</v>
      </c>
      <c r="E15" s="1585">
        <f t="shared" si="6"/>
        <v>2</v>
      </c>
      <c r="F15" s="3628">
        <f t="shared" si="6"/>
        <v>1</v>
      </c>
      <c r="G15" s="2697">
        <v>0</v>
      </c>
      <c r="H15" s="2698">
        <v>0</v>
      </c>
      <c r="I15" s="2697">
        <v>0</v>
      </c>
      <c r="J15" s="2698">
        <v>0</v>
      </c>
      <c r="K15" s="2697">
        <v>0</v>
      </c>
      <c r="L15" s="2698">
        <v>0</v>
      </c>
      <c r="M15" s="2697">
        <v>0</v>
      </c>
      <c r="N15" s="2699">
        <v>0</v>
      </c>
      <c r="O15" s="2697">
        <v>0</v>
      </c>
      <c r="P15" s="2699">
        <v>0</v>
      </c>
      <c r="Q15" s="2697">
        <v>0</v>
      </c>
      <c r="R15" s="2699">
        <v>0</v>
      </c>
      <c r="S15" s="2697">
        <v>0</v>
      </c>
      <c r="T15" s="2699">
        <v>0</v>
      </c>
      <c r="U15" s="2697">
        <v>0</v>
      </c>
      <c r="V15" s="2699">
        <v>0</v>
      </c>
      <c r="W15" s="2697">
        <v>2</v>
      </c>
      <c r="X15" s="2699">
        <v>0</v>
      </c>
      <c r="Y15" s="2697">
        <v>0</v>
      </c>
      <c r="Z15" s="2699">
        <v>0</v>
      </c>
      <c r="AA15" s="2697">
        <v>0</v>
      </c>
      <c r="AB15" s="2699">
        <v>1</v>
      </c>
      <c r="AC15" s="2697">
        <v>0</v>
      </c>
      <c r="AD15" s="2700">
        <v>0</v>
      </c>
      <c r="AE15" s="2698">
        <v>1</v>
      </c>
      <c r="AF15" s="2701">
        <v>0</v>
      </c>
      <c r="AG15" s="2701">
        <v>0</v>
      </c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785" t="s">
        <v>1420</v>
      </c>
      <c r="B17" s="4509"/>
      <c r="C17" s="4756"/>
      <c r="D17" s="4192" t="s">
        <v>44</v>
      </c>
      <c r="E17" s="4545"/>
      <c r="F17" s="4194"/>
      <c r="G17" s="4837" t="s">
        <v>1461</v>
      </c>
      <c r="H17" s="4838"/>
      <c r="I17" s="4192" t="s">
        <v>1460</v>
      </c>
      <c r="J17" s="4194"/>
      <c r="K17" s="4192" t="s">
        <v>1459</v>
      </c>
      <c r="L17" s="4194"/>
      <c r="M17" s="4192" t="s">
        <v>1458</v>
      </c>
      <c r="N17" s="4194"/>
      <c r="O17" s="4545" t="s">
        <v>1457</v>
      </c>
      <c r="P17" s="4545"/>
      <c r="Q17" s="4192" t="s">
        <v>1456</v>
      </c>
      <c r="R17" s="4194"/>
      <c r="S17" s="4545" t="s">
        <v>1416</v>
      </c>
      <c r="T17" s="4545"/>
      <c r="U17" s="4190" t="s">
        <v>1516</v>
      </c>
      <c r="V17" s="4191"/>
      <c r="W17" s="4190" t="s">
        <v>1515</v>
      </c>
      <c r="X17" s="4191"/>
      <c r="Y17" s="4190" t="s">
        <v>1454</v>
      </c>
      <c r="Z17" s="4191"/>
      <c r="AA17" s="4190" t="s">
        <v>1411</v>
      </c>
      <c r="AB17" s="4191"/>
      <c r="AC17" s="4190" t="s">
        <v>1410</v>
      </c>
      <c r="AD17" s="4732"/>
      <c r="AE17" s="4731" t="s">
        <v>72</v>
      </c>
      <c r="AF17" s="4183" t="s">
        <v>1259</v>
      </c>
      <c r="AG17" s="4183" t="s">
        <v>1418</v>
      </c>
      <c r="AH17" s="4183" t="s">
        <v>127</v>
      </c>
      <c r="AI17" s="4731" t="s">
        <v>1437</v>
      </c>
      <c r="AJ17" s="4188" t="s">
        <v>1436</v>
      </c>
      <c r="AK17" s="4188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6"/>
      <c r="B18" s="4758"/>
      <c r="C18" s="4759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23"/>
      <c r="AF18" s="4612"/>
      <c r="AG18" s="4612"/>
      <c r="AH18" s="4612"/>
      <c r="AI18" s="4139"/>
      <c r="AJ18" s="4733"/>
      <c r="AK18" s="473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48" t="s">
        <v>1406</v>
      </c>
      <c r="B19" s="4749"/>
      <c r="C19" s="4750"/>
      <c r="D19" s="2703">
        <f t="shared" ref="D19:D35" si="12">SUM(E19+F19)</f>
        <v>11</v>
      </c>
      <c r="E19" s="3249">
        <f>SUM(G19+I19+K19+M19+O19+Q19+S19+U19+W19+Y19+AA19+AC19)</f>
        <v>3</v>
      </c>
      <c r="F19" s="2704">
        <f>SUM(H19+J19+L19+N19+P19+R19+T19+V19+X19+Z19+AB19+AD19)</f>
        <v>8</v>
      </c>
      <c r="G19" s="2236">
        <v>0</v>
      </c>
      <c r="H19" s="2235">
        <v>0</v>
      </c>
      <c r="I19" s="2236">
        <v>1</v>
      </c>
      <c r="J19" s="1604">
        <v>0</v>
      </c>
      <c r="K19" s="2236">
        <v>0</v>
      </c>
      <c r="L19" s="2235">
        <v>0</v>
      </c>
      <c r="M19" s="2236">
        <v>0</v>
      </c>
      <c r="N19" s="2235">
        <v>0</v>
      </c>
      <c r="O19" s="2236">
        <v>0</v>
      </c>
      <c r="P19" s="1604">
        <v>0</v>
      </c>
      <c r="Q19" s="2236">
        <v>0</v>
      </c>
      <c r="R19" s="2235">
        <v>2</v>
      </c>
      <c r="S19" s="2236">
        <v>2</v>
      </c>
      <c r="T19" s="1604">
        <v>1</v>
      </c>
      <c r="U19" s="2236">
        <v>0</v>
      </c>
      <c r="V19" s="2235">
        <v>0</v>
      </c>
      <c r="W19" s="2236">
        <v>0</v>
      </c>
      <c r="X19" s="2235">
        <v>0</v>
      </c>
      <c r="Y19" s="2236">
        <v>0</v>
      </c>
      <c r="Z19" s="2235">
        <v>1</v>
      </c>
      <c r="AA19" s="2236">
        <v>0</v>
      </c>
      <c r="AB19" s="2235">
        <v>4</v>
      </c>
      <c r="AC19" s="2236">
        <v>0</v>
      </c>
      <c r="AD19" s="2237">
        <v>0</v>
      </c>
      <c r="AE19" s="2235">
        <v>3</v>
      </c>
      <c r="AF19" s="2705">
        <v>8</v>
      </c>
      <c r="AG19" s="2705">
        <v>0</v>
      </c>
      <c r="AH19" s="2705">
        <v>0</v>
      </c>
      <c r="AI19" s="2705">
        <v>0</v>
      </c>
      <c r="AJ19" s="2705">
        <v>0</v>
      </c>
      <c r="AK19" s="2705">
        <v>0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48" t="s">
        <v>1606</v>
      </c>
      <c r="B20" s="4749"/>
      <c r="C20" s="4750"/>
      <c r="D20" s="2706">
        <f t="shared" si="12"/>
        <v>4</v>
      </c>
      <c r="E20" s="2707">
        <f>SUM(U20+W20+Y20+AA20+AC20)</f>
        <v>0</v>
      </c>
      <c r="F20" s="202">
        <f>SUM(V20+X20+Z20+AB20+AD20)</f>
        <v>4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>
        <v>0</v>
      </c>
      <c r="V20" s="164">
        <v>0</v>
      </c>
      <c r="W20" s="2696">
        <v>0</v>
      </c>
      <c r="X20" s="164">
        <v>0</v>
      </c>
      <c r="Y20" s="2696">
        <v>0</v>
      </c>
      <c r="Z20" s="164">
        <v>1</v>
      </c>
      <c r="AA20" s="2696">
        <v>0</v>
      </c>
      <c r="AB20" s="164">
        <v>3</v>
      </c>
      <c r="AC20" s="2696">
        <v>0</v>
      </c>
      <c r="AD20" s="2222">
        <v>0</v>
      </c>
      <c r="AE20" s="164">
        <v>3</v>
      </c>
      <c r="AF20" s="2708">
        <v>3</v>
      </c>
      <c r="AG20" s="2708">
        <v>0</v>
      </c>
      <c r="AH20" s="2708">
        <v>0</v>
      </c>
      <c r="AI20" s="2708">
        <v>0</v>
      </c>
      <c r="AJ20" s="2708">
        <v>0</v>
      </c>
      <c r="AK20" s="2708">
        <v>0</v>
      </c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221" t="s">
        <v>1605</v>
      </c>
      <c r="B21" s="4805"/>
      <c r="C21" s="4833"/>
      <c r="D21" s="2703">
        <f t="shared" si="12"/>
        <v>42</v>
      </c>
      <c r="E21" s="3249">
        <f t="shared" ref="E21:F32" si="26">SUM(G21+I21+K21+M21+O21+Q21+S21+U21+W21+Y21+AA21+AC21)</f>
        <v>17</v>
      </c>
      <c r="F21" s="2704">
        <f t="shared" ref="F21:F28" si="27">SUM(H21+J21+L21+N21+P21+R21+T21+V21+X21+Z21+AB21+AD21)</f>
        <v>25</v>
      </c>
      <c r="G21" s="2236">
        <v>0</v>
      </c>
      <c r="H21" s="2235">
        <v>0</v>
      </c>
      <c r="I21" s="2236">
        <v>1</v>
      </c>
      <c r="J21" s="1604">
        <v>0</v>
      </c>
      <c r="K21" s="2236">
        <v>0</v>
      </c>
      <c r="L21" s="2235">
        <v>0</v>
      </c>
      <c r="M21" s="2236">
        <v>0</v>
      </c>
      <c r="N21" s="2235">
        <v>0</v>
      </c>
      <c r="O21" s="2236">
        <v>0</v>
      </c>
      <c r="P21" s="1604">
        <v>0</v>
      </c>
      <c r="Q21" s="2236">
        <v>0</v>
      </c>
      <c r="R21" s="2235">
        <v>2</v>
      </c>
      <c r="S21" s="2236">
        <v>2</v>
      </c>
      <c r="T21" s="1604">
        <v>1</v>
      </c>
      <c r="U21" s="2236">
        <v>0</v>
      </c>
      <c r="V21" s="2235">
        <v>0</v>
      </c>
      <c r="W21" s="2236">
        <v>4</v>
      </c>
      <c r="X21" s="2235">
        <v>2</v>
      </c>
      <c r="Y21" s="2236">
        <v>1</v>
      </c>
      <c r="Z21" s="2235">
        <v>4</v>
      </c>
      <c r="AA21" s="2236">
        <v>8</v>
      </c>
      <c r="AB21" s="2235">
        <v>15</v>
      </c>
      <c r="AC21" s="2236">
        <v>1</v>
      </c>
      <c r="AD21" s="2237">
        <v>1</v>
      </c>
      <c r="AE21" s="2235">
        <v>3</v>
      </c>
      <c r="AF21" s="2705">
        <v>34</v>
      </c>
      <c r="AG21" s="2705">
        <v>0</v>
      </c>
      <c r="AH21" s="2705">
        <v>0</v>
      </c>
      <c r="AI21" s="2705">
        <v>0</v>
      </c>
      <c r="AJ21" s="2705">
        <v>0</v>
      </c>
      <c r="AK21" s="2705">
        <v>0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814" t="s">
        <v>1409</v>
      </c>
      <c r="B22" s="4815"/>
      <c r="C22" s="4816"/>
      <c r="D22" s="3251">
        <f t="shared" si="12"/>
        <v>15</v>
      </c>
      <c r="E22" s="3252">
        <f>SUM(G22+I22+K22+M22+O22+Q22+S22+U22+W22+Y22+AA22+AC22)</f>
        <v>8</v>
      </c>
      <c r="F22" s="2157">
        <f t="shared" si="27"/>
        <v>7</v>
      </c>
      <c r="G22" s="2151">
        <v>0</v>
      </c>
      <c r="H22" s="2152">
        <v>0</v>
      </c>
      <c r="I22" s="2151">
        <v>0</v>
      </c>
      <c r="J22" s="2709">
        <v>0</v>
      </c>
      <c r="K22" s="2151">
        <v>0</v>
      </c>
      <c r="L22" s="2152">
        <v>0</v>
      </c>
      <c r="M22" s="2151">
        <v>0</v>
      </c>
      <c r="N22" s="2152">
        <v>0</v>
      </c>
      <c r="O22" s="2151">
        <v>0</v>
      </c>
      <c r="P22" s="2709">
        <v>0</v>
      </c>
      <c r="Q22" s="2151">
        <v>0</v>
      </c>
      <c r="R22" s="2152">
        <v>0</v>
      </c>
      <c r="S22" s="2151">
        <v>6</v>
      </c>
      <c r="T22" s="2709">
        <v>1</v>
      </c>
      <c r="U22" s="2151">
        <v>0</v>
      </c>
      <c r="V22" s="2152">
        <v>0</v>
      </c>
      <c r="W22" s="2151">
        <v>2</v>
      </c>
      <c r="X22" s="2152">
        <v>0</v>
      </c>
      <c r="Y22" s="2151">
        <v>0</v>
      </c>
      <c r="Z22" s="2152">
        <v>4</v>
      </c>
      <c r="AA22" s="2151">
        <v>0</v>
      </c>
      <c r="AB22" s="2152">
        <v>2</v>
      </c>
      <c r="AC22" s="2151">
        <v>0</v>
      </c>
      <c r="AD22" s="2224">
        <v>0</v>
      </c>
      <c r="AE22" s="2152">
        <v>6</v>
      </c>
      <c r="AF22" s="2710">
        <v>8</v>
      </c>
      <c r="AG22" s="2710">
        <v>0</v>
      </c>
      <c r="AH22" s="2710">
        <v>0</v>
      </c>
      <c r="AI22" s="2710">
        <v>0</v>
      </c>
      <c r="AJ22" s="2710">
        <v>0</v>
      </c>
      <c r="AK22" s="2710">
        <v>0</v>
      </c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814" t="s">
        <v>1604</v>
      </c>
      <c r="B23" s="4815"/>
      <c r="C23" s="4816"/>
      <c r="D23" s="3251">
        <f t="shared" si="12"/>
        <v>3</v>
      </c>
      <c r="E23" s="3252">
        <f t="shared" si="26"/>
        <v>2</v>
      </c>
      <c r="F23" s="2157">
        <f t="shared" si="27"/>
        <v>1</v>
      </c>
      <c r="G23" s="2151">
        <v>0</v>
      </c>
      <c r="H23" s="2152">
        <v>0</v>
      </c>
      <c r="I23" s="2151">
        <v>0</v>
      </c>
      <c r="J23" s="2709">
        <v>0</v>
      </c>
      <c r="K23" s="2151">
        <v>0</v>
      </c>
      <c r="L23" s="2152">
        <v>0</v>
      </c>
      <c r="M23" s="2151">
        <v>0</v>
      </c>
      <c r="N23" s="2152">
        <v>0</v>
      </c>
      <c r="O23" s="2151">
        <v>0</v>
      </c>
      <c r="P23" s="2709">
        <v>0</v>
      </c>
      <c r="Q23" s="2151">
        <v>0</v>
      </c>
      <c r="R23" s="2152">
        <v>0</v>
      </c>
      <c r="S23" s="2151">
        <v>2</v>
      </c>
      <c r="T23" s="2709">
        <v>1</v>
      </c>
      <c r="U23" s="2151">
        <v>0</v>
      </c>
      <c r="V23" s="2152">
        <v>0</v>
      </c>
      <c r="W23" s="2151">
        <v>0</v>
      </c>
      <c r="X23" s="2152">
        <v>0</v>
      </c>
      <c r="Y23" s="2151">
        <v>0</v>
      </c>
      <c r="Z23" s="2152">
        <v>0</v>
      </c>
      <c r="AA23" s="2151">
        <v>0</v>
      </c>
      <c r="AB23" s="2152">
        <v>0</v>
      </c>
      <c r="AC23" s="2151">
        <v>0</v>
      </c>
      <c r="AD23" s="2224">
        <v>0</v>
      </c>
      <c r="AE23" s="2152">
        <v>0</v>
      </c>
      <c r="AF23" s="2710">
        <v>0</v>
      </c>
      <c r="AG23" s="2710">
        <v>0</v>
      </c>
      <c r="AH23" s="2710">
        <v>0</v>
      </c>
      <c r="AI23" s="2710">
        <v>0</v>
      </c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814" t="s">
        <v>1603</v>
      </c>
      <c r="B24" s="4815"/>
      <c r="C24" s="4816"/>
      <c r="D24" s="3251">
        <f t="shared" si="12"/>
        <v>1</v>
      </c>
      <c r="E24" s="3252">
        <f t="shared" si="26"/>
        <v>1</v>
      </c>
      <c r="F24" s="2157">
        <f t="shared" si="27"/>
        <v>0</v>
      </c>
      <c r="G24" s="2151">
        <v>0</v>
      </c>
      <c r="H24" s="2152">
        <v>0</v>
      </c>
      <c r="I24" s="2151">
        <v>0</v>
      </c>
      <c r="J24" s="2709">
        <v>0</v>
      </c>
      <c r="K24" s="2151">
        <v>0</v>
      </c>
      <c r="L24" s="2152">
        <v>0</v>
      </c>
      <c r="M24" s="2151">
        <v>0</v>
      </c>
      <c r="N24" s="2152">
        <v>0</v>
      </c>
      <c r="O24" s="2151">
        <v>0</v>
      </c>
      <c r="P24" s="2709">
        <v>0</v>
      </c>
      <c r="Q24" s="2151">
        <v>0</v>
      </c>
      <c r="R24" s="2152">
        <v>0</v>
      </c>
      <c r="S24" s="2151">
        <v>0</v>
      </c>
      <c r="T24" s="2709">
        <v>0</v>
      </c>
      <c r="U24" s="2151">
        <v>0</v>
      </c>
      <c r="V24" s="2152">
        <v>0</v>
      </c>
      <c r="W24" s="2151">
        <v>1</v>
      </c>
      <c r="X24" s="2152">
        <v>0</v>
      </c>
      <c r="Y24" s="2151">
        <v>0</v>
      </c>
      <c r="Z24" s="2152">
        <v>0</v>
      </c>
      <c r="AA24" s="2151">
        <v>0</v>
      </c>
      <c r="AB24" s="2152">
        <v>0</v>
      </c>
      <c r="AC24" s="2151">
        <v>0</v>
      </c>
      <c r="AD24" s="2224">
        <v>0</v>
      </c>
      <c r="AE24" s="2152">
        <v>0</v>
      </c>
      <c r="AF24" s="2710">
        <v>1</v>
      </c>
      <c r="AG24" s="2710">
        <v>0</v>
      </c>
      <c r="AH24" s="2710">
        <v>0</v>
      </c>
      <c r="AI24" s="2710">
        <v>0</v>
      </c>
      <c r="AJ24" s="2710">
        <v>0</v>
      </c>
      <c r="AK24" s="2710">
        <v>0</v>
      </c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814" t="s">
        <v>1602</v>
      </c>
      <c r="B25" s="4815"/>
      <c r="C25" s="4816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>
        <v>0</v>
      </c>
      <c r="H25" s="2152">
        <v>0</v>
      </c>
      <c r="I25" s="2151">
        <v>0</v>
      </c>
      <c r="J25" s="2709">
        <v>0</v>
      </c>
      <c r="K25" s="2151">
        <v>0</v>
      </c>
      <c r="L25" s="2152">
        <v>0</v>
      </c>
      <c r="M25" s="2151">
        <v>0</v>
      </c>
      <c r="N25" s="2152">
        <v>0</v>
      </c>
      <c r="O25" s="2151">
        <v>0</v>
      </c>
      <c r="P25" s="2709">
        <v>0</v>
      </c>
      <c r="Q25" s="2151">
        <v>0</v>
      </c>
      <c r="R25" s="2152">
        <v>0</v>
      </c>
      <c r="S25" s="2151">
        <v>0</v>
      </c>
      <c r="T25" s="2709">
        <v>0</v>
      </c>
      <c r="U25" s="2151">
        <v>0</v>
      </c>
      <c r="V25" s="2152">
        <v>0</v>
      </c>
      <c r="W25" s="2151">
        <v>0</v>
      </c>
      <c r="X25" s="2152">
        <v>0</v>
      </c>
      <c r="Y25" s="2151">
        <v>0</v>
      </c>
      <c r="Z25" s="2152">
        <v>0</v>
      </c>
      <c r="AA25" s="2151">
        <v>0</v>
      </c>
      <c r="AB25" s="2152">
        <v>0</v>
      </c>
      <c r="AC25" s="2151">
        <v>0</v>
      </c>
      <c r="AD25" s="2224">
        <v>0</v>
      </c>
      <c r="AE25" s="2152">
        <v>0</v>
      </c>
      <c r="AF25" s="2710">
        <v>0</v>
      </c>
      <c r="AG25" s="2710">
        <v>0</v>
      </c>
      <c r="AH25" s="2710">
        <v>0</v>
      </c>
      <c r="AI25" s="2710">
        <v>0</v>
      </c>
      <c r="AJ25" s="2710">
        <v>0</v>
      </c>
      <c r="AK25" s="2710">
        <v>0</v>
      </c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65" t="s">
        <v>1601</v>
      </c>
      <c r="B26" s="4866"/>
      <c r="C26" s="4867"/>
      <c r="D26" s="3251">
        <f t="shared" si="12"/>
        <v>2</v>
      </c>
      <c r="E26" s="3252">
        <f t="shared" si="26"/>
        <v>2</v>
      </c>
      <c r="F26" s="2157">
        <f t="shared" si="27"/>
        <v>0</v>
      </c>
      <c r="G26" s="2151">
        <v>0</v>
      </c>
      <c r="H26" s="2152">
        <v>0</v>
      </c>
      <c r="I26" s="2151">
        <v>0</v>
      </c>
      <c r="J26" s="2709">
        <v>0</v>
      </c>
      <c r="K26" s="2151">
        <v>0</v>
      </c>
      <c r="L26" s="2152">
        <v>0</v>
      </c>
      <c r="M26" s="2151">
        <v>0</v>
      </c>
      <c r="N26" s="2152">
        <v>0</v>
      </c>
      <c r="O26" s="2151">
        <v>0</v>
      </c>
      <c r="P26" s="2709">
        <v>0</v>
      </c>
      <c r="Q26" s="2151">
        <v>0</v>
      </c>
      <c r="R26" s="2152">
        <v>0</v>
      </c>
      <c r="S26" s="2151">
        <v>0</v>
      </c>
      <c r="T26" s="2709">
        <v>0</v>
      </c>
      <c r="U26" s="2151">
        <v>0</v>
      </c>
      <c r="V26" s="2152">
        <v>0</v>
      </c>
      <c r="W26" s="2151">
        <v>1</v>
      </c>
      <c r="X26" s="2152">
        <v>0</v>
      </c>
      <c r="Y26" s="2151">
        <v>0</v>
      </c>
      <c r="Z26" s="2152">
        <v>0</v>
      </c>
      <c r="AA26" s="2151">
        <v>1</v>
      </c>
      <c r="AB26" s="2152">
        <v>0</v>
      </c>
      <c r="AC26" s="2151">
        <v>0</v>
      </c>
      <c r="AD26" s="2224">
        <v>0</v>
      </c>
      <c r="AE26" s="2152">
        <v>0</v>
      </c>
      <c r="AF26" s="2710">
        <v>2</v>
      </c>
      <c r="AG26" s="2710">
        <v>0</v>
      </c>
      <c r="AH26" s="2710">
        <v>0</v>
      </c>
      <c r="AI26" s="2710">
        <v>0</v>
      </c>
      <c r="AJ26" s="2710">
        <v>0</v>
      </c>
      <c r="AK26" s="2710">
        <v>0</v>
      </c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221" t="s">
        <v>1600</v>
      </c>
      <c r="B27" s="4805"/>
      <c r="C27" s="4833"/>
      <c r="D27" s="2711">
        <f t="shared" si="12"/>
        <v>11</v>
      </c>
      <c r="E27" s="1388">
        <f t="shared" si="26"/>
        <v>7</v>
      </c>
      <c r="F27" s="2712">
        <f t="shared" si="27"/>
        <v>4</v>
      </c>
      <c r="G27" s="2236">
        <v>0</v>
      </c>
      <c r="H27" s="2235">
        <v>0</v>
      </c>
      <c r="I27" s="2236">
        <v>0</v>
      </c>
      <c r="J27" s="1604">
        <v>0</v>
      </c>
      <c r="K27" s="2236">
        <v>0</v>
      </c>
      <c r="L27" s="2235">
        <v>0</v>
      </c>
      <c r="M27" s="2236">
        <v>0</v>
      </c>
      <c r="N27" s="2235">
        <v>0</v>
      </c>
      <c r="O27" s="2236">
        <v>0</v>
      </c>
      <c r="P27" s="1604">
        <v>0</v>
      </c>
      <c r="Q27" s="2236">
        <v>0</v>
      </c>
      <c r="R27" s="2235">
        <v>0</v>
      </c>
      <c r="S27" s="2236">
        <v>0</v>
      </c>
      <c r="T27" s="1604">
        <v>0</v>
      </c>
      <c r="U27" s="2236">
        <v>0</v>
      </c>
      <c r="V27" s="2235">
        <v>0</v>
      </c>
      <c r="W27" s="2236">
        <v>1</v>
      </c>
      <c r="X27" s="2235">
        <v>0</v>
      </c>
      <c r="Y27" s="2236">
        <v>0</v>
      </c>
      <c r="Z27" s="2235">
        <v>0</v>
      </c>
      <c r="AA27" s="2236">
        <v>5</v>
      </c>
      <c r="AB27" s="2235">
        <v>4</v>
      </c>
      <c r="AC27" s="2236">
        <v>1</v>
      </c>
      <c r="AD27" s="2237">
        <v>0</v>
      </c>
      <c r="AE27" s="2235">
        <v>0</v>
      </c>
      <c r="AF27" s="2705">
        <v>10</v>
      </c>
      <c r="AG27" s="2713">
        <v>0</v>
      </c>
      <c r="AH27" s="2713">
        <v>0</v>
      </c>
      <c r="AI27" s="2713">
        <v>0</v>
      </c>
      <c r="AJ27" s="2713">
        <v>0</v>
      </c>
      <c r="AK27" s="2713">
        <v>0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814" t="s">
        <v>1599</v>
      </c>
      <c r="B28" s="4815"/>
      <c r="C28" s="4816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>
        <v>0</v>
      </c>
      <c r="H28" s="164">
        <v>0</v>
      </c>
      <c r="I28" s="2696">
        <v>0</v>
      </c>
      <c r="J28" s="284">
        <v>0</v>
      </c>
      <c r="K28" s="2696">
        <v>0</v>
      </c>
      <c r="L28" s="164">
        <v>0</v>
      </c>
      <c r="M28" s="2696">
        <v>0</v>
      </c>
      <c r="N28" s="164">
        <v>0</v>
      </c>
      <c r="O28" s="2696">
        <v>0</v>
      </c>
      <c r="P28" s="284">
        <v>0</v>
      </c>
      <c r="Q28" s="2696">
        <v>0</v>
      </c>
      <c r="R28" s="164">
        <v>0</v>
      </c>
      <c r="S28" s="2696">
        <v>0</v>
      </c>
      <c r="T28" s="284">
        <v>0</v>
      </c>
      <c r="U28" s="2696">
        <v>0</v>
      </c>
      <c r="V28" s="164">
        <v>0</v>
      </c>
      <c r="W28" s="2696">
        <v>0</v>
      </c>
      <c r="X28" s="164">
        <v>0</v>
      </c>
      <c r="Y28" s="2696">
        <v>0</v>
      </c>
      <c r="Z28" s="164">
        <v>0</v>
      </c>
      <c r="AA28" s="2696">
        <v>0</v>
      </c>
      <c r="AB28" s="164">
        <v>0</v>
      </c>
      <c r="AC28" s="2696">
        <v>0</v>
      </c>
      <c r="AD28" s="2222">
        <v>0</v>
      </c>
      <c r="AE28" s="164">
        <v>0</v>
      </c>
      <c r="AF28" s="2708">
        <v>0</v>
      </c>
      <c r="AG28" s="2708">
        <v>0</v>
      </c>
      <c r="AH28" s="2708">
        <v>0</v>
      </c>
      <c r="AI28" s="2708">
        <v>0</v>
      </c>
      <c r="AJ28" s="2708">
        <v>0</v>
      </c>
      <c r="AK28" s="2708">
        <v>0</v>
      </c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814" t="s">
        <v>1598</v>
      </c>
      <c r="B29" s="4815"/>
      <c r="C29" s="4816"/>
      <c r="D29" s="3251">
        <f t="shared" si="12"/>
        <v>3</v>
      </c>
      <c r="E29" s="3252">
        <f t="shared" si="26"/>
        <v>0</v>
      </c>
      <c r="F29" s="2157">
        <f t="shared" si="26"/>
        <v>3</v>
      </c>
      <c r="G29" s="2151">
        <v>0</v>
      </c>
      <c r="H29" s="2152">
        <v>0</v>
      </c>
      <c r="I29" s="2151">
        <v>0</v>
      </c>
      <c r="J29" s="2709">
        <v>0</v>
      </c>
      <c r="K29" s="2151">
        <v>0</v>
      </c>
      <c r="L29" s="2152">
        <v>0</v>
      </c>
      <c r="M29" s="2151">
        <v>0</v>
      </c>
      <c r="N29" s="2152">
        <v>0</v>
      </c>
      <c r="O29" s="2151">
        <v>0</v>
      </c>
      <c r="P29" s="2709">
        <v>0</v>
      </c>
      <c r="Q29" s="2151">
        <v>0</v>
      </c>
      <c r="R29" s="2152">
        <v>0</v>
      </c>
      <c r="S29" s="2151">
        <v>0</v>
      </c>
      <c r="T29" s="2709">
        <v>0</v>
      </c>
      <c r="U29" s="2151">
        <v>0</v>
      </c>
      <c r="V29" s="2152">
        <v>0</v>
      </c>
      <c r="W29" s="2151">
        <v>0</v>
      </c>
      <c r="X29" s="2152">
        <v>1</v>
      </c>
      <c r="Y29" s="2151">
        <v>0</v>
      </c>
      <c r="Z29" s="2152">
        <v>1</v>
      </c>
      <c r="AA29" s="2151">
        <v>0</v>
      </c>
      <c r="AB29" s="2152">
        <v>1</v>
      </c>
      <c r="AC29" s="2151">
        <v>0</v>
      </c>
      <c r="AD29" s="2224">
        <v>0</v>
      </c>
      <c r="AE29" s="2152">
        <v>1</v>
      </c>
      <c r="AF29" s="2710">
        <v>3</v>
      </c>
      <c r="AG29" s="2717">
        <v>0</v>
      </c>
      <c r="AH29" s="2717">
        <v>0</v>
      </c>
      <c r="AI29" s="2717">
        <v>0</v>
      </c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814" t="s">
        <v>1597</v>
      </c>
      <c r="B30" s="4815"/>
      <c r="C30" s="4816"/>
      <c r="D30" s="3251">
        <f t="shared" si="12"/>
        <v>18</v>
      </c>
      <c r="E30" s="3252">
        <f t="shared" si="26"/>
        <v>7</v>
      </c>
      <c r="F30" s="2157">
        <f t="shared" si="26"/>
        <v>11</v>
      </c>
      <c r="G30" s="2151">
        <v>0</v>
      </c>
      <c r="H30" s="2152">
        <v>0</v>
      </c>
      <c r="I30" s="2151">
        <v>0</v>
      </c>
      <c r="J30" s="2709">
        <v>0</v>
      </c>
      <c r="K30" s="2151">
        <v>0</v>
      </c>
      <c r="L30" s="2152">
        <v>0</v>
      </c>
      <c r="M30" s="2151">
        <v>0</v>
      </c>
      <c r="N30" s="2152">
        <v>0</v>
      </c>
      <c r="O30" s="2151">
        <v>0</v>
      </c>
      <c r="P30" s="2709">
        <v>0</v>
      </c>
      <c r="Q30" s="2151">
        <v>0</v>
      </c>
      <c r="R30" s="2152">
        <v>0</v>
      </c>
      <c r="S30" s="2151">
        <v>0</v>
      </c>
      <c r="T30" s="2709">
        <v>0</v>
      </c>
      <c r="U30" s="2151">
        <v>0</v>
      </c>
      <c r="V30" s="2152">
        <v>0</v>
      </c>
      <c r="W30" s="2151">
        <v>3</v>
      </c>
      <c r="X30" s="2152">
        <v>1</v>
      </c>
      <c r="Y30" s="2151">
        <v>1</v>
      </c>
      <c r="Z30" s="2152">
        <v>3</v>
      </c>
      <c r="AA30" s="2151">
        <v>3</v>
      </c>
      <c r="AB30" s="2152">
        <v>7</v>
      </c>
      <c r="AC30" s="2151">
        <v>0</v>
      </c>
      <c r="AD30" s="2224">
        <v>0</v>
      </c>
      <c r="AE30" s="2152">
        <v>5</v>
      </c>
      <c r="AF30" s="2710">
        <v>18</v>
      </c>
      <c r="AG30" s="2717">
        <v>0</v>
      </c>
      <c r="AH30" s="2717">
        <v>0</v>
      </c>
      <c r="AI30" s="2717">
        <v>0</v>
      </c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814" t="s">
        <v>1596</v>
      </c>
      <c r="B31" s="4815"/>
      <c r="C31" s="4816"/>
      <c r="D31" s="3251">
        <f t="shared" si="12"/>
        <v>6</v>
      </c>
      <c r="E31" s="3252">
        <f t="shared" si="26"/>
        <v>1</v>
      </c>
      <c r="F31" s="2157">
        <f t="shared" si="26"/>
        <v>5</v>
      </c>
      <c r="G31" s="2151">
        <v>0</v>
      </c>
      <c r="H31" s="2152">
        <v>0</v>
      </c>
      <c r="I31" s="2151">
        <v>0</v>
      </c>
      <c r="J31" s="2709">
        <v>0</v>
      </c>
      <c r="K31" s="2151">
        <v>0</v>
      </c>
      <c r="L31" s="2152">
        <v>0</v>
      </c>
      <c r="M31" s="2151">
        <v>0</v>
      </c>
      <c r="N31" s="2152">
        <v>0</v>
      </c>
      <c r="O31" s="2151">
        <v>0</v>
      </c>
      <c r="P31" s="2709">
        <v>0</v>
      </c>
      <c r="Q31" s="2151">
        <v>0</v>
      </c>
      <c r="R31" s="2152">
        <v>0</v>
      </c>
      <c r="S31" s="2151">
        <v>0</v>
      </c>
      <c r="T31" s="2709">
        <v>0</v>
      </c>
      <c r="U31" s="2151">
        <v>0</v>
      </c>
      <c r="V31" s="2152">
        <v>0</v>
      </c>
      <c r="W31" s="2151">
        <v>0</v>
      </c>
      <c r="X31" s="2152">
        <v>0</v>
      </c>
      <c r="Y31" s="2151">
        <v>0</v>
      </c>
      <c r="Z31" s="2152">
        <v>2</v>
      </c>
      <c r="AA31" s="2151">
        <v>1</v>
      </c>
      <c r="AB31" s="2152">
        <v>3</v>
      </c>
      <c r="AC31" s="2151">
        <v>0</v>
      </c>
      <c r="AD31" s="2224">
        <v>0</v>
      </c>
      <c r="AE31" s="2152">
        <v>3</v>
      </c>
      <c r="AF31" s="2710">
        <v>6</v>
      </c>
      <c r="AG31" s="2717">
        <v>0</v>
      </c>
      <c r="AH31" s="2717">
        <v>0</v>
      </c>
      <c r="AI31" s="2717">
        <v>0</v>
      </c>
      <c r="AJ31" s="2717">
        <v>0</v>
      </c>
      <c r="AK31" s="2717">
        <v>0</v>
      </c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814" t="s">
        <v>2788</v>
      </c>
      <c r="B32" s="4815"/>
      <c r="C32" s="4816"/>
      <c r="D32" s="3251">
        <f t="shared" si="12"/>
        <v>5</v>
      </c>
      <c r="E32" s="3252">
        <f t="shared" si="26"/>
        <v>1</v>
      </c>
      <c r="F32" s="2157">
        <f t="shared" si="26"/>
        <v>4</v>
      </c>
      <c r="G32" s="2151">
        <v>0</v>
      </c>
      <c r="H32" s="2152">
        <v>0</v>
      </c>
      <c r="I32" s="2151">
        <v>0</v>
      </c>
      <c r="J32" s="2709">
        <v>0</v>
      </c>
      <c r="K32" s="2151">
        <v>0</v>
      </c>
      <c r="L32" s="2152">
        <v>0</v>
      </c>
      <c r="M32" s="2151">
        <v>0</v>
      </c>
      <c r="N32" s="2152">
        <v>0</v>
      </c>
      <c r="O32" s="2151">
        <v>0</v>
      </c>
      <c r="P32" s="2709">
        <v>0</v>
      </c>
      <c r="Q32" s="2151">
        <v>0</v>
      </c>
      <c r="R32" s="2152">
        <v>3</v>
      </c>
      <c r="S32" s="2151">
        <v>0</v>
      </c>
      <c r="T32" s="2709">
        <v>0</v>
      </c>
      <c r="U32" s="2151">
        <v>0</v>
      </c>
      <c r="V32" s="2152">
        <v>0</v>
      </c>
      <c r="W32" s="2151">
        <v>1</v>
      </c>
      <c r="X32" s="2152">
        <v>1</v>
      </c>
      <c r="Y32" s="2151">
        <v>0</v>
      </c>
      <c r="Z32" s="2152">
        <v>0</v>
      </c>
      <c r="AA32" s="2151">
        <v>0</v>
      </c>
      <c r="AB32" s="2152">
        <v>0</v>
      </c>
      <c r="AC32" s="2151">
        <v>0</v>
      </c>
      <c r="AD32" s="2224">
        <v>0</v>
      </c>
      <c r="AE32" s="2152">
        <v>0</v>
      </c>
      <c r="AF32" s="2710">
        <v>5</v>
      </c>
      <c r="AG32" s="2717">
        <v>0</v>
      </c>
      <c r="AH32" s="2717">
        <v>0</v>
      </c>
      <c r="AI32" s="2717">
        <v>0</v>
      </c>
      <c r="AJ32" s="2717">
        <v>0</v>
      </c>
      <c r="AK32" s="2717">
        <v>0</v>
      </c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814" t="s">
        <v>1595</v>
      </c>
      <c r="B33" s="4815"/>
      <c r="C33" s="4816"/>
      <c r="D33" s="3251">
        <f t="shared" si="12"/>
        <v>3</v>
      </c>
      <c r="E33" s="3252">
        <f>SUM(U33+W33+Y33+AA33+AC33)</f>
        <v>2</v>
      </c>
      <c r="F33" s="2157">
        <f>SUM(V33+X33+Z33+AB33+AD33)</f>
        <v>1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>
        <v>0</v>
      </c>
      <c r="V33" s="2152">
        <v>0</v>
      </c>
      <c r="W33" s="2151">
        <v>0</v>
      </c>
      <c r="X33" s="2152">
        <v>0</v>
      </c>
      <c r="Y33" s="2151">
        <v>0</v>
      </c>
      <c r="Z33" s="2152">
        <v>0</v>
      </c>
      <c r="AA33" s="2151">
        <v>2</v>
      </c>
      <c r="AB33" s="2152">
        <v>1</v>
      </c>
      <c r="AC33" s="2151">
        <v>0</v>
      </c>
      <c r="AD33" s="2224">
        <v>0</v>
      </c>
      <c r="AE33" s="2152">
        <v>0</v>
      </c>
      <c r="AF33" s="2710">
        <v>3</v>
      </c>
      <c r="AG33" s="2717">
        <v>0</v>
      </c>
      <c r="AH33" s="2717">
        <v>0</v>
      </c>
      <c r="AI33" s="2717">
        <v>0</v>
      </c>
      <c r="AJ33" s="2717">
        <v>0</v>
      </c>
      <c r="AK33" s="2717">
        <v>0</v>
      </c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814" t="s">
        <v>1594</v>
      </c>
      <c r="B34" s="4815"/>
      <c r="C34" s="4816"/>
      <c r="D34" s="3251">
        <f t="shared" si="12"/>
        <v>31</v>
      </c>
      <c r="E34" s="3252">
        <f t="shared" ref="E34:F35" si="28">SUM(G34+I34+K34+M34+O34+Q34+S34+U34+W34+Y34+AA34+AC34)</f>
        <v>10</v>
      </c>
      <c r="F34" s="2157">
        <f t="shared" si="28"/>
        <v>21</v>
      </c>
      <c r="G34" s="2151">
        <v>0</v>
      </c>
      <c r="H34" s="2152">
        <v>0</v>
      </c>
      <c r="I34" s="2151">
        <v>1</v>
      </c>
      <c r="J34" s="2709">
        <v>0</v>
      </c>
      <c r="K34" s="2151">
        <v>0</v>
      </c>
      <c r="L34" s="2152">
        <v>0</v>
      </c>
      <c r="M34" s="2151">
        <v>0</v>
      </c>
      <c r="N34" s="2152">
        <v>0</v>
      </c>
      <c r="O34" s="2151">
        <v>0</v>
      </c>
      <c r="P34" s="2709">
        <v>0</v>
      </c>
      <c r="Q34" s="2151">
        <v>0</v>
      </c>
      <c r="R34" s="2152">
        <v>1</v>
      </c>
      <c r="S34" s="2151">
        <v>1</v>
      </c>
      <c r="T34" s="2709">
        <v>2</v>
      </c>
      <c r="U34" s="2151">
        <v>0</v>
      </c>
      <c r="V34" s="2152">
        <v>0</v>
      </c>
      <c r="W34" s="2151">
        <v>1</v>
      </c>
      <c r="X34" s="2152">
        <v>0</v>
      </c>
      <c r="Y34" s="2151">
        <v>1</v>
      </c>
      <c r="Z34" s="2152">
        <v>0</v>
      </c>
      <c r="AA34" s="2151">
        <v>5</v>
      </c>
      <c r="AB34" s="2152">
        <v>17</v>
      </c>
      <c r="AC34" s="2151">
        <v>1</v>
      </c>
      <c r="AD34" s="2224">
        <v>1</v>
      </c>
      <c r="AE34" s="2152">
        <v>1</v>
      </c>
      <c r="AF34" s="2710">
        <v>26</v>
      </c>
      <c r="AG34" s="2717">
        <v>4</v>
      </c>
      <c r="AH34" s="2717">
        <v>0</v>
      </c>
      <c r="AI34" s="2717">
        <v>1</v>
      </c>
      <c r="AJ34" s="2717">
        <v>0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8" t="s">
        <v>1593</v>
      </c>
      <c r="B35" s="4736"/>
      <c r="C35" s="4699"/>
      <c r="D35" s="1582">
        <f t="shared" si="12"/>
        <v>9</v>
      </c>
      <c r="E35" s="1384">
        <f t="shared" si="28"/>
        <v>6</v>
      </c>
      <c r="F35" s="2190">
        <f t="shared" si="28"/>
        <v>3</v>
      </c>
      <c r="G35" s="1576">
        <v>0</v>
      </c>
      <c r="H35" s="2206">
        <v>0</v>
      </c>
      <c r="I35" s="2576">
        <v>0</v>
      </c>
      <c r="J35" s="245">
        <v>0</v>
      </c>
      <c r="K35" s="1576">
        <v>0</v>
      </c>
      <c r="L35" s="2206">
        <v>0</v>
      </c>
      <c r="M35" s="1576">
        <v>0</v>
      </c>
      <c r="N35" s="2206">
        <v>0</v>
      </c>
      <c r="O35" s="1576">
        <v>0</v>
      </c>
      <c r="P35" s="245">
        <v>0</v>
      </c>
      <c r="Q35" s="1576">
        <v>0</v>
      </c>
      <c r="R35" s="2206">
        <v>0</v>
      </c>
      <c r="S35" s="1576">
        <v>0</v>
      </c>
      <c r="T35" s="245">
        <v>0</v>
      </c>
      <c r="U35" s="1576">
        <v>0</v>
      </c>
      <c r="V35" s="2206">
        <v>0</v>
      </c>
      <c r="W35" s="1576">
        <v>0</v>
      </c>
      <c r="X35" s="2206">
        <v>0</v>
      </c>
      <c r="Y35" s="1576">
        <v>1</v>
      </c>
      <c r="Z35" s="2206">
        <v>3</v>
      </c>
      <c r="AA35" s="1576">
        <v>5</v>
      </c>
      <c r="AB35" s="2206">
        <v>0</v>
      </c>
      <c r="AC35" s="1576">
        <v>0</v>
      </c>
      <c r="AD35" s="1331">
        <v>0</v>
      </c>
      <c r="AE35" s="2206">
        <v>0</v>
      </c>
      <c r="AF35" s="2206">
        <v>3</v>
      </c>
      <c r="AG35" s="2206">
        <v>0</v>
      </c>
      <c r="AH35" s="2206">
        <v>0</v>
      </c>
      <c r="AI35" s="2206">
        <v>0</v>
      </c>
      <c r="AJ35" s="2206">
        <v>0</v>
      </c>
      <c r="AK35" s="2206">
        <v>0</v>
      </c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60" t="s">
        <v>1592</v>
      </c>
      <c r="B36" s="4860"/>
      <c r="C36" s="4860"/>
      <c r="D36" s="3245">
        <f t="shared" ref="D36:AK36" si="29">SUM(D19:D35)</f>
        <v>164</v>
      </c>
      <c r="E36" s="2719">
        <f>SUM(E19:E35)</f>
        <v>67</v>
      </c>
      <c r="F36" s="3080">
        <f>SUM(F19:F35)</f>
        <v>97</v>
      </c>
      <c r="G36" s="3245">
        <f>SUM(G19:G35)</f>
        <v>0</v>
      </c>
      <c r="H36" s="3080">
        <f t="shared" si="29"/>
        <v>0</v>
      </c>
      <c r="I36" s="3245">
        <f t="shared" si="29"/>
        <v>3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0</v>
      </c>
      <c r="P36" s="3080">
        <f t="shared" si="29"/>
        <v>0</v>
      </c>
      <c r="Q36" s="3245">
        <f t="shared" si="29"/>
        <v>0</v>
      </c>
      <c r="R36" s="3080">
        <f t="shared" si="29"/>
        <v>8</v>
      </c>
      <c r="S36" s="3245">
        <f t="shared" si="29"/>
        <v>13</v>
      </c>
      <c r="T36" s="3080">
        <f t="shared" si="29"/>
        <v>6</v>
      </c>
      <c r="U36" s="3245">
        <f t="shared" si="29"/>
        <v>0</v>
      </c>
      <c r="V36" s="3080">
        <f t="shared" si="29"/>
        <v>0</v>
      </c>
      <c r="W36" s="3245">
        <f t="shared" si="29"/>
        <v>14</v>
      </c>
      <c r="X36" s="3080">
        <f t="shared" si="29"/>
        <v>5</v>
      </c>
      <c r="Y36" s="3245">
        <f t="shared" si="29"/>
        <v>4</v>
      </c>
      <c r="Z36" s="3080">
        <f t="shared" si="29"/>
        <v>19</v>
      </c>
      <c r="AA36" s="3245">
        <f t="shared" si="29"/>
        <v>30</v>
      </c>
      <c r="AB36" s="3080">
        <f t="shared" si="29"/>
        <v>57</v>
      </c>
      <c r="AC36" s="3245">
        <f t="shared" si="29"/>
        <v>3</v>
      </c>
      <c r="AD36" s="3080">
        <f t="shared" si="29"/>
        <v>2</v>
      </c>
      <c r="AE36" s="2145">
        <f t="shared" si="29"/>
        <v>25</v>
      </c>
      <c r="AF36" s="2145">
        <f t="shared" si="29"/>
        <v>130</v>
      </c>
      <c r="AG36" s="2145">
        <f t="shared" si="29"/>
        <v>4</v>
      </c>
      <c r="AH36" s="2145">
        <f t="shared" si="29"/>
        <v>0</v>
      </c>
      <c r="AI36" s="2145">
        <f t="shared" si="29"/>
        <v>1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8" t="s">
        <v>1590</v>
      </c>
      <c r="B38" s="4163"/>
      <c r="C38" s="4163"/>
      <c r="D38" s="4818" t="s">
        <v>1093</v>
      </c>
      <c r="E38" s="4163"/>
      <c r="F38" s="4731"/>
      <c r="G38" s="4192" t="s">
        <v>1419</v>
      </c>
      <c r="H38" s="4545"/>
      <c r="I38" s="4545"/>
      <c r="J38" s="4545"/>
      <c r="K38" s="4545"/>
      <c r="L38" s="4545"/>
      <c r="M38" s="4545"/>
      <c r="N38" s="4545"/>
      <c r="O38" s="4545"/>
      <c r="P38" s="4545"/>
      <c r="Q38" s="4545"/>
      <c r="R38" s="4545"/>
      <c r="S38" s="4545"/>
      <c r="T38" s="4545"/>
      <c r="U38" s="4545"/>
      <c r="V38" s="4545"/>
      <c r="W38" s="4545"/>
      <c r="X38" s="4545"/>
      <c r="Y38" s="4545"/>
      <c r="Z38" s="4545"/>
      <c r="AA38" s="4545"/>
      <c r="AB38" s="4545"/>
      <c r="AC38" s="4545"/>
      <c r="AD38" s="4822"/>
      <c r="AE38" s="4607" t="s">
        <v>72</v>
      </c>
      <c r="AF38" s="4731" t="s">
        <v>1418</v>
      </c>
      <c r="AG38" s="4731" t="s">
        <v>1437</v>
      </c>
      <c r="AH38" s="4183" t="s">
        <v>1436</v>
      </c>
      <c r="AI38" s="4183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51"/>
      <c r="B39" s="4181"/>
      <c r="C39" s="4862"/>
      <c r="D39" s="4863"/>
      <c r="E39" s="4760"/>
      <c r="F39" s="4139"/>
      <c r="G39" s="4853" t="s">
        <v>1461</v>
      </c>
      <c r="H39" s="4854"/>
      <c r="I39" s="4545" t="s">
        <v>1460</v>
      </c>
      <c r="J39" s="4545"/>
      <c r="K39" s="4192" t="s">
        <v>1459</v>
      </c>
      <c r="L39" s="4194"/>
      <c r="M39" s="4192" t="s">
        <v>1458</v>
      </c>
      <c r="N39" s="4194"/>
      <c r="O39" s="4192" t="s">
        <v>1457</v>
      </c>
      <c r="P39" s="4194"/>
      <c r="Q39" s="4192" t="s">
        <v>1456</v>
      </c>
      <c r="R39" s="4194"/>
      <c r="S39" s="4192" t="s">
        <v>1416</v>
      </c>
      <c r="T39" s="4194"/>
      <c r="U39" s="4192" t="s">
        <v>1414</v>
      </c>
      <c r="V39" s="4194"/>
      <c r="W39" s="4857" t="s">
        <v>1515</v>
      </c>
      <c r="X39" s="4857"/>
      <c r="Y39" s="4192" t="s">
        <v>54</v>
      </c>
      <c r="Z39" s="4194"/>
      <c r="AA39" s="4855" t="s">
        <v>1411</v>
      </c>
      <c r="AB39" s="4856"/>
      <c r="AC39" s="4857" t="s">
        <v>1410</v>
      </c>
      <c r="AD39" s="4858"/>
      <c r="AE39" s="4406"/>
      <c r="AF39" s="4138"/>
      <c r="AG39" s="4138"/>
      <c r="AH39" s="4341"/>
      <c r="AI39" s="4341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62"/>
      <c r="B40" s="4862"/>
      <c r="C40" s="4138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59"/>
      <c r="AF40" s="4139"/>
      <c r="AG40" s="4139"/>
      <c r="AH40" s="4612"/>
      <c r="AI40" s="461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834" t="s">
        <v>1589</v>
      </c>
      <c r="B41" s="4835"/>
      <c r="C41" s="4836"/>
      <c r="D41" s="2722">
        <f>SUM(E41+F41)</f>
        <v>6</v>
      </c>
      <c r="E41" s="3123">
        <f>SUM(U41+W41+Y41+AA41+AC41)</f>
        <v>2</v>
      </c>
      <c r="F41" s="2723">
        <f>SUM(V41+X41+Z41+AB41+AD41)</f>
        <v>4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>
        <v>0</v>
      </c>
      <c r="V41" s="1383">
        <v>0</v>
      </c>
      <c r="W41" s="2724">
        <v>0</v>
      </c>
      <c r="X41" s="1383">
        <v>0</v>
      </c>
      <c r="Y41" s="2724">
        <v>0</v>
      </c>
      <c r="Z41" s="1383">
        <v>1</v>
      </c>
      <c r="AA41" s="2725">
        <v>2</v>
      </c>
      <c r="AB41" s="1383">
        <v>3</v>
      </c>
      <c r="AC41" s="2726">
        <v>0</v>
      </c>
      <c r="AD41" s="1382">
        <v>0</v>
      </c>
      <c r="AE41" s="2727">
        <v>3</v>
      </c>
      <c r="AF41" s="2727">
        <v>3</v>
      </c>
      <c r="AG41" s="2727">
        <v>0</v>
      </c>
      <c r="AH41" s="2727">
        <v>0</v>
      </c>
      <c r="AI41" s="2727">
        <v>0</v>
      </c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814" t="s">
        <v>1588</v>
      </c>
      <c r="B42" s="4815"/>
      <c r="C42" s="4816"/>
      <c r="D42" s="2728">
        <f>SUM(E42+F42)</f>
        <v>5</v>
      </c>
      <c r="E42" s="1381">
        <f>SUM(G42+I42+K42+M42+O42+Q42+S42)</f>
        <v>3</v>
      </c>
      <c r="F42" s="3225">
        <f>SUM(H42+J42+L42+N42+P42+R42+T42)</f>
        <v>2</v>
      </c>
      <c r="G42" s="2729">
        <v>0</v>
      </c>
      <c r="H42" s="1370">
        <v>0</v>
      </c>
      <c r="I42" s="2729">
        <v>3</v>
      </c>
      <c r="J42" s="1372">
        <v>0</v>
      </c>
      <c r="K42" s="2729">
        <v>0</v>
      </c>
      <c r="L42" s="1370">
        <v>0</v>
      </c>
      <c r="M42" s="2729">
        <v>0</v>
      </c>
      <c r="N42" s="1370">
        <v>0</v>
      </c>
      <c r="O42" s="2729">
        <v>0</v>
      </c>
      <c r="P42" s="1370">
        <v>0</v>
      </c>
      <c r="Q42" s="2729">
        <v>0</v>
      </c>
      <c r="R42" s="1373">
        <v>2</v>
      </c>
      <c r="S42" s="2729">
        <v>0</v>
      </c>
      <c r="T42" s="1373">
        <v>0</v>
      </c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>
        <v>0</v>
      </c>
      <c r="AH42" s="1370">
        <v>0</v>
      </c>
      <c r="AI42" s="1370">
        <v>0</v>
      </c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814" t="s">
        <v>1587</v>
      </c>
      <c r="B43" s="4815"/>
      <c r="C43" s="4816"/>
      <c r="D43" s="2728">
        <f>SUM(E43+F43)</f>
        <v>3</v>
      </c>
      <c r="E43" s="1381">
        <f>SUM(G43+I43+K43+M43+O43+Q43+S43)</f>
        <v>2</v>
      </c>
      <c r="F43" s="3225">
        <f>SUM(H43+J43+L43+N43+P43+R43+T43)</f>
        <v>1</v>
      </c>
      <c r="G43" s="2729">
        <v>0</v>
      </c>
      <c r="H43" s="1370">
        <v>0</v>
      </c>
      <c r="I43" s="2729">
        <v>0</v>
      </c>
      <c r="J43" s="1372">
        <v>0</v>
      </c>
      <c r="K43" s="2729">
        <v>0</v>
      </c>
      <c r="L43" s="1370">
        <v>0</v>
      </c>
      <c r="M43" s="2729">
        <v>0</v>
      </c>
      <c r="N43" s="1370">
        <v>0</v>
      </c>
      <c r="O43" s="2729">
        <v>0</v>
      </c>
      <c r="P43" s="1370">
        <v>0</v>
      </c>
      <c r="Q43" s="2729">
        <v>0</v>
      </c>
      <c r="R43" s="1373">
        <v>0</v>
      </c>
      <c r="S43" s="2729">
        <v>2</v>
      </c>
      <c r="T43" s="1373">
        <v>1</v>
      </c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>
        <v>0</v>
      </c>
      <c r="AH43" s="1370">
        <v>0</v>
      </c>
      <c r="AI43" s="1370">
        <v>0</v>
      </c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814" t="s">
        <v>1586</v>
      </c>
      <c r="B44" s="4815"/>
      <c r="C44" s="4816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>
        <v>0</v>
      </c>
      <c r="V44" s="2735">
        <v>0</v>
      </c>
      <c r="W44" s="2734">
        <v>0</v>
      </c>
      <c r="X44" s="2735">
        <v>0</v>
      </c>
      <c r="Y44" s="2734">
        <v>0</v>
      </c>
      <c r="Z44" s="2735">
        <v>0</v>
      </c>
      <c r="AA44" s="2736">
        <v>0</v>
      </c>
      <c r="AB44" s="2737">
        <v>0</v>
      </c>
      <c r="AC44" s="2734">
        <v>0</v>
      </c>
      <c r="AD44" s="2738">
        <v>0</v>
      </c>
      <c r="AE44" s="2739">
        <v>0</v>
      </c>
      <c r="AF44" s="2739">
        <v>0</v>
      </c>
      <c r="AG44" s="2739">
        <v>0</v>
      </c>
      <c r="AH44" s="2739">
        <v>0</v>
      </c>
      <c r="AI44" s="2739">
        <v>0</v>
      </c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814" t="s">
        <v>1585</v>
      </c>
      <c r="B45" s="4815"/>
      <c r="C45" s="4816"/>
      <c r="D45" s="2740">
        <f>SUM(E45+F45)</f>
        <v>3</v>
      </c>
      <c r="E45" s="1361">
        <f t="shared" ref="E45:F46" si="41">SUM(U45+W45+Y45+AA45+AC45)</f>
        <v>1</v>
      </c>
      <c r="F45" s="1380">
        <f t="shared" si="41"/>
        <v>2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>
        <v>0</v>
      </c>
      <c r="V45" s="1379">
        <v>0</v>
      </c>
      <c r="W45" s="1367">
        <v>1</v>
      </c>
      <c r="X45" s="1379">
        <v>1</v>
      </c>
      <c r="Y45" s="1367">
        <v>0</v>
      </c>
      <c r="Z45" s="1379">
        <v>1</v>
      </c>
      <c r="AA45" s="1360">
        <v>0</v>
      </c>
      <c r="AB45" s="1378">
        <v>0</v>
      </c>
      <c r="AC45" s="1367">
        <v>0</v>
      </c>
      <c r="AD45" s="1377">
        <v>0</v>
      </c>
      <c r="AE45" s="1376">
        <v>1</v>
      </c>
      <c r="AF45" s="143"/>
      <c r="AG45" s="1357">
        <v>0</v>
      </c>
      <c r="AH45" s="1357">
        <v>0</v>
      </c>
      <c r="AI45" s="1357">
        <v>0</v>
      </c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92" t="s">
        <v>1584</v>
      </c>
      <c r="B46" s="4545"/>
      <c r="C46" s="4194"/>
      <c r="D46" s="2171">
        <f t="shared" ref="D46:D53" si="42">SUM(E46+F46)</f>
        <v>3</v>
      </c>
      <c r="E46" s="1633">
        <f t="shared" si="41"/>
        <v>1</v>
      </c>
      <c r="F46" s="3076">
        <f t="shared" si="41"/>
        <v>2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1</v>
      </c>
      <c r="X46" s="3236">
        <f t="shared" si="43"/>
        <v>1</v>
      </c>
      <c r="Y46" s="2171">
        <f t="shared" si="43"/>
        <v>0</v>
      </c>
      <c r="Z46" s="3236">
        <f t="shared" si="43"/>
        <v>1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1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47" t="s">
        <v>176</v>
      </c>
      <c r="B47" s="4848"/>
      <c r="C47" s="4849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98" t="s">
        <v>1583</v>
      </c>
      <c r="B48" s="4800"/>
      <c r="C48" s="2749">
        <v>0</v>
      </c>
      <c r="D48" s="2750">
        <f t="shared" si="42"/>
        <v>3</v>
      </c>
      <c r="E48" s="1374">
        <f>SUM(G48+I48+K48+M48+O48+Q48+S48+U48+W48+Y48+AA48+AC48)</f>
        <v>3</v>
      </c>
      <c r="F48" s="3225">
        <f t="shared" ref="E48:F53" si="44">SUM(H48+J48+L48+N48+P48+R48+T48+V48+X48+Z48+AB48+AD48)</f>
        <v>0</v>
      </c>
      <c r="G48" s="2729">
        <v>0</v>
      </c>
      <c r="H48" s="1370">
        <v>0</v>
      </c>
      <c r="I48" s="2729">
        <v>3</v>
      </c>
      <c r="J48" s="1372">
        <v>0</v>
      </c>
      <c r="K48" s="2729">
        <v>0</v>
      </c>
      <c r="L48" s="1370">
        <v>0</v>
      </c>
      <c r="M48" s="2729">
        <v>0</v>
      </c>
      <c r="N48" s="1370">
        <v>0</v>
      </c>
      <c r="O48" s="2729">
        <v>0</v>
      </c>
      <c r="P48" s="1370">
        <v>0</v>
      </c>
      <c r="Q48" s="2729">
        <v>0</v>
      </c>
      <c r="R48" s="1373">
        <v>0</v>
      </c>
      <c r="S48" s="2729">
        <v>0</v>
      </c>
      <c r="T48" s="1373">
        <v>0</v>
      </c>
      <c r="U48" s="2729">
        <v>0</v>
      </c>
      <c r="V48" s="1373">
        <v>0</v>
      </c>
      <c r="W48" s="2729">
        <v>0</v>
      </c>
      <c r="X48" s="1373">
        <v>0</v>
      </c>
      <c r="Y48" s="2729">
        <v>0</v>
      </c>
      <c r="Z48" s="1373">
        <v>0</v>
      </c>
      <c r="AA48" s="2729">
        <v>0</v>
      </c>
      <c r="AB48" s="1373">
        <v>0</v>
      </c>
      <c r="AC48" s="1372">
        <v>0</v>
      </c>
      <c r="AD48" s="1371">
        <v>0</v>
      </c>
      <c r="AE48" s="2751">
        <v>0</v>
      </c>
      <c r="AF48" s="1370">
        <v>0</v>
      </c>
      <c r="AG48" s="1370">
        <v>0</v>
      </c>
      <c r="AH48" s="1370">
        <v>0</v>
      </c>
      <c r="AI48" s="1370">
        <v>0</v>
      </c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98"/>
      <c r="B49" s="4800"/>
      <c r="C49" s="3229" t="s">
        <v>1582</v>
      </c>
      <c r="D49" s="2731">
        <f t="shared" si="42"/>
        <v>2</v>
      </c>
      <c r="E49" s="2732">
        <f t="shared" si="44"/>
        <v>0</v>
      </c>
      <c r="F49" s="2733">
        <f t="shared" si="44"/>
        <v>2</v>
      </c>
      <c r="G49" s="2734">
        <v>0</v>
      </c>
      <c r="H49" s="2739">
        <v>0</v>
      </c>
      <c r="I49" s="2734">
        <v>0</v>
      </c>
      <c r="J49" s="2752">
        <v>0</v>
      </c>
      <c r="K49" s="2734">
        <v>0</v>
      </c>
      <c r="L49" s="2739">
        <v>0</v>
      </c>
      <c r="M49" s="2734">
        <v>0</v>
      </c>
      <c r="N49" s="2739">
        <v>0</v>
      </c>
      <c r="O49" s="2734">
        <v>0</v>
      </c>
      <c r="P49" s="2739">
        <v>0</v>
      </c>
      <c r="Q49" s="2734">
        <v>0</v>
      </c>
      <c r="R49" s="2735">
        <v>1</v>
      </c>
      <c r="S49" s="2734">
        <v>0</v>
      </c>
      <c r="T49" s="2735">
        <v>0</v>
      </c>
      <c r="U49" s="2734">
        <v>0</v>
      </c>
      <c r="V49" s="2735">
        <v>0</v>
      </c>
      <c r="W49" s="2734">
        <v>0</v>
      </c>
      <c r="X49" s="2735">
        <v>0</v>
      </c>
      <c r="Y49" s="2734">
        <v>0</v>
      </c>
      <c r="Z49" s="2735">
        <v>1</v>
      </c>
      <c r="AA49" s="2734">
        <v>0</v>
      </c>
      <c r="AB49" s="2735">
        <v>0</v>
      </c>
      <c r="AC49" s="2752">
        <v>0</v>
      </c>
      <c r="AD49" s="2738">
        <v>0</v>
      </c>
      <c r="AE49" s="2753">
        <v>1</v>
      </c>
      <c r="AF49" s="2739">
        <v>0</v>
      </c>
      <c r="AG49" s="2739">
        <v>0</v>
      </c>
      <c r="AH49" s="2739">
        <v>0</v>
      </c>
      <c r="AI49" s="2739">
        <v>0</v>
      </c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98"/>
      <c r="B50" s="4800"/>
      <c r="C50" s="3229" t="s">
        <v>981</v>
      </c>
      <c r="D50" s="2731">
        <f t="shared" si="42"/>
        <v>2</v>
      </c>
      <c r="E50" s="2732">
        <f t="shared" si="44"/>
        <v>1</v>
      </c>
      <c r="F50" s="2733">
        <f t="shared" si="44"/>
        <v>1</v>
      </c>
      <c r="G50" s="2734">
        <v>0</v>
      </c>
      <c r="H50" s="2739">
        <v>0</v>
      </c>
      <c r="I50" s="2734">
        <v>0</v>
      </c>
      <c r="J50" s="2752">
        <v>0</v>
      </c>
      <c r="K50" s="2734">
        <v>0</v>
      </c>
      <c r="L50" s="2739">
        <v>0</v>
      </c>
      <c r="M50" s="2734">
        <v>0</v>
      </c>
      <c r="N50" s="2739">
        <v>0</v>
      </c>
      <c r="O50" s="2734">
        <v>0</v>
      </c>
      <c r="P50" s="2739">
        <v>0</v>
      </c>
      <c r="Q50" s="2734">
        <v>0</v>
      </c>
      <c r="R50" s="2735">
        <v>1</v>
      </c>
      <c r="S50" s="2734">
        <v>0</v>
      </c>
      <c r="T50" s="2735">
        <v>0</v>
      </c>
      <c r="U50" s="2734">
        <v>0</v>
      </c>
      <c r="V50" s="2735">
        <v>0</v>
      </c>
      <c r="W50" s="2734">
        <v>0</v>
      </c>
      <c r="X50" s="2735">
        <v>0</v>
      </c>
      <c r="Y50" s="2734">
        <v>0</v>
      </c>
      <c r="Z50" s="2735">
        <v>0</v>
      </c>
      <c r="AA50" s="2734">
        <v>1</v>
      </c>
      <c r="AB50" s="2735">
        <v>0</v>
      </c>
      <c r="AC50" s="2752">
        <v>0</v>
      </c>
      <c r="AD50" s="2738">
        <v>0</v>
      </c>
      <c r="AE50" s="2753">
        <v>0</v>
      </c>
      <c r="AF50" s="2739">
        <v>0</v>
      </c>
      <c r="AG50" s="2739">
        <v>0</v>
      </c>
      <c r="AH50" s="2739">
        <v>0</v>
      </c>
      <c r="AI50" s="2739">
        <v>0</v>
      </c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98"/>
      <c r="B51" s="4800"/>
      <c r="C51" s="3229" t="s">
        <v>1581</v>
      </c>
      <c r="D51" s="2731">
        <f t="shared" si="42"/>
        <v>0</v>
      </c>
      <c r="E51" s="2732">
        <f t="shared" si="44"/>
        <v>0</v>
      </c>
      <c r="F51" s="2733">
        <f t="shared" si="44"/>
        <v>0</v>
      </c>
      <c r="G51" s="2734">
        <v>0</v>
      </c>
      <c r="H51" s="2739">
        <v>0</v>
      </c>
      <c r="I51" s="2734">
        <v>0</v>
      </c>
      <c r="J51" s="2752">
        <v>0</v>
      </c>
      <c r="K51" s="2734">
        <v>0</v>
      </c>
      <c r="L51" s="2739">
        <v>0</v>
      </c>
      <c r="M51" s="2734">
        <v>0</v>
      </c>
      <c r="N51" s="2739">
        <v>0</v>
      </c>
      <c r="O51" s="2734">
        <v>0</v>
      </c>
      <c r="P51" s="2739">
        <v>0</v>
      </c>
      <c r="Q51" s="2734">
        <v>0</v>
      </c>
      <c r="R51" s="2735">
        <v>0</v>
      </c>
      <c r="S51" s="2734">
        <v>0</v>
      </c>
      <c r="T51" s="2735">
        <v>0</v>
      </c>
      <c r="U51" s="2734">
        <v>0</v>
      </c>
      <c r="V51" s="2735">
        <v>0</v>
      </c>
      <c r="W51" s="2734">
        <v>0</v>
      </c>
      <c r="X51" s="2735">
        <v>0</v>
      </c>
      <c r="Y51" s="2734">
        <v>0</v>
      </c>
      <c r="Z51" s="2735">
        <v>0</v>
      </c>
      <c r="AA51" s="2734">
        <v>0</v>
      </c>
      <c r="AB51" s="2735">
        <v>0</v>
      </c>
      <c r="AC51" s="2752">
        <v>0</v>
      </c>
      <c r="AD51" s="2738">
        <v>0</v>
      </c>
      <c r="AE51" s="2753">
        <v>0</v>
      </c>
      <c r="AF51" s="2739">
        <v>0</v>
      </c>
      <c r="AG51" s="2739">
        <v>0</v>
      </c>
      <c r="AH51" s="2739">
        <v>0</v>
      </c>
      <c r="AI51" s="2739">
        <v>0</v>
      </c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98"/>
      <c r="B52" s="4800"/>
      <c r="C52" s="1368" t="s">
        <v>1580</v>
      </c>
      <c r="D52" s="2740">
        <f>SUM(E52+F52)</f>
        <v>0</v>
      </c>
      <c r="E52" s="1361">
        <f t="shared" si="44"/>
        <v>0</v>
      </c>
      <c r="F52" s="2733">
        <f t="shared" si="44"/>
        <v>0</v>
      </c>
      <c r="G52" s="2754">
        <v>0</v>
      </c>
      <c r="H52" s="1357">
        <v>0</v>
      </c>
      <c r="I52" s="2754">
        <v>0</v>
      </c>
      <c r="J52" s="1366">
        <v>0</v>
      </c>
      <c r="K52" s="2754">
        <v>0</v>
      </c>
      <c r="L52" s="1357">
        <v>0</v>
      </c>
      <c r="M52" s="2754">
        <v>0</v>
      </c>
      <c r="N52" s="1357">
        <v>0</v>
      </c>
      <c r="O52" s="2754">
        <v>0</v>
      </c>
      <c r="P52" s="1357">
        <v>0</v>
      </c>
      <c r="Q52" s="2754">
        <v>0</v>
      </c>
      <c r="R52" s="1359">
        <v>0</v>
      </c>
      <c r="S52" s="2754">
        <v>0</v>
      </c>
      <c r="T52" s="1359">
        <v>0</v>
      </c>
      <c r="U52" s="2754">
        <v>0</v>
      </c>
      <c r="V52" s="1359">
        <v>0</v>
      </c>
      <c r="W52" s="2754">
        <v>0</v>
      </c>
      <c r="X52" s="1359">
        <v>0</v>
      </c>
      <c r="Y52" s="2754">
        <v>0</v>
      </c>
      <c r="Z52" s="1359">
        <v>0</v>
      </c>
      <c r="AA52" s="2754">
        <v>0</v>
      </c>
      <c r="AB52" s="1359">
        <v>0</v>
      </c>
      <c r="AC52" s="1366">
        <v>0</v>
      </c>
      <c r="AD52" s="1358">
        <v>0</v>
      </c>
      <c r="AE52" s="1369">
        <v>0</v>
      </c>
      <c r="AF52" s="1357">
        <v>0</v>
      </c>
      <c r="AG52" s="1357">
        <v>0</v>
      </c>
      <c r="AH52" s="1357">
        <v>0</v>
      </c>
      <c r="AI52" s="1357">
        <v>0</v>
      </c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98"/>
      <c r="B53" s="4800"/>
      <c r="C53" s="1368" t="s">
        <v>1579</v>
      </c>
      <c r="D53" s="2740">
        <f t="shared" si="42"/>
        <v>4</v>
      </c>
      <c r="E53" s="1361">
        <f t="shared" si="44"/>
        <v>1</v>
      </c>
      <c r="F53" s="2733">
        <f t="shared" si="44"/>
        <v>3</v>
      </c>
      <c r="G53" s="2754">
        <v>0</v>
      </c>
      <c r="H53" s="1357">
        <v>0</v>
      </c>
      <c r="I53" s="2754">
        <v>0</v>
      </c>
      <c r="J53" s="1366">
        <v>0</v>
      </c>
      <c r="K53" s="1367">
        <v>0</v>
      </c>
      <c r="L53" s="1357">
        <v>0</v>
      </c>
      <c r="M53" s="2754">
        <v>0</v>
      </c>
      <c r="N53" s="1357">
        <v>0</v>
      </c>
      <c r="O53" s="2754">
        <v>0</v>
      </c>
      <c r="P53" s="1357">
        <v>0</v>
      </c>
      <c r="Q53" s="2754">
        <v>0</v>
      </c>
      <c r="R53" s="1359">
        <v>0</v>
      </c>
      <c r="S53" s="2754">
        <v>0</v>
      </c>
      <c r="T53" s="1359">
        <v>0</v>
      </c>
      <c r="U53" s="2754">
        <v>0</v>
      </c>
      <c r="V53" s="1359">
        <v>0</v>
      </c>
      <c r="W53" s="2754">
        <v>0</v>
      </c>
      <c r="X53" s="1359">
        <v>0</v>
      </c>
      <c r="Y53" s="2754">
        <v>0</v>
      </c>
      <c r="Z53" s="1359">
        <v>0</v>
      </c>
      <c r="AA53" s="2754">
        <v>1</v>
      </c>
      <c r="AB53" s="1359">
        <v>3</v>
      </c>
      <c r="AC53" s="1366">
        <v>0</v>
      </c>
      <c r="AD53" s="1358">
        <v>0</v>
      </c>
      <c r="AE53" s="1365">
        <v>2</v>
      </c>
      <c r="AF53" s="1357">
        <v>3</v>
      </c>
      <c r="AG53" s="1357">
        <v>0</v>
      </c>
      <c r="AH53" s="1357">
        <v>0</v>
      </c>
      <c r="AI53" s="1357">
        <v>0</v>
      </c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829"/>
      <c r="B54" s="4830"/>
      <c r="C54" s="3244" t="s">
        <v>27</v>
      </c>
      <c r="D54" s="2549">
        <f t="shared" ref="D54:AG54" si="45">SUM(D48:D53)</f>
        <v>11</v>
      </c>
      <c r="E54" s="2755">
        <f>SUM(E48:E53)</f>
        <v>5</v>
      </c>
      <c r="F54" s="3076">
        <f t="shared" si="45"/>
        <v>6</v>
      </c>
      <c r="G54" s="2171">
        <f t="shared" si="45"/>
        <v>0</v>
      </c>
      <c r="H54" s="3076">
        <f t="shared" si="45"/>
        <v>0</v>
      </c>
      <c r="I54" s="2171">
        <f t="shared" si="45"/>
        <v>3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2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1</v>
      </c>
      <c r="AA54" s="2171">
        <f t="shared" si="45"/>
        <v>2</v>
      </c>
      <c r="AB54" s="2756">
        <f t="shared" si="45"/>
        <v>3</v>
      </c>
      <c r="AC54" s="3236">
        <f t="shared" si="45"/>
        <v>0</v>
      </c>
      <c r="AD54" s="2757">
        <f t="shared" si="45"/>
        <v>0</v>
      </c>
      <c r="AE54" s="2052">
        <f t="shared" si="45"/>
        <v>3</v>
      </c>
      <c r="AF54" s="3076">
        <f>SUM(AF48:AF53)</f>
        <v>3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8" t="s">
        <v>1578</v>
      </c>
      <c r="B55" s="4731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>
        <v>0</v>
      </c>
      <c r="V55" s="1362">
        <v>0</v>
      </c>
      <c r="W55" s="1363">
        <v>0</v>
      </c>
      <c r="X55" s="1362">
        <v>0</v>
      </c>
      <c r="Y55" s="1360">
        <v>0</v>
      </c>
      <c r="Z55" s="1359">
        <v>0</v>
      </c>
      <c r="AA55" s="2754">
        <v>0</v>
      </c>
      <c r="AB55" s="1359">
        <v>0</v>
      </c>
      <c r="AC55" s="2754">
        <v>0</v>
      </c>
      <c r="AD55" s="2758">
        <v>0</v>
      </c>
      <c r="AE55" s="1357">
        <v>0</v>
      </c>
      <c r="AF55" s="1357">
        <v>0</v>
      </c>
      <c r="AG55" s="2759">
        <v>0</v>
      </c>
      <c r="AH55" s="1357">
        <v>0</v>
      </c>
      <c r="AI55" s="2759">
        <v>0</v>
      </c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51"/>
      <c r="B56" s="4138"/>
      <c r="C56" s="3229" t="s">
        <v>1577</v>
      </c>
      <c r="D56" s="2740">
        <f t="shared" ref="D56" si="47">SUM(E56:F56)</f>
        <v>3</v>
      </c>
      <c r="E56" s="1361">
        <f t="shared" ref="E56:E57" si="48">SUM(U56+W56+Y56+AA56+AC56)</f>
        <v>0</v>
      </c>
      <c r="F56" s="2733">
        <f t="shared" ref="F56" si="49">SUM(V56+X56+Z56+AB56+AD56)</f>
        <v>3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>
        <v>0</v>
      </c>
      <c r="V56" s="1359">
        <v>0</v>
      </c>
      <c r="W56" s="1360">
        <v>0</v>
      </c>
      <c r="X56" s="1359">
        <v>0</v>
      </c>
      <c r="Y56" s="1360">
        <v>0</v>
      </c>
      <c r="Z56" s="1359">
        <v>1</v>
      </c>
      <c r="AA56" s="2754">
        <v>0</v>
      </c>
      <c r="AB56" s="1359">
        <v>2</v>
      </c>
      <c r="AC56" s="2754">
        <v>0</v>
      </c>
      <c r="AD56" s="1358">
        <v>0</v>
      </c>
      <c r="AE56" s="1357">
        <v>3</v>
      </c>
      <c r="AF56" s="1357">
        <v>0</v>
      </c>
      <c r="AG56" s="1356">
        <v>0</v>
      </c>
      <c r="AH56" s="1357">
        <v>0</v>
      </c>
      <c r="AI56" s="1356">
        <v>0</v>
      </c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51"/>
      <c r="B57" s="4138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>
        <v>0</v>
      </c>
      <c r="V57" s="1359">
        <v>0</v>
      </c>
      <c r="W57" s="1360">
        <v>0</v>
      </c>
      <c r="X57" s="1359">
        <v>0</v>
      </c>
      <c r="Y57" s="1360">
        <v>0</v>
      </c>
      <c r="Z57" s="1359">
        <v>0</v>
      </c>
      <c r="AA57" s="2754">
        <v>0</v>
      </c>
      <c r="AB57" s="1359">
        <v>0</v>
      </c>
      <c r="AC57" s="2754">
        <v>0</v>
      </c>
      <c r="AD57" s="1358">
        <v>0</v>
      </c>
      <c r="AE57" s="1357">
        <v>0</v>
      </c>
      <c r="AF57" s="1357">
        <v>0</v>
      </c>
      <c r="AG57" s="1356">
        <v>0</v>
      </c>
      <c r="AH57" s="1357">
        <v>0</v>
      </c>
      <c r="AI57" s="1356">
        <v>0</v>
      </c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819"/>
      <c r="B58" s="4139"/>
      <c r="C58" s="3217" t="s">
        <v>27</v>
      </c>
      <c r="D58" s="2549">
        <f>SUM(E58:F58)</f>
        <v>3</v>
      </c>
      <c r="E58" s="2755">
        <f>SUM(E55:E57)</f>
        <v>0</v>
      </c>
      <c r="F58" s="3076">
        <f>SUM(F55:F57)</f>
        <v>3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1</v>
      </c>
      <c r="AA58" s="2171">
        <f t="shared" si="51"/>
        <v>0</v>
      </c>
      <c r="AB58" s="3076">
        <f t="shared" si="51"/>
        <v>2</v>
      </c>
      <c r="AC58" s="2171">
        <f t="shared" si="51"/>
        <v>0</v>
      </c>
      <c r="AD58" s="2757">
        <f t="shared" si="51"/>
        <v>0</v>
      </c>
      <c r="AE58" s="3076">
        <f t="shared" si="51"/>
        <v>3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90" t="s">
        <v>1575</v>
      </c>
      <c r="B60" s="4186"/>
      <c r="C60" s="4191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47" t="s">
        <v>1392</v>
      </c>
      <c r="B61" s="4848"/>
      <c r="C61" s="4849"/>
      <c r="D61" s="2763"/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341" t="s">
        <v>1387</v>
      </c>
      <c r="B62" s="4850" t="s">
        <v>1477</v>
      </c>
      <c r="C62" s="4851"/>
      <c r="D62" s="2764"/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612"/>
      <c r="B63" s="4852" t="s">
        <v>1572</v>
      </c>
      <c r="C63" s="4317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68" t="s">
        <v>1571</v>
      </c>
      <c r="B64" s="4850"/>
      <c r="C64" s="4851"/>
      <c r="D64" s="2766"/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814" t="s">
        <v>1570</v>
      </c>
      <c r="B65" s="4815"/>
      <c r="C65" s="4816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814" t="s">
        <v>1390</v>
      </c>
      <c r="B66" s="4815"/>
      <c r="C66" s="4816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65" t="s">
        <v>1388</v>
      </c>
      <c r="B67" s="4866"/>
      <c r="C67" s="4867"/>
      <c r="D67" s="2766"/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814" t="s">
        <v>1391</v>
      </c>
      <c r="B68" s="4815"/>
      <c r="C68" s="4816"/>
      <c r="D68" s="2766"/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44" t="s">
        <v>1385</v>
      </c>
      <c r="B69" s="4747"/>
      <c r="C69" s="4745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44" t="s">
        <v>1384</v>
      </c>
      <c r="B70" s="4747"/>
      <c r="C70" s="4745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316" t="s">
        <v>1386</v>
      </c>
      <c r="B71" s="4852"/>
      <c r="C71" s="4317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785" t="s">
        <v>1569</v>
      </c>
      <c r="B73" s="4509"/>
      <c r="C73" s="4756"/>
      <c r="D73" s="4190" t="s">
        <v>1568</v>
      </c>
      <c r="E73" s="4186"/>
      <c r="F73" s="4191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6"/>
      <c r="B74" s="4758"/>
      <c r="C74" s="4759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40" t="s">
        <v>1567</v>
      </c>
      <c r="B75" s="4842" t="s">
        <v>1566</v>
      </c>
      <c r="C75" s="4843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41"/>
      <c r="B76" s="4553" t="s">
        <v>71</v>
      </c>
      <c r="C76" s="4308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785" t="s">
        <v>1565</v>
      </c>
      <c r="B78" s="4509"/>
      <c r="C78" s="4756"/>
      <c r="D78" s="4190" t="s">
        <v>27</v>
      </c>
      <c r="E78" s="4186"/>
      <c r="F78" s="4191"/>
      <c r="G78" s="4192" t="s">
        <v>1419</v>
      </c>
      <c r="H78" s="4545"/>
      <c r="I78" s="4545"/>
      <c r="J78" s="4545"/>
      <c r="K78" s="4545"/>
      <c r="L78" s="4545"/>
      <c r="M78" s="4545"/>
      <c r="N78" s="4822"/>
      <c r="O78" s="4756" t="s">
        <v>72</v>
      </c>
      <c r="P78" s="4183" t="s">
        <v>1259</v>
      </c>
      <c r="Q78" s="4183" t="s">
        <v>1418</v>
      </c>
      <c r="R78" s="4183" t="s">
        <v>1438</v>
      </c>
      <c r="S78" s="4188" t="s">
        <v>1520</v>
      </c>
      <c r="T78" s="4831" t="s">
        <v>1507</v>
      </c>
      <c r="U78" s="4831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6"/>
      <c r="B79" s="4758"/>
      <c r="C79" s="4759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59"/>
      <c r="P79" s="4612"/>
      <c r="Q79" s="4612"/>
      <c r="R79" s="4612"/>
      <c r="S79" s="4733"/>
      <c r="T79" s="4735"/>
      <c r="U79" s="4735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32" t="s">
        <v>1564</v>
      </c>
      <c r="B80" s="4832"/>
      <c r="C80" s="4832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738" t="s">
        <v>1563</v>
      </c>
      <c r="B81" s="4738"/>
      <c r="C81" s="4738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739" t="s">
        <v>1562</v>
      </c>
      <c r="B82" s="4740"/>
      <c r="C82" s="4741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739" t="s">
        <v>1561</v>
      </c>
      <c r="B83" s="4740"/>
      <c r="C83" s="4741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739" t="s">
        <v>1560</v>
      </c>
      <c r="B84" s="4740"/>
      <c r="C84" s="4741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739" t="s">
        <v>1559</v>
      </c>
      <c r="B85" s="4740"/>
      <c r="C85" s="4741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738" t="s">
        <v>1558</v>
      </c>
      <c r="B86" s="4738"/>
      <c r="C86" s="4738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738" t="s">
        <v>1557</v>
      </c>
      <c r="B87" s="4738"/>
      <c r="C87" s="4738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46" t="s">
        <v>1556</v>
      </c>
      <c r="B88" s="4846"/>
      <c r="C88" s="4846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814" t="s">
        <v>1555</v>
      </c>
      <c r="B89" s="4815"/>
      <c r="C89" s="4816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739" t="s">
        <v>1554</v>
      </c>
      <c r="B90" s="4740"/>
      <c r="C90" s="4741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738" t="s">
        <v>2837</v>
      </c>
      <c r="B91" s="4738"/>
      <c r="C91" s="4738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793" t="s">
        <v>2838</v>
      </c>
      <c r="B92" s="4794"/>
      <c r="C92" s="4795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793" t="s">
        <v>2839</v>
      </c>
      <c r="B93" s="4794"/>
      <c r="C93" s="4795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738" t="s">
        <v>1553</v>
      </c>
      <c r="B94" s="4738"/>
      <c r="C94" s="4738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738" t="s">
        <v>1552</v>
      </c>
      <c r="B95" s="4738"/>
      <c r="C95" s="4738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738" t="s">
        <v>1551</v>
      </c>
      <c r="B96" s="4738"/>
      <c r="C96" s="4738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738" t="s">
        <v>1550</v>
      </c>
      <c r="B97" s="4738"/>
      <c r="C97" s="4738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738" t="s">
        <v>1549</v>
      </c>
      <c r="B98" s="4738"/>
      <c r="C98" s="4738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738" t="s">
        <v>1548</v>
      </c>
      <c r="B99" s="4738"/>
      <c r="C99" s="4738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739" t="s">
        <v>1547</v>
      </c>
      <c r="B100" s="4740"/>
      <c r="C100" s="4741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739" t="s">
        <v>1546</v>
      </c>
      <c r="B101" s="4740"/>
      <c r="C101" s="4741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739" t="s">
        <v>1545</v>
      </c>
      <c r="B102" s="4740"/>
      <c r="C102" s="4741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739" t="s">
        <v>1544</v>
      </c>
      <c r="B103" s="4740"/>
      <c r="C103" s="4741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739" t="s">
        <v>1543</v>
      </c>
      <c r="B104" s="4740"/>
      <c r="C104" s="4741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739" t="s">
        <v>1542</v>
      </c>
      <c r="B105" s="4740"/>
      <c r="C105" s="4741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739" t="s">
        <v>1541</v>
      </c>
      <c r="B106" s="4740"/>
      <c r="C106" s="4741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738" t="s">
        <v>2840</v>
      </c>
      <c r="B107" s="4738"/>
      <c r="C107" s="4738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738" t="s">
        <v>1540</v>
      </c>
      <c r="B108" s="4738"/>
      <c r="C108" s="4738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739" t="s">
        <v>1539</v>
      </c>
      <c r="B109" s="4740"/>
      <c r="C109" s="4741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739" t="s">
        <v>1538</v>
      </c>
      <c r="B110" s="4740"/>
      <c r="C110" s="4741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737" t="s">
        <v>1537</v>
      </c>
      <c r="B111" s="4737"/>
      <c r="C111" s="4737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8" t="s">
        <v>2841</v>
      </c>
      <c r="B112" s="4736"/>
      <c r="C112" s="4699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8" t="s">
        <v>2842</v>
      </c>
      <c r="B113" s="4736"/>
      <c r="C113" s="4699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737" t="s">
        <v>2843</v>
      </c>
      <c r="B114" s="4737"/>
      <c r="C114" s="4737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738" t="s">
        <v>1536</v>
      </c>
      <c r="B115" s="4738"/>
      <c r="C115" s="4738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738" t="s">
        <v>1535</v>
      </c>
      <c r="B116" s="4738"/>
      <c r="C116" s="4738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793" t="s">
        <v>1501</v>
      </c>
      <c r="B117" s="4794"/>
      <c r="C117" s="4795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739" t="s">
        <v>1534</v>
      </c>
      <c r="B118" s="4740"/>
      <c r="C118" s="4741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739" t="s">
        <v>1533</v>
      </c>
      <c r="B119" s="4740"/>
      <c r="C119" s="4741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739" t="s">
        <v>1532</v>
      </c>
      <c r="B120" s="4740"/>
      <c r="C120" s="4741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739" t="s">
        <v>1531</v>
      </c>
      <c r="B121" s="4740"/>
      <c r="C121" s="4741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739" t="s">
        <v>1530</v>
      </c>
      <c r="B122" s="4740"/>
      <c r="C122" s="4741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739" t="s">
        <v>1529</v>
      </c>
      <c r="B123" s="4740"/>
      <c r="C123" s="4741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738" t="s">
        <v>2844</v>
      </c>
      <c r="B124" s="4738"/>
      <c r="C124" s="4738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739" t="s">
        <v>1528</v>
      </c>
      <c r="B125" s="4740"/>
      <c r="C125" s="4741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739" t="s">
        <v>1527</v>
      </c>
      <c r="B126" s="4740"/>
      <c r="C126" s="4741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739" t="s">
        <v>1526</v>
      </c>
      <c r="B127" s="4740"/>
      <c r="C127" s="4741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739" t="s">
        <v>1525</v>
      </c>
      <c r="B128" s="4740"/>
      <c r="C128" s="4741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739" t="s">
        <v>1524</v>
      </c>
      <c r="B129" s="4740"/>
      <c r="C129" s="4741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739" t="s">
        <v>2845</v>
      </c>
      <c r="B130" s="4740"/>
      <c r="C130" s="4741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739" t="s">
        <v>1523</v>
      </c>
      <c r="B131" s="4740"/>
      <c r="C131" s="4741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92" t="s">
        <v>27</v>
      </c>
      <c r="B132" s="4545"/>
      <c r="C132" s="4194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796" t="s">
        <v>1521</v>
      </c>
      <c r="B134" s="4710"/>
      <c r="C134" s="4797"/>
      <c r="D134" s="4860" t="s">
        <v>27</v>
      </c>
      <c r="E134" s="4860"/>
      <c r="F134" s="4860"/>
      <c r="G134" s="4192" t="s">
        <v>1419</v>
      </c>
      <c r="H134" s="4545"/>
      <c r="I134" s="4545"/>
      <c r="J134" s="4545"/>
      <c r="K134" s="4545"/>
      <c r="L134" s="4545"/>
      <c r="M134" s="4545"/>
      <c r="N134" s="4822"/>
      <c r="O134" s="4731" t="s">
        <v>72</v>
      </c>
      <c r="P134" s="4183" t="s">
        <v>1259</v>
      </c>
      <c r="Q134" s="4183" t="s">
        <v>1418</v>
      </c>
      <c r="R134" s="4183" t="s">
        <v>1438</v>
      </c>
      <c r="S134" s="4869" t="s">
        <v>1520</v>
      </c>
      <c r="T134" s="4869" t="s">
        <v>1507</v>
      </c>
      <c r="U134" s="4869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98"/>
      <c r="B135" s="4799"/>
      <c r="C135" s="4800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38"/>
      <c r="P135" s="4341"/>
      <c r="Q135" s="4341"/>
      <c r="R135" s="4341"/>
      <c r="S135" s="4869"/>
      <c r="T135" s="4869"/>
      <c r="U135" s="4869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801" t="s">
        <v>1514</v>
      </c>
      <c r="B136" s="4802"/>
      <c r="C136" s="4803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04" t="s">
        <v>1513</v>
      </c>
      <c r="B137" s="4805"/>
      <c r="C137" s="4806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814" t="s">
        <v>1512</v>
      </c>
      <c r="B138" s="4815"/>
      <c r="C138" s="4816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44" t="s">
        <v>2846</v>
      </c>
      <c r="B139" s="4747"/>
      <c r="C139" s="4745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44" t="s">
        <v>1511</v>
      </c>
      <c r="B140" s="4747"/>
      <c r="C140" s="4745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44" t="s">
        <v>2847</v>
      </c>
      <c r="B141" s="4747"/>
      <c r="C141" s="4745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814" t="s">
        <v>2848</v>
      </c>
      <c r="B142" s="4815"/>
      <c r="C142" s="4816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10" t="s">
        <v>1510</v>
      </c>
      <c r="B143" s="4810"/>
      <c r="C143" s="4811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812" t="s">
        <v>27</v>
      </c>
      <c r="B144" s="4813"/>
      <c r="C144" s="4141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807" t="s">
        <v>1508</v>
      </c>
      <c r="B146" s="4808"/>
      <c r="C146" s="4809"/>
      <c r="D146" s="4148" t="s">
        <v>27</v>
      </c>
      <c r="E146" s="4149"/>
      <c r="F146" s="4150"/>
      <c r="G146" s="4812" t="s">
        <v>1419</v>
      </c>
      <c r="H146" s="4813"/>
      <c r="I146" s="4813"/>
      <c r="J146" s="4813"/>
      <c r="K146" s="4813"/>
      <c r="L146" s="4813"/>
      <c r="M146" s="4813"/>
      <c r="N146" s="4875"/>
      <c r="O146" s="4150" t="s">
        <v>127</v>
      </c>
      <c r="P146" s="4876" t="s">
        <v>1437</v>
      </c>
      <c r="Q146" s="4877" t="s">
        <v>1507</v>
      </c>
      <c r="R146" s="4877" t="s">
        <v>19</v>
      </c>
      <c r="S146" s="4734" t="s">
        <v>1506</v>
      </c>
      <c r="T146" s="4871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333"/>
      <c r="B147" s="4283"/>
      <c r="C147" s="4757"/>
      <c r="D147" s="4151"/>
      <c r="E147" s="4181"/>
      <c r="F147" s="4138"/>
      <c r="G147" s="4144" t="s">
        <v>1504</v>
      </c>
      <c r="H147" s="4143"/>
      <c r="I147" s="4144" t="s">
        <v>1454</v>
      </c>
      <c r="J147" s="4143"/>
      <c r="K147" s="4144" t="s">
        <v>1411</v>
      </c>
      <c r="L147" s="4143"/>
      <c r="M147" s="4144" t="s">
        <v>1410</v>
      </c>
      <c r="N147" s="4874"/>
      <c r="O147" s="4138"/>
      <c r="P147" s="4800"/>
      <c r="Q147" s="4877"/>
      <c r="R147" s="4877"/>
      <c r="S147" s="4870"/>
      <c r="T147" s="4872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6"/>
      <c r="B148" s="4758"/>
      <c r="C148" s="4759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39"/>
      <c r="P148" s="4830"/>
      <c r="Q148" s="4877"/>
      <c r="R148" s="4877"/>
      <c r="S148" s="4735"/>
      <c r="T148" s="4873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37" t="s">
        <v>1503</v>
      </c>
      <c r="B149" s="4742" t="s">
        <v>1502</v>
      </c>
      <c r="C149" s="4743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341"/>
      <c r="B150" s="4744" t="s">
        <v>1477</v>
      </c>
      <c r="C150" s="4745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341"/>
      <c r="B151" s="4689" t="s">
        <v>1501</v>
      </c>
      <c r="C151" s="4690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341"/>
      <c r="B152" s="4137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341"/>
      <c r="B153" s="4341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341"/>
      <c r="B154" s="4341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341"/>
      <c r="B155" s="4341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341"/>
      <c r="B156" s="4341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341"/>
      <c r="B157" s="4341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612"/>
      <c r="B158" s="4612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37" t="s">
        <v>1494</v>
      </c>
      <c r="B159" s="4137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341"/>
      <c r="B160" s="4341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341"/>
      <c r="B161" s="4341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612"/>
      <c r="B162" s="4341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80" t="s">
        <v>1489</v>
      </c>
      <c r="B163" s="4734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78"/>
      <c r="B164" s="4870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79"/>
      <c r="B165" s="4735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80" t="s">
        <v>1484</v>
      </c>
      <c r="B166" s="4137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78"/>
      <c r="B167" s="4341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78"/>
      <c r="B168" s="4734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78"/>
      <c r="B169" s="4735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78"/>
      <c r="B170" s="4137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79"/>
      <c r="B171" s="4612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37" t="s">
        <v>1481</v>
      </c>
      <c r="B172" s="4144" t="s">
        <v>1480</v>
      </c>
      <c r="C172" s="4143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341"/>
      <c r="B173" s="4341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341"/>
      <c r="B174" s="4341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341"/>
      <c r="B175" s="4137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612"/>
      <c r="B176" s="4612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80" t="s">
        <v>1474</v>
      </c>
      <c r="B177" s="4137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78"/>
      <c r="B178" s="4341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79"/>
      <c r="B179" s="4612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78" t="s">
        <v>1469</v>
      </c>
      <c r="B180" s="4137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79"/>
      <c r="B181" s="4612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807" t="s">
        <v>46</v>
      </c>
      <c r="B183" s="4808"/>
      <c r="C183" s="4809"/>
      <c r="D183" s="4148" t="s">
        <v>27</v>
      </c>
      <c r="E183" s="4149"/>
      <c r="F183" s="4150"/>
      <c r="G183" s="4812" t="s">
        <v>1440</v>
      </c>
      <c r="H183" s="4813"/>
      <c r="I183" s="4813"/>
      <c r="J183" s="4813"/>
      <c r="K183" s="4813"/>
      <c r="L183" s="4813"/>
      <c r="M183" s="4813"/>
      <c r="N183" s="4813"/>
      <c r="O183" s="4813"/>
      <c r="P183" s="4813"/>
      <c r="Q183" s="4813"/>
      <c r="R183" s="4813"/>
      <c r="S183" s="4813"/>
      <c r="T183" s="4813"/>
      <c r="U183" s="4813"/>
      <c r="V183" s="4813"/>
      <c r="W183" s="4813"/>
      <c r="X183" s="4813"/>
      <c r="Y183" s="4813"/>
      <c r="Z183" s="4813"/>
      <c r="AA183" s="4813"/>
      <c r="AB183" s="4875"/>
      <c r="AC183" s="4876" t="s">
        <v>1437</v>
      </c>
      <c r="AD183" s="4876" t="s">
        <v>49</v>
      </c>
      <c r="AE183" s="4876" t="s">
        <v>1464</v>
      </c>
      <c r="AF183" s="4876" t="s">
        <v>1463</v>
      </c>
      <c r="AG183" s="4876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333"/>
      <c r="B184" s="4283"/>
      <c r="C184" s="4757"/>
      <c r="D184" s="4151"/>
      <c r="E184" s="4181"/>
      <c r="F184" s="4138"/>
      <c r="G184" s="4881" t="s">
        <v>1461</v>
      </c>
      <c r="H184" s="4882"/>
      <c r="I184" s="4881" t="s">
        <v>1460</v>
      </c>
      <c r="J184" s="4882"/>
      <c r="K184" s="4812" t="s">
        <v>1459</v>
      </c>
      <c r="L184" s="4141"/>
      <c r="M184" s="4812" t="s">
        <v>1458</v>
      </c>
      <c r="N184" s="4141"/>
      <c r="O184" s="4812" t="s">
        <v>1457</v>
      </c>
      <c r="P184" s="4141"/>
      <c r="Q184" s="4812" t="s">
        <v>1456</v>
      </c>
      <c r="R184" s="4141"/>
      <c r="S184" s="4812" t="s">
        <v>1416</v>
      </c>
      <c r="T184" s="4141"/>
      <c r="U184" s="4812" t="s">
        <v>1455</v>
      </c>
      <c r="V184" s="4141"/>
      <c r="W184" s="4144" t="s">
        <v>1454</v>
      </c>
      <c r="X184" s="4143"/>
      <c r="Y184" s="4144" t="s">
        <v>1411</v>
      </c>
      <c r="Z184" s="4143"/>
      <c r="AA184" s="4144" t="s">
        <v>1410</v>
      </c>
      <c r="AB184" s="4874"/>
      <c r="AC184" s="4800"/>
      <c r="AD184" s="4800"/>
      <c r="AE184" s="4800"/>
      <c r="AF184" s="4800"/>
      <c r="AG184" s="4800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6"/>
      <c r="B185" s="4758"/>
      <c r="C185" s="4759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830"/>
      <c r="AD185" s="4830"/>
      <c r="AE185" s="4830"/>
      <c r="AF185" s="4830"/>
      <c r="AG185" s="4830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834" t="s">
        <v>1453</v>
      </c>
      <c r="B186" s="4883"/>
      <c r="C186" s="4836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44" t="s">
        <v>1452</v>
      </c>
      <c r="B187" s="4747"/>
      <c r="C187" s="4745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886" t="s">
        <v>1451</v>
      </c>
      <c r="B188" s="4887"/>
      <c r="C188" s="4888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44" t="s">
        <v>1450</v>
      </c>
      <c r="B189" s="4747"/>
      <c r="C189" s="4745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44" t="s">
        <v>1449</v>
      </c>
      <c r="B190" s="4747"/>
      <c r="C190" s="4745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807" t="s">
        <v>46</v>
      </c>
      <c r="B192" s="4808"/>
      <c r="C192" s="4809"/>
      <c r="D192" s="4148" t="s">
        <v>27</v>
      </c>
      <c r="E192" s="4149"/>
      <c r="F192" s="4884"/>
      <c r="G192" s="4140" t="s">
        <v>1440</v>
      </c>
      <c r="H192" s="4813"/>
      <c r="I192" s="4813"/>
      <c r="J192" s="4141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333"/>
      <c r="B193" s="4283"/>
      <c r="C193" s="4757"/>
      <c r="D193" s="4819"/>
      <c r="E193" s="4336"/>
      <c r="F193" s="4885"/>
      <c r="G193" s="4150" t="s">
        <v>1417</v>
      </c>
      <c r="H193" s="4137" t="s">
        <v>1447</v>
      </c>
      <c r="I193" s="4137" t="s">
        <v>54</v>
      </c>
      <c r="J193" s="4137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6"/>
      <c r="B194" s="4758"/>
      <c r="C194" s="4759"/>
      <c r="D194" s="3214" t="s">
        <v>47</v>
      </c>
      <c r="E194" s="2799" t="s">
        <v>20</v>
      </c>
      <c r="F194" s="3009" t="s">
        <v>21</v>
      </c>
      <c r="G194" s="4139"/>
      <c r="H194" s="4612"/>
      <c r="I194" s="4612"/>
      <c r="J194" s="4612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898" t="s">
        <v>1446</v>
      </c>
      <c r="B195" s="4899"/>
      <c r="C195" s="4900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814" t="s">
        <v>1445</v>
      </c>
      <c r="B196" s="4815"/>
      <c r="C196" s="4816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48" t="s">
        <v>1444</v>
      </c>
      <c r="B197" s="4749"/>
      <c r="C197" s="4904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307" t="s">
        <v>1443</v>
      </c>
      <c r="B198" s="4307"/>
      <c r="C198" s="4308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901" t="s">
        <v>1442</v>
      </c>
      <c r="B200" s="4902"/>
      <c r="C200" s="4876"/>
      <c r="D200" s="4148" t="s">
        <v>1441</v>
      </c>
      <c r="E200" s="4149"/>
      <c r="F200" s="4150"/>
      <c r="G200" s="4812" t="s">
        <v>1440</v>
      </c>
      <c r="H200" s="4813"/>
      <c r="I200" s="4813"/>
      <c r="J200" s="4813"/>
      <c r="K200" s="4813"/>
      <c r="L200" s="4813"/>
      <c r="M200" s="4813"/>
      <c r="N200" s="4813"/>
      <c r="O200" s="4813"/>
      <c r="P200" s="4813"/>
      <c r="Q200" s="4813"/>
      <c r="R200" s="4813"/>
      <c r="S200" s="4813"/>
      <c r="T200" s="4813"/>
      <c r="U200" s="4813"/>
      <c r="V200" s="4875"/>
      <c r="W200" s="4892" t="s">
        <v>72</v>
      </c>
      <c r="X200" s="4461" t="s">
        <v>1418</v>
      </c>
      <c r="Y200" s="4896" t="s">
        <v>1439</v>
      </c>
      <c r="Z200" s="4897"/>
      <c r="AA200" s="4150" t="s">
        <v>1133</v>
      </c>
      <c r="AB200" s="4824" t="s">
        <v>1438</v>
      </c>
      <c r="AC200" s="4827" t="s">
        <v>1437</v>
      </c>
      <c r="AD200" s="4827" t="s">
        <v>1436</v>
      </c>
      <c r="AE200" s="4817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98"/>
      <c r="B201" s="4799"/>
      <c r="C201" s="4800"/>
      <c r="D201" s="4819"/>
      <c r="E201" s="4336"/>
      <c r="F201" s="4139"/>
      <c r="G201" s="4812" t="s">
        <v>1417</v>
      </c>
      <c r="H201" s="4141"/>
      <c r="I201" s="4812" t="s">
        <v>1416</v>
      </c>
      <c r="J201" s="4141"/>
      <c r="K201" s="4813" t="s">
        <v>1415</v>
      </c>
      <c r="L201" s="4141"/>
      <c r="M201" s="4812" t="s">
        <v>1414</v>
      </c>
      <c r="N201" s="4141"/>
      <c r="O201" s="4813" t="s">
        <v>1413</v>
      </c>
      <c r="P201" s="4141"/>
      <c r="Q201" s="4813" t="s">
        <v>54</v>
      </c>
      <c r="R201" s="4141"/>
      <c r="S201" s="4889" t="s">
        <v>1411</v>
      </c>
      <c r="T201" s="4143"/>
      <c r="U201" s="4889" t="s">
        <v>1410</v>
      </c>
      <c r="V201" s="4874"/>
      <c r="W201" s="4893"/>
      <c r="X201" s="4895"/>
      <c r="Y201" s="4461" t="s">
        <v>1435</v>
      </c>
      <c r="Z201" s="4890" t="s">
        <v>1434</v>
      </c>
      <c r="AA201" s="4138"/>
      <c r="AB201" s="4825"/>
      <c r="AC201" s="4827"/>
      <c r="AD201" s="4827"/>
      <c r="AE201" s="4817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829"/>
      <c r="B202" s="4903"/>
      <c r="C202" s="4830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894"/>
      <c r="X202" s="4463"/>
      <c r="Y202" s="4463"/>
      <c r="Z202" s="4891"/>
      <c r="AA202" s="4139"/>
      <c r="AB202" s="4826"/>
      <c r="AC202" s="4827"/>
      <c r="AD202" s="4827"/>
      <c r="AE202" s="4817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76" t="s">
        <v>1404</v>
      </c>
      <c r="B203" s="4906" t="s">
        <v>1433</v>
      </c>
      <c r="C203" s="4907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905"/>
      <c r="B204" s="4566" t="s">
        <v>1432</v>
      </c>
      <c r="C204" s="4567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341" t="s">
        <v>1431</v>
      </c>
      <c r="B205" s="4753" t="s">
        <v>1425</v>
      </c>
      <c r="C205" s="4753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341"/>
      <c r="B206" s="4752" t="s">
        <v>1424</v>
      </c>
      <c r="C206" s="4752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341"/>
      <c r="B207" s="4752" t="s">
        <v>1423</v>
      </c>
      <c r="C207" s="4752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341"/>
      <c r="B208" s="4754" t="s">
        <v>1422</v>
      </c>
      <c r="C208" s="4755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612"/>
      <c r="B209" s="4773" t="s">
        <v>1421</v>
      </c>
      <c r="C209" s="4773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37" t="s">
        <v>1383</v>
      </c>
      <c r="B210" s="4753" t="s">
        <v>1425</v>
      </c>
      <c r="C210" s="4753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341"/>
      <c r="B211" s="4752" t="s">
        <v>1424</v>
      </c>
      <c r="C211" s="4752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341"/>
      <c r="B212" s="4752" t="s">
        <v>1423</v>
      </c>
      <c r="C212" s="4752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341"/>
      <c r="B213" s="4754" t="s">
        <v>1422</v>
      </c>
      <c r="C213" s="4755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612"/>
      <c r="B214" s="4773" t="s">
        <v>1421</v>
      </c>
      <c r="C214" s="4773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37" t="s">
        <v>1392</v>
      </c>
      <c r="B215" s="4753" t="s">
        <v>1425</v>
      </c>
      <c r="C215" s="4753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341"/>
      <c r="B216" s="4752" t="s">
        <v>1424</v>
      </c>
      <c r="C216" s="4752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341"/>
      <c r="B217" s="4754" t="s">
        <v>1423</v>
      </c>
      <c r="C217" s="4755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341"/>
      <c r="B218" s="4752" t="s">
        <v>1422</v>
      </c>
      <c r="C218" s="4752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612"/>
      <c r="B219" s="4751" t="s">
        <v>1421</v>
      </c>
      <c r="C219" s="4751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37" t="s">
        <v>1389</v>
      </c>
      <c r="B220" s="4753" t="s">
        <v>1425</v>
      </c>
      <c r="C220" s="4753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341"/>
      <c r="B221" s="4752" t="s">
        <v>1424</v>
      </c>
      <c r="C221" s="4752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341"/>
      <c r="B222" s="4752" t="s">
        <v>1423</v>
      </c>
      <c r="C222" s="4752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341"/>
      <c r="B223" s="4752" t="s">
        <v>1422</v>
      </c>
      <c r="C223" s="4752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612"/>
      <c r="B224" s="4751" t="s">
        <v>1421</v>
      </c>
      <c r="C224" s="4751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37" t="s">
        <v>1430</v>
      </c>
      <c r="B225" s="4753" t="s">
        <v>1425</v>
      </c>
      <c r="C225" s="4753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341"/>
      <c r="B226" s="4752" t="s">
        <v>1424</v>
      </c>
      <c r="C226" s="4752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341"/>
      <c r="B227" s="4752" t="s">
        <v>1423</v>
      </c>
      <c r="C227" s="4752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341"/>
      <c r="B228" s="4828" t="s">
        <v>1422</v>
      </c>
      <c r="C228" s="4828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612"/>
      <c r="B229" s="4773" t="s">
        <v>1421</v>
      </c>
      <c r="C229" s="4773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37" t="s">
        <v>2849</v>
      </c>
      <c r="B230" s="4753" t="s">
        <v>1425</v>
      </c>
      <c r="C230" s="4753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341"/>
      <c r="B231" s="4752" t="s">
        <v>1424</v>
      </c>
      <c r="C231" s="4752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341"/>
      <c r="B232" s="4752" t="s">
        <v>1423</v>
      </c>
      <c r="C232" s="4752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341"/>
      <c r="B233" s="4752" t="s">
        <v>1422</v>
      </c>
      <c r="C233" s="4752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612"/>
      <c r="B234" s="4751" t="s">
        <v>1421</v>
      </c>
      <c r="C234" s="4751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4" t="s">
        <v>1429</v>
      </c>
      <c r="B235" s="4753" t="s">
        <v>1425</v>
      </c>
      <c r="C235" s="4753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870"/>
      <c r="B236" s="4752" t="s">
        <v>1424</v>
      </c>
      <c r="C236" s="4752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870"/>
      <c r="B237" s="4752" t="s">
        <v>1423</v>
      </c>
      <c r="C237" s="4752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870"/>
      <c r="B238" s="4752" t="s">
        <v>1422</v>
      </c>
      <c r="C238" s="4752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5"/>
      <c r="B239" s="4751" t="s">
        <v>1421</v>
      </c>
      <c r="C239" s="4751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37" t="s">
        <v>1388</v>
      </c>
      <c r="B240" s="4753" t="s">
        <v>1425</v>
      </c>
      <c r="C240" s="4753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341"/>
      <c r="B241" s="4752" t="s">
        <v>1424</v>
      </c>
      <c r="C241" s="4752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341"/>
      <c r="B242" s="4752" t="s">
        <v>1423</v>
      </c>
      <c r="C242" s="4752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341"/>
      <c r="B243" s="4828" t="s">
        <v>1422</v>
      </c>
      <c r="C243" s="4828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612"/>
      <c r="B244" s="4773" t="s">
        <v>1421</v>
      </c>
      <c r="C244" s="4773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37" t="s">
        <v>1428</v>
      </c>
      <c r="B245" s="4753" t="s">
        <v>1425</v>
      </c>
      <c r="C245" s="4753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341"/>
      <c r="B246" s="4752" t="s">
        <v>1424</v>
      </c>
      <c r="C246" s="4752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341"/>
      <c r="B247" s="4752" t="s">
        <v>1423</v>
      </c>
      <c r="C247" s="4752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341"/>
      <c r="B248" s="4752" t="s">
        <v>1422</v>
      </c>
      <c r="C248" s="4752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612"/>
      <c r="B249" s="4751" t="s">
        <v>1421</v>
      </c>
      <c r="C249" s="4751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37" t="s">
        <v>1427</v>
      </c>
      <c r="B250" s="4753" t="s">
        <v>1425</v>
      </c>
      <c r="C250" s="4753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341"/>
      <c r="B251" s="4752" t="s">
        <v>1424</v>
      </c>
      <c r="C251" s="4752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341"/>
      <c r="B252" s="4752" t="s">
        <v>1423</v>
      </c>
      <c r="C252" s="4752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341"/>
      <c r="B253" s="4752" t="s">
        <v>1422</v>
      </c>
      <c r="C253" s="4752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612"/>
      <c r="B254" s="4751" t="s">
        <v>1421</v>
      </c>
      <c r="C254" s="4751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4" t="s">
        <v>1426</v>
      </c>
      <c r="B255" s="4753" t="s">
        <v>1425</v>
      </c>
      <c r="C255" s="4753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870"/>
      <c r="B256" s="4752" t="s">
        <v>1424</v>
      </c>
      <c r="C256" s="4752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870"/>
      <c r="B257" s="4752" t="s">
        <v>1423</v>
      </c>
      <c r="C257" s="4752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870"/>
      <c r="B258" s="4752" t="s">
        <v>1422</v>
      </c>
      <c r="C258" s="4752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5"/>
      <c r="B259" s="4751" t="s">
        <v>1421</v>
      </c>
      <c r="C259" s="4751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37" t="s">
        <v>1384</v>
      </c>
      <c r="B260" s="4753" t="s">
        <v>1425</v>
      </c>
      <c r="C260" s="4753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341"/>
      <c r="B261" s="4752" t="s">
        <v>1424</v>
      </c>
      <c r="C261" s="4752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341"/>
      <c r="B262" s="4752" t="s">
        <v>1423</v>
      </c>
      <c r="C262" s="4752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341"/>
      <c r="B263" s="4752" t="s">
        <v>1422</v>
      </c>
      <c r="C263" s="4752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612"/>
      <c r="B264" s="4751" t="s">
        <v>1421</v>
      </c>
      <c r="C264" s="4751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37" t="s">
        <v>1385</v>
      </c>
      <c r="B265" s="4834" t="s">
        <v>1425</v>
      </c>
      <c r="C265" s="4836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341"/>
      <c r="B266" s="4752" t="s">
        <v>1424</v>
      </c>
      <c r="C266" s="4752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341"/>
      <c r="B267" s="4752" t="s">
        <v>1423</v>
      </c>
      <c r="C267" s="4752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341"/>
      <c r="B268" s="4752" t="s">
        <v>1422</v>
      </c>
      <c r="C268" s="4752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612"/>
      <c r="B269" s="4751" t="s">
        <v>1421</v>
      </c>
      <c r="C269" s="4751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31" t="s">
        <v>1386</v>
      </c>
      <c r="B270" s="4776" t="s">
        <v>1425</v>
      </c>
      <c r="C270" s="4776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38"/>
      <c r="B271" s="4752" t="s">
        <v>1424</v>
      </c>
      <c r="C271" s="4752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38"/>
      <c r="B272" s="4768" t="s">
        <v>1423</v>
      </c>
      <c r="C272" s="4769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38"/>
      <c r="B273" s="4768" t="s">
        <v>1422</v>
      </c>
      <c r="C273" s="4769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39"/>
      <c r="B274" s="4770" t="s">
        <v>1421</v>
      </c>
      <c r="C274" s="4770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783" t="s">
        <v>27</v>
      </c>
      <c r="B275" s="4777" t="s">
        <v>1425</v>
      </c>
      <c r="C275" s="4777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783"/>
      <c r="B276" s="4752" t="s">
        <v>1424</v>
      </c>
      <c r="C276" s="4752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783"/>
      <c r="B277" s="4752" t="s">
        <v>1423</v>
      </c>
      <c r="C277" s="4752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783"/>
      <c r="B278" s="4778" t="s">
        <v>1422</v>
      </c>
      <c r="C278" s="4769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784"/>
      <c r="B279" s="4773" t="s">
        <v>1421</v>
      </c>
      <c r="C279" s="4773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785" t="s">
        <v>1420</v>
      </c>
      <c r="B281" s="4509"/>
      <c r="C281" s="4756"/>
      <c r="D281" s="4908" t="s">
        <v>27</v>
      </c>
      <c r="E281" s="4530"/>
      <c r="F281" s="4909"/>
      <c r="G281" s="4779" t="s">
        <v>1419</v>
      </c>
      <c r="H281" s="4545"/>
      <c r="I281" s="4545"/>
      <c r="J281" s="4545"/>
      <c r="K281" s="4545"/>
      <c r="L281" s="4545"/>
      <c r="M281" s="4545"/>
      <c r="N281" s="4912"/>
      <c r="O281" s="4731" t="s">
        <v>72</v>
      </c>
      <c r="P281" s="4183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333"/>
      <c r="B282" s="4283"/>
      <c r="C282" s="4757"/>
      <c r="D282" s="4910"/>
      <c r="E282" s="4911"/>
      <c r="F282" s="4873"/>
      <c r="G282" s="4183" t="s">
        <v>1417</v>
      </c>
      <c r="H282" s="4183" t="s">
        <v>1416</v>
      </c>
      <c r="I282" s="4183" t="s">
        <v>1415</v>
      </c>
      <c r="J282" s="4183" t="s">
        <v>1414</v>
      </c>
      <c r="K282" s="4183" t="s">
        <v>1413</v>
      </c>
      <c r="L282" s="4183" t="s">
        <v>1412</v>
      </c>
      <c r="M282" s="4183" t="s">
        <v>1411</v>
      </c>
      <c r="N282" s="4913" t="s">
        <v>1410</v>
      </c>
      <c r="O282" s="4138"/>
      <c r="P282" s="4341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6"/>
      <c r="B283" s="4758"/>
      <c r="C283" s="4759"/>
      <c r="D283" s="3209" t="s">
        <v>47</v>
      </c>
      <c r="E283" s="3209" t="s">
        <v>20</v>
      </c>
      <c r="F283" s="3203" t="s">
        <v>21</v>
      </c>
      <c r="G283" s="4612"/>
      <c r="H283" s="4612"/>
      <c r="I283" s="4612"/>
      <c r="J283" s="4612"/>
      <c r="K283" s="4612"/>
      <c r="L283" s="4612"/>
      <c r="M283" s="4612"/>
      <c r="N283" s="4914"/>
      <c r="O283" s="4139"/>
      <c r="P283" s="4612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787" t="s">
        <v>1409</v>
      </c>
      <c r="B284" s="4788"/>
      <c r="C284" s="4789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790" t="s">
        <v>1408</v>
      </c>
      <c r="B285" s="4791"/>
      <c r="C285" s="4792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790" t="s">
        <v>1407</v>
      </c>
      <c r="B286" s="4791"/>
      <c r="C286" s="4792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765" t="s">
        <v>1406</v>
      </c>
      <c r="B287" s="4766"/>
      <c r="C287" s="4767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553" t="s">
        <v>1405</v>
      </c>
      <c r="B288" s="4307"/>
      <c r="C288" s="4308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3" t="s">
        <v>1404</v>
      </c>
      <c r="B290" s="4183" t="s">
        <v>1403</v>
      </c>
      <c r="C290" s="4183" t="s">
        <v>1402</v>
      </c>
      <c r="D290" s="4183" t="s">
        <v>1401</v>
      </c>
      <c r="E290" s="4183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341"/>
      <c r="B291" s="4341"/>
      <c r="C291" s="4341"/>
      <c r="D291" s="4341"/>
      <c r="E291" s="4341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341"/>
      <c r="B292" s="4341"/>
      <c r="C292" s="4341"/>
      <c r="D292" s="4341"/>
      <c r="E292" s="4341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612"/>
      <c r="B293" s="4612"/>
      <c r="C293" s="4612"/>
      <c r="D293" s="4612"/>
      <c r="E293" s="4612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79" t="s">
        <v>1351</v>
      </c>
      <c r="B299" s="4780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781" t="s">
        <v>1392</v>
      </c>
      <c r="B300" s="4782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763" t="s">
        <v>1391</v>
      </c>
      <c r="B301" s="4764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771" t="s">
        <v>1390</v>
      </c>
      <c r="B302" s="4772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763" t="s">
        <v>1389</v>
      </c>
      <c r="B303" s="4764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763" t="s">
        <v>1388</v>
      </c>
      <c r="B304" s="4764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763" t="s">
        <v>1387</v>
      </c>
      <c r="B305" s="4764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774" t="s">
        <v>1383</v>
      </c>
      <c r="B306" s="4775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761" t="s">
        <v>1386</v>
      </c>
      <c r="B307" s="4762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761" t="s">
        <v>1385</v>
      </c>
      <c r="B308" s="4762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4" t="s">
        <v>1384</v>
      </c>
      <c r="B309" s="4845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229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topLeftCell="A253" workbookViewId="0">
      <selection activeCell="AW259" sqref="AW259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Futa Sruka Lawenche Kunko Mapu Mo - ( 123104 )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65" t="s">
        <v>2416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3" t="s">
        <v>2419</v>
      </c>
      <c r="B9" s="4509" t="s">
        <v>27</v>
      </c>
      <c r="C9" s="4756"/>
      <c r="D9" s="4190" t="s">
        <v>986</v>
      </c>
      <c r="E9" s="4186"/>
      <c r="F9" s="4186"/>
      <c r="G9" s="4186"/>
      <c r="H9" s="4186"/>
      <c r="I9" s="4186"/>
      <c r="J9" s="4186"/>
      <c r="K9" s="4186"/>
      <c r="L9" s="4186"/>
      <c r="M9" s="4186"/>
      <c r="N9" s="4186"/>
      <c r="O9" s="4186"/>
      <c r="P9" s="4186"/>
      <c r="Q9" s="4186"/>
      <c r="R9" s="4186"/>
      <c r="S9" s="4186"/>
      <c r="T9" s="4186"/>
      <c r="U9" s="4186"/>
      <c r="V9" s="4186"/>
      <c r="W9" s="4186"/>
      <c r="X9" s="4186"/>
      <c r="Y9" s="4186"/>
      <c r="Z9" s="4186"/>
      <c r="AA9" s="4186"/>
      <c r="AB9" s="4186"/>
      <c r="AC9" s="4186"/>
      <c r="AD9" s="4186"/>
      <c r="AE9" s="4186"/>
      <c r="AF9" s="4186"/>
      <c r="AG9" s="4186"/>
      <c r="AH9" s="4186"/>
      <c r="AI9" s="4186"/>
      <c r="AJ9" s="4186"/>
      <c r="AK9" s="4186"/>
      <c r="AL9" s="4186"/>
      <c r="AM9" s="4186"/>
      <c r="AN9" s="4186"/>
      <c r="AO9" s="4186"/>
      <c r="AP9" s="4186"/>
      <c r="AQ9" s="4732"/>
      <c r="AR9" s="4545" t="s">
        <v>2420</v>
      </c>
      <c r="AS9" s="4822"/>
      <c r="AT9" s="4530" t="s">
        <v>972</v>
      </c>
      <c r="AU9" s="4909"/>
      <c r="AV9" s="4818" t="s">
        <v>442</v>
      </c>
      <c r="AW9" s="4731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341"/>
      <c r="B10" s="4758"/>
      <c r="C10" s="4759"/>
      <c r="D10" s="4192" t="s">
        <v>984</v>
      </c>
      <c r="E10" s="4545"/>
      <c r="F10" s="4192" t="s">
        <v>983</v>
      </c>
      <c r="G10" s="4545"/>
      <c r="H10" s="4192" t="s">
        <v>982</v>
      </c>
      <c r="I10" s="4194"/>
      <c r="J10" s="4545" t="s">
        <v>981</v>
      </c>
      <c r="K10" s="4545"/>
      <c r="L10" s="4192" t="s">
        <v>61</v>
      </c>
      <c r="M10" s="4194"/>
      <c r="N10" s="4545" t="s">
        <v>85</v>
      </c>
      <c r="O10" s="4545"/>
      <c r="P10" s="4192" t="s">
        <v>79</v>
      </c>
      <c r="Q10" s="4545"/>
      <c r="R10" s="4192" t="s">
        <v>6</v>
      </c>
      <c r="S10" s="4545"/>
      <c r="T10" s="4192" t="s">
        <v>965</v>
      </c>
      <c r="U10" s="4194"/>
      <c r="V10" s="4192" t="s">
        <v>964</v>
      </c>
      <c r="W10" s="4194"/>
      <c r="X10" s="4192" t="s">
        <v>963</v>
      </c>
      <c r="Y10" s="4194"/>
      <c r="Z10" s="4192" t="s">
        <v>962</v>
      </c>
      <c r="AA10" s="4194"/>
      <c r="AB10" s="4192" t="s">
        <v>961</v>
      </c>
      <c r="AC10" s="4194"/>
      <c r="AD10" s="4192" t="s">
        <v>960</v>
      </c>
      <c r="AE10" s="4194"/>
      <c r="AF10" s="4192" t="s">
        <v>959</v>
      </c>
      <c r="AG10" s="4194"/>
      <c r="AH10" s="4192" t="s">
        <v>958</v>
      </c>
      <c r="AI10" s="4194"/>
      <c r="AJ10" s="4192" t="s">
        <v>957</v>
      </c>
      <c r="AK10" s="4194"/>
      <c r="AL10" s="4192" t="s">
        <v>956</v>
      </c>
      <c r="AM10" s="4194"/>
      <c r="AN10" s="4192" t="s">
        <v>955</v>
      </c>
      <c r="AO10" s="4194"/>
      <c r="AP10" s="4192" t="s">
        <v>954</v>
      </c>
      <c r="AQ10" s="4822"/>
      <c r="AR10" s="4538" t="s">
        <v>20</v>
      </c>
      <c r="AS10" s="4916" t="s">
        <v>21</v>
      </c>
      <c r="AT10" s="4911"/>
      <c r="AU10" s="4873"/>
      <c r="AV10" s="4151"/>
      <c r="AW10" s="4138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4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15"/>
      <c r="AS11" s="4917"/>
      <c r="AT11" s="2177" t="s">
        <v>438</v>
      </c>
      <c r="AU11" s="2126" t="s">
        <v>439</v>
      </c>
      <c r="AV11" s="4580"/>
      <c r="AW11" s="4139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3" t="s">
        <v>2419</v>
      </c>
      <c r="B31" s="4509" t="s">
        <v>27</v>
      </c>
      <c r="C31" s="4756"/>
      <c r="D31" s="4190" t="s">
        <v>986</v>
      </c>
      <c r="E31" s="4186"/>
      <c r="F31" s="4186"/>
      <c r="G31" s="4186"/>
      <c r="H31" s="4186"/>
      <c r="I31" s="4186"/>
      <c r="J31" s="4186"/>
      <c r="K31" s="4186"/>
      <c r="L31" s="4186"/>
      <c r="M31" s="4186"/>
      <c r="N31" s="4186"/>
      <c r="O31" s="4186"/>
      <c r="P31" s="4186"/>
      <c r="Q31" s="4186"/>
      <c r="R31" s="4186"/>
      <c r="S31" s="4186"/>
      <c r="T31" s="4186"/>
      <c r="U31" s="4186"/>
      <c r="V31" s="4186"/>
      <c r="W31" s="4186"/>
      <c r="X31" s="4186"/>
      <c r="Y31" s="4186"/>
      <c r="Z31" s="4186"/>
      <c r="AA31" s="4186"/>
      <c r="AB31" s="4186"/>
      <c r="AC31" s="4186"/>
      <c r="AD31" s="4186"/>
      <c r="AE31" s="4186"/>
      <c r="AF31" s="4186"/>
      <c r="AG31" s="4186"/>
      <c r="AH31" s="4186"/>
      <c r="AI31" s="4186"/>
      <c r="AJ31" s="4186"/>
      <c r="AK31" s="4186"/>
      <c r="AL31" s="4186"/>
      <c r="AM31" s="4186"/>
      <c r="AN31" s="4186"/>
      <c r="AO31" s="4186"/>
      <c r="AP31" s="4186"/>
      <c r="AQ31" s="4732"/>
      <c r="AR31" s="4545" t="s">
        <v>2420</v>
      </c>
      <c r="AS31" s="4822"/>
      <c r="AT31" s="4530" t="s">
        <v>972</v>
      </c>
      <c r="AU31" s="4909"/>
      <c r="AV31" s="4818" t="s">
        <v>442</v>
      </c>
      <c r="AW31" s="4731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341"/>
      <c r="B32" s="4758"/>
      <c r="C32" s="4759"/>
      <c r="D32" s="4192" t="s">
        <v>984</v>
      </c>
      <c r="E32" s="4545"/>
      <c r="F32" s="4192" t="s">
        <v>983</v>
      </c>
      <c r="G32" s="4545"/>
      <c r="H32" s="4192" t="s">
        <v>982</v>
      </c>
      <c r="I32" s="4194"/>
      <c r="J32" s="4545" t="s">
        <v>981</v>
      </c>
      <c r="K32" s="4545"/>
      <c r="L32" s="4192" t="s">
        <v>61</v>
      </c>
      <c r="M32" s="4545"/>
      <c r="N32" s="4192" t="s">
        <v>85</v>
      </c>
      <c r="O32" s="4545"/>
      <c r="P32" s="4192" t="s">
        <v>79</v>
      </c>
      <c r="Q32" s="4545"/>
      <c r="R32" s="4192" t="s">
        <v>6</v>
      </c>
      <c r="S32" s="4545"/>
      <c r="T32" s="4192" t="s">
        <v>965</v>
      </c>
      <c r="U32" s="4194"/>
      <c r="V32" s="4192" t="s">
        <v>964</v>
      </c>
      <c r="W32" s="4194"/>
      <c r="X32" s="4192" t="s">
        <v>963</v>
      </c>
      <c r="Y32" s="4194"/>
      <c r="Z32" s="4192" t="s">
        <v>962</v>
      </c>
      <c r="AA32" s="4194"/>
      <c r="AB32" s="4192" t="s">
        <v>961</v>
      </c>
      <c r="AC32" s="4194"/>
      <c r="AD32" s="4192" t="s">
        <v>960</v>
      </c>
      <c r="AE32" s="4194"/>
      <c r="AF32" s="4192" t="s">
        <v>959</v>
      </c>
      <c r="AG32" s="4194"/>
      <c r="AH32" s="4192" t="s">
        <v>958</v>
      </c>
      <c r="AI32" s="4194"/>
      <c r="AJ32" s="4192" t="s">
        <v>957</v>
      </c>
      <c r="AK32" s="4194"/>
      <c r="AL32" s="4192" t="s">
        <v>956</v>
      </c>
      <c r="AM32" s="4194"/>
      <c r="AN32" s="4192" t="s">
        <v>955</v>
      </c>
      <c r="AO32" s="4194"/>
      <c r="AP32" s="4192" t="s">
        <v>954</v>
      </c>
      <c r="AQ32" s="4822"/>
      <c r="AR32" s="4538" t="s">
        <v>20</v>
      </c>
      <c r="AS32" s="4916" t="s">
        <v>21</v>
      </c>
      <c r="AT32" s="4911"/>
      <c r="AU32" s="4873"/>
      <c r="AV32" s="4151"/>
      <c r="AW32" s="4138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4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15"/>
      <c r="AS33" s="4917"/>
      <c r="AT33" s="2177" t="s">
        <v>438</v>
      </c>
      <c r="AU33" s="2126" t="s">
        <v>439</v>
      </c>
      <c r="AV33" s="4580"/>
      <c r="AW33" s="4139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3" t="s">
        <v>2419</v>
      </c>
      <c r="B53" s="4509" t="s">
        <v>27</v>
      </c>
      <c r="C53" s="4756"/>
      <c r="D53" s="4190" t="s">
        <v>986</v>
      </c>
      <c r="E53" s="4186"/>
      <c r="F53" s="4186"/>
      <c r="G53" s="4186"/>
      <c r="H53" s="4186"/>
      <c r="I53" s="4186"/>
      <c r="J53" s="4186"/>
      <c r="K53" s="4186"/>
      <c r="L53" s="4186"/>
      <c r="M53" s="4186"/>
      <c r="N53" s="4186"/>
      <c r="O53" s="4186"/>
      <c r="P53" s="4186"/>
      <c r="Q53" s="4186"/>
      <c r="R53" s="4186"/>
      <c r="S53" s="4186"/>
      <c r="T53" s="4186"/>
      <c r="U53" s="4186"/>
      <c r="V53" s="4186"/>
      <c r="W53" s="4186"/>
      <c r="X53" s="4186"/>
      <c r="Y53" s="4186"/>
      <c r="Z53" s="4186"/>
      <c r="AA53" s="4186"/>
      <c r="AB53" s="4186"/>
      <c r="AC53" s="4186"/>
      <c r="AD53" s="4186"/>
      <c r="AE53" s="4186"/>
      <c r="AF53" s="4186"/>
      <c r="AG53" s="4186"/>
      <c r="AH53" s="4186"/>
      <c r="AI53" s="4186"/>
      <c r="AJ53" s="4186"/>
      <c r="AK53" s="4186"/>
      <c r="AL53" s="4186"/>
      <c r="AM53" s="4186"/>
      <c r="AN53" s="4186"/>
      <c r="AO53" s="4186"/>
      <c r="AP53" s="4186"/>
      <c r="AQ53" s="4732"/>
      <c r="AR53" s="4545" t="s">
        <v>2420</v>
      </c>
      <c r="AS53" s="4822"/>
      <c r="AT53" s="4530" t="s">
        <v>972</v>
      </c>
      <c r="AU53" s="4909"/>
      <c r="AV53" s="4818" t="s">
        <v>442</v>
      </c>
      <c r="AW53" s="4731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341"/>
      <c r="B54" s="4758"/>
      <c r="C54" s="4759"/>
      <c r="D54" s="4192" t="s">
        <v>984</v>
      </c>
      <c r="E54" s="4545"/>
      <c r="F54" s="4192" t="s">
        <v>983</v>
      </c>
      <c r="G54" s="4545"/>
      <c r="H54" s="4192" t="s">
        <v>982</v>
      </c>
      <c r="I54" s="4194"/>
      <c r="J54" s="4545" t="s">
        <v>981</v>
      </c>
      <c r="K54" s="4545"/>
      <c r="L54" s="4192" t="s">
        <v>61</v>
      </c>
      <c r="M54" s="4545"/>
      <c r="N54" s="4192" t="s">
        <v>85</v>
      </c>
      <c r="O54" s="4545"/>
      <c r="P54" s="4192" t="s">
        <v>79</v>
      </c>
      <c r="Q54" s="4545"/>
      <c r="R54" s="4192" t="s">
        <v>6</v>
      </c>
      <c r="S54" s="4545"/>
      <c r="T54" s="4192" t="s">
        <v>965</v>
      </c>
      <c r="U54" s="4194"/>
      <c r="V54" s="4192" t="s">
        <v>964</v>
      </c>
      <c r="W54" s="4194"/>
      <c r="X54" s="4192" t="s">
        <v>963</v>
      </c>
      <c r="Y54" s="4194"/>
      <c r="Z54" s="4192" t="s">
        <v>962</v>
      </c>
      <c r="AA54" s="4194"/>
      <c r="AB54" s="4192" t="s">
        <v>961</v>
      </c>
      <c r="AC54" s="4194"/>
      <c r="AD54" s="4192" t="s">
        <v>960</v>
      </c>
      <c r="AE54" s="4194"/>
      <c r="AF54" s="4192" t="s">
        <v>959</v>
      </c>
      <c r="AG54" s="4194"/>
      <c r="AH54" s="4192" t="s">
        <v>958</v>
      </c>
      <c r="AI54" s="4194"/>
      <c r="AJ54" s="4192" t="s">
        <v>957</v>
      </c>
      <c r="AK54" s="4194"/>
      <c r="AL54" s="4192" t="s">
        <v>956</v>
      </c>
      <c r="AM54" s="4194"/>
      <c r="AN54" s="4192" t="s">
        <v>955</v>
      </c>
      <c r="AO54" s="4194"/>
      <c r="AP54" s="4192" t="s">
        <v>954</v>
      </c>
      <c r="AQ54" s="4822"/>
      <c r="AR54" s="4538" t="s">
        <v>20</v>
      </c>
      <c r="AS54" s="4916" t="s">
        <v>21</v>
      </c>
      <c r="AT54" s="4911"/>
      <c r="AU54" s="4873"/>
      <c r="AV54" s="4151"/>
      <c r="AW54" s="4138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4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15"/>
      <c r="AS55" s="4917"/>
      <c r="AT55" s="2177" t="s">
        <v>438</v>
      </c>
      <c r="AU55" s="2126" t="s">
        <v>439</v>
      </c>
      <c r="AV55" s="4580"/>
      <c r="AW55" s="4139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3" t="s">
        <v>2419</v>
      </c>
      <c r="B75" s="4509" t="s">
        <v>27</v>
      </c>
      <c r="C75" s="4756"/>
      <c r="D75" s="4190" t="s">
        <v>986</v>
      </c>
      <c r="E75" s="4186"/>
      <c r="F75" s="4186"/>
      <c r="G75" s="4186"/>
      <c r="H75" s="4186"/>
      <c r="I75" s="4186"/>
      <c r="J75" s="4186"/>
      <c r="K75" s="4186"/>
      <c r="L75" s="4186"/>
      <c r="M75" s="4186"/>
      <c r="N75" s="4186"/>
      <c r="O75" s="4186"/>
      <c r="P75" s="4186"/>
      <c r="Q75" s="4186"/>
      <c r="R75" s="4186"/>
      <c r="S75" s="4186"/>
      <c r="T75" s="4186"/>
      <c r="U75" s="4186"/>
      <c r="V75" s="4186"/>
      <c r="W75" s="4186"/>
      <c r="X75" s="4186"/>
      <c r="Y75" s="4186"/>
      <c r="Z75" s="4186"/>
      <c r="AA75" s="4186"/>
      <c r="AB75" s="4186"/>
      <c r="AC75" s="4186"/>
      <c r="AD75" s="4186"/>
      <c r="AE75" s="4186"/>
      <c r="AF75" s="4186"/>
      <c r="AG75" s="4186"/>
      <c r="AH75" s="4186"/>
      <c r="AI75" s="4186"/>
      <c r="AJ75" s="4186"/>
      <c r="AK75" s="4186"/>
      <c r="AL75" s="4186"/>
      <c r="AM75" s="4186"/>
      <c r="AN75" s="4186"/>
      <c r="AO75" s="4186"/>
      <c r="AP75" s="4186"/>
      <c r="AQ75" s="4732"/>
      <c r="AR75" s="4545" t="s">
        <v>2420</v>
      </c>
      <c r="AS75" s="4822"/>
      <c r="AT75" s="4530" t="s">
        <v>972</v>
      </c>
      <c r="AU75" s="4909"/>
      <c r="AV75" s="4818" t="s">
        <v>442</v>
      </c>
      <c r="AW75" s="4731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341"/>
      <c r="B76" s="4758"/>
      <c r="C76" s="4759"/>
      <c r="D76" s="4192" t="s">
        <v>984</v>
      </c>
      <c r="E76" s="4545"/>
      <c r="F76" s="4192" t="s">
        <v>983</v>
      </c>
      <c r="G76" s="4545"/>
      <c r="H76" s="4192" t="s">
        <v>982</v>
      </c>
      <c r="I76" s="4194"/>
      <c r="J76" s="4545" t="s">
        <v>981</v>
      </c>
      <c r="K76" s="4545"/>
      <c r="L76" s="4192" t="s">
        <v>61</v>
      </c>
      <c r="M76" s="4545"/>
      <c r="N76" s="4192" t="s">
        <v>85</v>
      </c>
      <c r="O76" s="4545"/>
      <c r="P76" s="4192" t="s">
        <v>79</v>
      </c>
      <c r="Q76" s="4545"/>
      <c r="R76" s="4192" t="s">
        <v>6</v>
      </c>
      <c r="S76" s="4545"/>
      <c r="T76" s="4192" t="s">
        <v>965</v>
      </c>
      <c r="U76" s="4194"/>
      <c r="V76" s="4192" t="s">
        <v>964</v>
      </c>
      <c r="W76" s="4194"/>
      <c r="X76" s="4192" t="s">
        <v>963</v>
      </c>
      <c r="Y76" s="4194"/>
      <c r="Z76" s="4192" t="s">
        <v>962</v>
      </c>
      <c r="AA76" s="4194"/>
      <c r="AB76" s="4192" t="s">
        <v>961</v>
      </c>
      <c r="AC76" s="4194"/>
      <c r="AD76" s="4192" t="s">
        <v>960</v>
      </c>
      <c r="AE76" s="4194"/>
      <c r="AF76" s="4192" t="s">
        <v>959</v>
      </c>
      <c r="AG76" s="4194"/>
      <c r="AH76" s="4192" t="s">
        <v>958</v>
      </c>
      <c r="AI76" s="4194"/>
      <c r="AJ76" s="4192" t="s">
        <v>957</v>
      </c>
      <c r="AK76" s="4194"/>
      <c r="AL76" s="4192" t="s">
        <v>956</v>
      </c>
      <c r="AM76" s="4194"/>
      <c r="AN76" s="4192" t="s">
        <v>955</v>
      </c>
      <c r="AO76" s="4194"/>
      <c r="AP76" s="4192" t="s">
        <v>954</v>
      </c>
      <c r="AQ76" s="4822"/>
      <c r="AR76" s="4538" t="s">
        <v>20</v>
      </c>
      <c r="AS76" s="4916" t="s">
        <v>21</v>
      </c>
      <c r="AT76" s="4911"/>
      <c r="AU76" s="4873"/>
      <c r="AV76" s="4151"/>
      <c r="AW76" s="4138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4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15"/>
      <c r="AS77" s="4917"/>
      <c r="AT77" s="2177" t="s">
        <v>438</v>
      </c>
      <c r="AU77" s="2126" t="s">
        <v>439</v>
      </c>
      <c r="AV77" s="4580"/>
      <c r="AW77" s="4139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3" t="s">
        <v>2419</v>
      </c>
      <c r="B97" s="4509" t="s">
        <v>27</v>
      </c>
      <c r="C97" s="4756"/>
      <c r="D97" s="4190" t="s">
        <v>986</v>
      </c>
      <c r="E97" s="4186"/>
      <c r="F97" s="4186"/>
      <c r="G97" s="4186"/>
      <c r="H97" s="4186"/>
      <c r="I97" s="4186"/>
      <c r="J97" s="4186"/>
      <c r="K97" s="4186"/>
      <c r="L97" s="4186"/>
      <c r="M97" s="4186"/>
      <c r="N97" s="4186"/>
      <c r="O97" s="4186"/>
      <c r="P97" s="4186"/>
      <c r="Q97" s="4186"/>
      <c r="R97" s="4186"/>
      <c r="S97" s="4186"/>
      <c r="T97" s="4186"/>
      <c r="U97" s="4186"/>
      <c r="V97" s="4186"/>
      <c r="W97" s="4186"/>
      <c r="X97" s="4186"/>
      <c r="Y97" s="4186"/>
      <c r="Z97" s="4186"/>
      <c r="AA97" s="4186"/>
      <c r="AB97" s="4186"/>
      <c r="AC97" s="4186"/>
      <c r="AD97" s="4186"/>
      <c r="AE97" s="4186"/>
      <c r="AF97" s="4186"/>
      <c r="AG97" s="4186"/>
      <c r="AH97" s="4186"/>
      <c r="AI97" s="4186"/>
      <c r="AJ97" s="4186"/>
      <c r="AK97" s="4186"/>
      <c r="AL97" s="4186"/>
      <c r="AM97" s="4186"/>
      <c r="AN97" s="4186"/>
      <c r="AO97" s="4186"/>
      <c r="AP97" s="4186"/>
      <c r="AQ97" s="4732"/>
      <c r="AR97" s="4545" t="s">
        <v>2420</v>
      </c>
      <c r="AS97" s="4822"/>
      <c r="AT97" s="4530" t="s">
        <v>972</v>
      </c>
      <c r="AU97" s="4909"/>
      <c r="AV97" s="4818" t="s">
        <v>442</v>
      </c>
      <c r="AW97" s="4731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341"/>
      <c r="B98" s="4758"/>
      <c r="C98" s="4759"/>
      <c r="D98" s="4192" t="s">
        <v>984</v>
      </c>
      <c r="E98" s="4545"/>
      <c r="F98" s="4192" t="s">
        <v>983</v>
      </c>
      <c r="G98" s="4545"/>
      <c r="H98" s="4192" t="s">
        <v>982</v>
      </c>
      <c r="I98" s="4194"/>
      <c r="J98" s="4545" t="s">
        <v>981</v>
      </c>
      <c r="K98" s="4545"/>
      <c r="L98" s="4192" t="s">
        <v>61</v>
      </c>
      <c r="M98" s="4545"/>
      <c r="N98" s="4192" t="s">
        <v>85</v>
      </c>
      <c r="O98" s="4545"/>
      <c r="P98" s="4192" t="s">
        <v>79</v>
      </c>
      <c r="Q98" s="4545"/>
      <c r="R98" s="4192" t="s">
        <v>6</v>
      </c>
      <c r="S98" s="4545"/>
      <c r="T98" s="4192" t="s">
        <v>965</v>
      </c>
      <c r="U98" s="4194"/>
      <c r="V98" s="4192" t="s">
        <v>964</v>
      </c>
      <c r="W98" s="4194"/>
      <c r="X98" s="4192" t="s">
        <v>963</v>
      </c>
      <c r="Y98" s="4194"/>
      <c r="Z98" s="4192" t="s">
        <v>962</v>
      </c>
      <c r="AA98" s="4194"/>
      <c r="AB98" s="4192" t="s">
        <v>961</v>
      </c>
      <c r="AC98" s="4194"/>
      <c r="AD98" s="4192" t="s">
        <v>960</v>
      </c>
      <c r="AE98" s="4194"/>
      <c r="AF98" s="4192" t="s">
        <v>959</v>
      </c>
      <c r="AG98" s="4194"/>
      <c r="AH98" s="4192" t="s">
        <v>958</v>
      </c>
      <c r="AI98" s="4194"/>
      <c r="AJ98" s="4192" t="s">
        <v>957</v>
      </c>
      <c r="AK98" s="4194"/>
      <c r="AL98" s="4192" t="s">
        <v>956</v>
      </c>
      <c r="AM98" s="4194"/>
      <c r="AN98" s="4192" t="s">
        <v>955</v>
      </c>
      <c r="AO98" s="4194"/>
      <c r="AP98" s="4192" t="s">
        <v>954</v>
      </c>
      <c r="AQ98" s="4822"/>
      <c r="AR98" s="4538" t="s">
        <v>20</v>
      </c>
      <c r="AS98" s="4916" t="s">
        <v>21</v>
      </c>
      <c r="AT98" s="4911"/>
      <c r="AU98" s="4873"/>
      <c r="AV98" s="4151"/>
      <c r="AW98" s="4138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4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15"/>
      <c r="AS99" s="4917"/>
      <c r="AT99" s="2177" t="s">
        <v>438</v>
      </c>
      <c r="AU99" s="2126" t="s">
        <v>439</v>
      </c>
      <c r="AV99" s="4580"/>
      <c r="AW99" s="4139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3" t="s">
        <v>2419</v>
      </c>
      <c r="B119" s="4509" t="s">
        <v>27</v>
      </c>
      <c r="C119" s="4756"/>
      <c r="D119" s="4190" t="s">
        <v>986</v>
      </c>
      <c r="E119" s="4186"/>
      <c r="F119" s="4186"/>
      <c r="G119" s="4186"/>
      <c r="H119" s="4186"/>
      <c r="I119" s="4186"/>
      <c r="J119" s="4186"/>
      <c r="K119" s="4186"/>
      <c r="L119" s="4186"/>
      <c r="M119" s="4186"/>
      <c r="N119" s="4186"/>
      <c r="O119" s="4186"/>
      <c r="P119" s="4186"/>
      <c r="Q119" s="4186"/>
      <c r="R119" s="4186"/>
      <c r="S119" s="4186"/>
      <c r="T119" s="4186"/>
      <c r="U119" s="4186"/>
      <c r="V119" s="4186"/>
      <c r="W119" s="4186"/>
      <c r="X119" s="4186"/>
      <c r="Y119" s="4186"/>
      <c r="Z119" s="4186"/>
      <c r="AA119" s="4186"/>
      <c r="AB119" s="4186"/>
      <c r="AC119" s="4186"/>
      <c r="AD119" s="4186"/>
      <c r="AE119" s="4186"/>
      <c r="AF119" s="4186"/>
      <c r="AG119" s="4186"/>
      <c r="AH119" s="4186"/>
      <c r="AI119" s="4186"/>
      <c r="AJ119" s="4186"/>
      <c r="AK119" s="4186"/>
      <c r="AL119" s="4186"/>
      <c r="AM119" s="4186"/>
      <c r="AN119" s="4186"/>
      <c r="AO119" s="4186"/>
      <c r="AP119" s="4186"/>
      <c r="AQ119" s="4732"/>
      <c r="AR119" s="4545" t="s">
        <v>2420</v>
      </c>
      <c r="AS119" s="4822"/>
      <c r="AT119" s="4530" t="s">
        <v>972</v>
      </c>
      <c r="AU119" s="4909"/>
      <c r="AV119" s="4818" t="s">
        <v>442</v>
      </c>
      <c r="AW119" s="4731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341"/>
      <c r="B120" s="4758"/>
      <c r="C120" s="4759"/>
      <c r="D120" s="4192" t="s">
        <v>984</v>
      </c>
      <c r="E120" s="4545"/>
      <c r="F120" s="4192" t="s">
        <v>983</v>
      </c>
      <c r="G120" s="4545"/>
      <c r="H120" s="4192" t="s">
        <v>982</v>
      </c>
      <c r="I120" s="4194"/>
      <c r="J120" s="4545" t="s">
        <v>981</v>
      </c>
      <c r="K120" s="4545"/>
      <c r="L120" s="4192" t="s">
        <v>61</v>
      </c>
      <c r="M120" s="4545"/>
      <c r="N120" s="4192" t="s">
        <v>85</v>
      </c>
      <c r="O120" s="4545"/>
      <c r="P120" s="4192" t="s">
        <v>79</v>
      </c>
      <c r="Q120" s="4545"/>
      <c r="R120" s="4192" t="s">
        <v>6</v>
      </c>
      <c r="S120" s="4545"/>
      <c r="T120" s="4192" t="s">
        <v>965</v>
      </c>
      <c r="U120" s="4194"/>
      <c r="V120" s="4192" t="s">
        <v>964</v>
      </c>
      <c r="W120" s="4194"/>
      <c r="X120" s="4192" t="s">
        <v>963</v>
      </c>
      <c r="Y120" s="4194"/>
      <c r="Z120" s="4192" t="s">
        <v>962</v>
      </c>
      <c r="AA120" s="4194"/>
      <c r="AB120" s="4192" t="s">
        <v>961</v>
      </c>
      <c r="AC120" s="4194"/>
      <c r="AD120" s="4192" t="s">
        <v>960</v>
      </c>
      <c r="AE120" s="4194"/>
      <c r="AF120" s="4192" t="s">
        <v>959</v>
      </c>
      <c r="AG120" s="4194"/>
      <c r="AH120" s="4192" t="s">
        <v>958</v>
      </c>
      <c r="AI120" s="4194"/>
      <c r="AJ120" s="4192" t="s">
        <v>957</v>
      </c>
      <c r="AK120" s="4194"/>
      <c r="AL120" s="4192" t="s">
        <v>956</v>
      </c>
      <c r="AM120" s="4194"/>
      <c r="AN120" s="4192" t="s">
        <v>955</v>
      </c>
      <c r="AO120" s="4194"/>
      <c r="AP120" s="4192" t="s">
        <v>954</v>
      </c>
      <c r="AQ120" s="4822"/>
      <c r="AR120" s="4538" t="s">
        <v>20</v>
      </c>
      <c r="AS120" s="4916" t="s">
        <v>21</v>
      </c>
      <c r="AT120" s="4911"/>
      <c r="AU120" s="4873"/>
      <c r="AV120" s="4151"/>
      <c r="AW120" s="4138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4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15"/>
      <c r="AS121" s="4917"/>
      <c r="AT121" s="2177" t="s">
        <v>438</v>
      </c>
      <c r="AU121" s="2126" t="s">
        <v>439</v>
      </c>
      <c r="AV121" s="4580"/>
      <c r="AW121" s="4139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18" t="s">
        <v>2447</v>
      </c>
      <c r="B140" s="4918"/>
      <c r="C140" s="4918"/>
      <c r="D140" s="4918"/>
      <c r="E140" s="4918"/>
      <c r="F140" s="4918"/>
      <c r="G140" s="4918"/>
      <c r="H140" s="4918"/>
      <c r="I140" s="4918"/>
      <c r="J140" s="4918"/>
      <c r="K140" s="4918"/>
      <c r="L140" s="4918"/>
      <c r="M140" s="4918"/>
      <c r="N140" s="4918"/>
      <c r="O140" s="4918"/>
      <c r="P140" s="4918"/>
      <c r="Q140" s="4919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8" t="s">
        <v>2448</v>
      </c>
      <c r="B141" s="4731"/>
      <c r="C141" s="4190" t="s">
        <v>2449</v>
      </c>
      <c r="D141" s="4186"/>
      <c r="E141" s="4191"/>
      <c r="F141" s="4920" t="s">
        <v>2450</v>
      </c>
      <c r="G141" s="4920"/>
      <c r="H141" s="4920"/>
      <c r="I141" s="4920" t="s">
        <v>2451</v>
      </c>
      <c r="J141" s="4920"/>
      <c r="K141" s="4920"/>
      <c r="L141" s="4920" t="s">
        <v>2452</v>
      </c>
      <c r="M141" s="4920"/>
      <c r="N141" s="4920"/>
      <c r="O141" s="4190" t="s">
        <v>996</v>
      </c>
      <c r="P141" s="4191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0"/>
      <c r="B142" s="4139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21" t="s">
        <v>2454</v>
      </c>
      <c r="B143" s="4922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23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24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79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25" t="s">
        <v>2438</v>
      </c>
      <c r="B147" s="4926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19" t="s">
        <v>2459</v>
      </c>
      <c r="B148" s="4919"/>
      <c r="C148" s="4919"/>
      <c r="D148" s="4919"/>
      <c r="E148" s="4919"/>
      <c r="F148" s="4919"/>
      <c r="G148" s="4919"/>
      <c r="H148" s="4919"/>
      <c r="I148" s="4919"/>
      <c r="J148" s="4919"/>
      <c r="K148" s="4919"/>
      <c r="L148" s="4919"/>
      <c r="M148" s="4919"/>
      <c r="N148" s="4919"/>
      <c r="O148" s="4919"/>
      <c r="P148" s="4919"/>
      <c r="Q148" s="4919"/>
      <c r="R148" s="4919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8" t="s">
        <v>2448</v>
      </c>
      <c r="B149" s="4731"/>
      <c r="C149" s="4190" t="s">
        <v>2449</v>
      </c>
      <c r="D149" s="4186"/>
      <c r="E149" s="4191"/>
      <c r="F149" s="4920" t="s">
        <v>2450</v>
      </c>
      <c r="G149" s="4920"/>
      <c r="H149" s="4920"/>
      <c r="I149" s="4920" t="s">
        <v>2451</v>
      </c>
      <c r="J149" s="4920"/>
      <c r="K149" s="4920"/>
      <c r="L149" s="4920" t="s">
        <v>2452</v>
      </c>
      <c r="M149" s="4920"/>
      <c r="N149" s="4920"/>
      <c r="O149" s="4190" t="s">
        <v>996</v>
      </c>
      <c r="P149" s="4191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0"/>
      <c r="B150" s="4139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21" t="s">
        <v>2454</v>
      </c>
      <c r="B151" s="4922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23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24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79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25" t="s">
        <v>2460</v>
      </c>
      <c r="B155" s="4926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18" t="s">
        <v>2461</v>
      </c>
      <c r="B156" s="4918"/>
      <c r="C156" s="4918"/>
      <c r="D156" s="4918"/>
      <c r="E156" s="4918"/>
      <c r="F156" s="4918"/>
      <c r="G156" s="4918"/>
      <c r="H156" s="4918"/>
      <c r="I156" s="4918"/>
      <c r="J156" s="4918"/>
      <c r="K156" s="4918"/>
      <c r="L156" s="4918"/>
      <c r="M156" s="4918"/>
      <c r="N156" s="4918"/>
      <c r="O156" s="4918"/>
      <c r="P156" s="4918"/>
      <c r="Q156" s="4919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63" t="s">
        <v>2448</v>
      </c>
      <c r="B157" s="4731"/>
      <c r="C157" s="4509" t="s">
        <v>27</v>
      </c>
      <c r="D157" s="4756"/>
      <c r="E157" s="4927" t="s">
        <v>713</v>
      </c>
      <c r="F157" s="4928"/>
      <c r="G157" s="4928"/>
      <c r="H157" s="4928"/>
      <c r="I157" s="4928"/>
      <c r="J157" s="4928"/>
      <c r="K157" s="4928"/>
      <c r="L157" s="4928"/>
      <c r="M157" s="4928"/>
      <c r="N157" s="4928"/>
      <c r="O157" s="4928"/>
      <c r="P157" s="4928"/>
      <c r="Q157" s="4928"/>
      <c r="R157" s="4928"/>
      <c r="S157" s="4928"/>
      <c r="T157" s="4928"/>
      <c r="U157" s="4928"/>
      <c r="V157" s="4928"/>
      <c r="W157" s="4928"/>
      <c r="X157" s="4928"/>
      <c r="Y157" s="4928"/>
      <c r="Z157" s="4928"/>
      <c r="AA157" s="4928"/>
      <c r="AB157" s="4928"/>
      <c r="AC157" s="4928"/>
      <c r="AD157" s="4928"/>
      <c r="AE157" s="4928"/>
      <c r="AF157" s="4928"/>
      <c r="AG157" s="4928"/>
      <c r="AH157" s="4928"/>
      <c r="AI157" s="4928"/>
      <c r="AJ157" s="4929"/>
      <c r="AK157" s="4931" t="s">
        <v>48</v>
      </c>
      <c r="AL157" s="4931"/>
      <c r="AM157" s="4931"/>
      <c r="AN157" s="4932"/>
      <c r="AO157" s="4933" t="s">
        <v>972</v>
      </c>
      <c r="AP157" s="4931"/>
      <c r="AQ157" s="4931"/>
      <c r="AR157" s="4932"/>
      <c r="AS157" s="4934" t="s">
        <v>2462</v>
      </c>
      <c r="AT157" s="4935"/>
      <c r="AU157" s="4934" t="s">
        <v>441</v>
      </c>
      <c r="AV157" s="4938"/>
      <c r="AW157" s="4941" t="s">
        <v>1723</v>
      </c>
      <c r="AX157" s="4942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81"/>
      <c r="B158" s="4138"/>
      <c r="C158" s="4758"/>
      <c r="D158" s="4759"/>
      <c r="E158" s="4945" t="s">
        <v>2463</v>
      </c>
      <c r="F158" s="4946"/>
      <c r="G158" s="4945" t="s">
        <v>982</v>
      </c>
      <c r="H158" s="4946"/>
      <c r="I158" s="4945" t="s">
        <v>2464</v>
      </c>
      <c r="J158" s="4946"/>
      <c r="K158" s="4927" t="s">
        <v>1972</v>
      </c>
      <c r="L158" s="4930"/>
      <c r="M158" s="4927" t="s">
        <v>37</v>
      </c>
      <c r="N158" s="4930"/>
      <c r="O158" s="4927" t="s">
        <v>38</v>
      </c>
      <c r="P158" s="4930"/>
      <c r="Q158" s="4927" t="s">
        <v>45</v>
      </c>
      <c r="R158" s="4930"/>
      <c r="S158" s="4927" t="s">
        <v>130</v>
      </c>
      <c r="T158" s="4930"/>
      <c r="U158" s="4927" t="s">
        <v>131</v>
      </c>
      <c r="V158" s="4930"/>
      <c r="W158" s="4927" t="s">
        <v>132</v>
      </c>
      <c r="X158" s="4930"/>
      <c r="Y158" s="4927" t="s">
        <v>133</v>
      </c>
      <c r="Z158" s="4930"/>
      <c r="AA158" s="4927" t="s">
        <v>134</v>
      </c>
      <c r="AB158" s="4930"/>
      <c r="AC158" s="4927" t="s">
        <v>135</v>
      </c>
      <c r="AD158" s="4930"/>
      <c r="AE158" s="4927" t="s">
        <v>1971</v>
      </c>
      <c r="AF158" s="4930"/>
      <c r="AG158" s="4927" t="s">
        <v>1963</v>
      </c>
      <c r="AH158" s="4930"/>
      <c r="AI158" s="4927" t="s">
        <v>2465</v>
      </c>
      <c r="AJ158" s="4929"/>
      <c r="AK158" s="4947" t="s">
        <v>20</v>
      </c>
      <c r="AL158" s="4950"/>
      <c r="AM158" s="4947" t="s">
        <v>21</v>
      </c>
      <c r="AN158" s="4948"/>
      <c r="AO158" s="4949" t="s">
        <v>439</v>
      </c>
      <c r="AP158" s="4950"/>
      <c r="AQ158" s="4947" t="s">
        <v>438</v>
      </c>
      <c r="AR158" s="4948"/>
      <c r="AS158" s="4936"/>
      <c r="AT158" s="4937"/>
      <c r="AU158" s="4939"/>
      <c r="AV158" s="4940"/>
      <c r="AW158" s="4943"/>
      <c r="AX158" s="4944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336"/>
      <c r="B159" s="4139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51" t="s">
        <v>2467</v>
      </c>
      <c r="B160" s="4952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53" t="s">
        <v>2468</v>
      </c>
      <c r="B161" s="4954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53" t="s">
        <v>2469</v>
      </c>
      <c r="B162" s="4954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53" t="s">
        <v>2433</v>
      </c>
      <c r="B163" s="4954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53" t="s">
        <v>2439</v>
      </c>
      <c r="B164" s="4954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53" t="s">
        <v>2470</v>
      </c>
      <c r="B165" s="4954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55" t="s">
        <v>2471</v>
      </c>
      <c r="B166" s="4956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53" t="s">
        <v>2436</v>
      </c>
      <c r="B167" s="4954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57" t="s">
        <v>2472</v>
      </c>
      <c r="B168" s="4958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59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60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76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51" t="s">
        <v>2438</v>
      </c>
      <c r="B172" s="4952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53" t="s">
        <v>2473</v>
      </c>
      <c r="B173" s="4954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53" t="s">
        <v>2440</v>
      </c>
      <c r="B174" s="4954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53" t="s">
        <v>2474</v>
      </c>
      <c r="B175" s="4954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53" t="s">
        <v>2475</v>
      </c>
      <c r="B176" s="4954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53" t="s">
        <v>2477</v>
      </c>
      <c r="B178" s="4954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53" t="s">
        <v>2478</v>
      </c>
      <c r="B179" s="4954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53" t="s">
        <v>2479</v>
      </c>
      <c r="B180" s="4954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53" t="s">
        <v>2480</v>
      </c>
      <c r="B181" s="4954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553" t="s">
        <v>2481</v>
      </c>
      <c r="B182" s="4308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18" t="s">
        <v>2482</v>
      </c>
      <c r="B183" s="4918"/>
      <c r="C183" s="4918"/>
      <c r="D183" s="4918"/>
      <c r="E183" s="4918"/>
      <c r="F183" s="4918"/>
      <c r="G183" s="4918"/>
      <c r="H183" s="4918"/>
      <c r="I183" s="4918"/>
      <c r="J183" s="4918"/>
      <c r="K183" s="4918"/>
      <c r="L183" s="4918"/>
      <c r="M183" s="4918"/>
      <c r="N183" s="4918"/>
      <c r="O183" s="4918"/>
      <c r="P183" s="4918"/>
      <c r="Q183" s="4919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63" t="s">
        <v>2448</v>
      </c>
      <c r="B184" s="4731"/>
      <c r="C184" s="4961" t="s">
        <v>27</v>
      </c>
      <c r="D184" s="4962"/>
      <c r="E184" s="4927" t="s">
        <v>713</v>
      </c>
      <c r="F184" s="4928"/>
      <c r="G184" s="4928"/>
      <c r="H184" s="4928"/>
      <c r="I184" s="4928"/>
      <c r="J184" s="4928"/>
      <c r="K184" s="4928"/>
      <c r="L184" s="4928"/>
      <c r="M184" s="4928"/>
      <c r="N184" s="4928"/>
      <c r="O184" s="4928"/>
      <c r="P184" s="4928"/>
      <c r="Q184" s="4928"/>
      <c r="R184" s="4928"/>
      <c r="S184" s="4928"/>
      <c r="T184" s="4928"/>
      <c r="U184" s="4928"/>
      <c r="V184" s="4928"/>
      <c r="W184" s="4928"/>
      <c r="X184" s="4928"/>
      <c r="Y184" s="4928"/>
      <c r="Z184" s="4928"/>
      <c r="AA184" s="4928"/>
      <c r="AB184" s="4928"/>
      <c r="AC184" s="4928"/>
      <c r="AD184" s="4928"/>
      <c r="AE184" s="4928"/>
      <c r="AF184" s="4928"/>
      <c r="AG184" s="4928"/>
      <c r="AH184" s="4928"/>
      <c r="AI184" s="4928"/>
      <c r="AJ184" s="4929"/>
      <c r="AK184" s="4931" t="s">
        <v>48</v>
      </c>
      <c r="AL184" s="4931"/>
      <c r="AM184" s="4931"/>
      <c r="AN184" s="4932"/>
      <c r="AO184" s="4933" t="s">
        <v>972</v>
      </c>
      <c r="AP184" s="4931"/>
      <c r="AQ184" s="4931"/>
      <c r="AR184" s="4932"/>
      <c r="AS184" s="4934" t="s">
        <v>2462</v>
      </c>
      <c r="AT184" s="4935"/>
      <c r="AU184" s="4934" t="s">
        <v>441</v>
      </c>
      <c r="AV184" s="4935"/>
      <c r="AW184" s="4965" t="s">
        <v>1723</v>
      </c>
      <c r="AX184" s="4942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81"/>
      <c r="B185" s="4138"/>
      <c r="C185" s="4963"/>
      <c r="D185" s="4964"/>
      <c r="E185" s="4945" t="s">
        <v>2463</v>
      </c>
      <c r="F185" s="4946"/>
      <c r="G185" s="4945" t="s">
        <v>982</v>
      </c>
      <c r="H185" s="4946"/>
      <c r="I185" s="4945" t="s">
        <v>2464</v>
      </c>
      <c r="J185" s="4946"/>
      <c r="K185" s="4927" t="s">
        <v>1972</v>
      </c>
      <c r="L185" s="4930"/>
      <c r="M185" s="4927" t="s">
        <v>37</v>
      </c>
      <c r="N185" s="4930"/>
      <c r="O185" s="4927" t="s">
        <v>38</v>
      </c>
      <c r="P185" s="4930"/>
      <c r="Q185" s="4927" t="s">
        <v>45</v>
      </c>
      <c r="R185" s="4930"/>
      <c r="S185" s="4927" t="s">
        <v>130</v>
      </c>
      <c r="T185" s="4930"/>
      <c r="U185" s="4927" t="s">
        <v>131</v>
      </c>
      <c r="V185" s="4930"/>
      <c r="W185" s="4927" t="s">
        <v>132</v>
      </c>
      <c r="X185" s="4930"/>
      <c r="Y185" s="4927" t="s">
        <v>133</v>
      </c>
      <c r="Z185" s="4930"/>
      <c r="AA185" s="4927" t="s">
        <v>134</v>
      </c>
      <c r="AB185" s="4930"/>
      <c r="AC185" s="4927" t="s">
        <v>135</v>
      </c>
      <c r="AD185" s="4930"/>
      <c r="AE185" s="4927" t="s">
        <v>1971</v>
      </c>
      <c r="AF185" s="4930"/>
      <c r="AG185" s="4927" t="s">
        <v>1963</v>
      </c>
      <c r="AH185" s="4930"/>
      <c r="AI185" s="4927" t="s">
        <v>2465</v>
      </c>
      <c r="AJ185" s="4929"/>
      <c r="AK185" s="4947" t="s">
        <v>20</v>
      </c>
      <c r="AL185" s="4950"/>
      <c r="AM185" s="4947" t="s">
        <v>21</v>
      </c>
      <c r="AN185" s="4948"/>
      <c r="AO185" s="4949" t="s">
        <v>439</v>
      </c>
      <c r="AP185" s="4950"/>
      <c r="AQ185" s="4947" t="s">
        <v>438</v>
      </c>
      <c r="AR185" s="4948"/>
      <c r="AS185" s="4936"/>
      <c r="AT185" s="4937"/>
      <c r="AU185" s="4936"/>
      <c r="AV185" s="4937"/>
      <c r="AW185" s="4966"/>
      <c r="AX185" s="4944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336"/>
      <c r="B186" s="4139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51" t="s">
        <v>2467</v>
      </c>
      <c r="B187" s="4952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53" t="s">
        <v>2468</v>
      </c>
      <c r="B188" s="4954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53" t="s">
        <v>2469</v>
      </c>
      <c r="B189" s="4954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53" t="s">
        <v>2433</v>
      </c>
      <c r="B190" s="4954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53" t="s">
        <v>2439</v>
      </c>
      <c r="B191" s="4954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53" t="s">
        <v>2470</v>
      </c>
      <c r="B192" s="4954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55" t="s">
        <v>2471</v>
      </c>
      <c r="B193" s="4956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53" t="s">
        <v>2436</v>
      </c>
      <c r="B194" s="4954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7" t="s">
        <v>2472</v>
      </c>
      <c r="B195" s="4958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59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60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76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51" t="s">
        <v>2438</v>
      </c>
      <c r="B199" s="4952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53" t="s">
        <v>2473</v>
      </c>
      <c r="B200" s="4954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53" t="s">
        <v>2440</v>
      </c>
      <c r="B201" s="4954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53" t="s">
        <v>2474</v>
      </c>
      <c r="B202" s="4954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53" t="s">
        <v>2475</v>
      </c>
      <c r="B203" s="4954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53" t="s">
        <v>2477</v>
      </c>
      <c r="B205" s="4954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53" t="s">
        <v>2478</v>
      </c>
      <c r="B206" s="4954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53" t="s">
        <v>2479</v>
      </c>
      <c r="B207" s="4954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53" t="s">
        <v>2480</v>
      </c>
      <c r="B208" s="4954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553" t="s">
        <v>2481</v>
      </c>
      <c r="B209" s="4308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68" t="s">
        <v>2448</v>
      </c>
      <c r="B217" s="4971" t="s">
        <v>27</v>
      </c>
      <c r="C217" s="4971"/>
      <c r="D217" s="4971" t="s">
        <v>713</v>
      </c>
      <c r="E217" s="4971"/>
      <c r="F217" s="4971"/>
      <c r="G217" s="4971"/>
      <c r="H217" s="4971"/>
      <c r="I217" s="4971"/>
      <c r="J217" s="4971"/>
      <c r="K217" s="4971"/>
      <c r="L217" s="4971"/>
      <c r="M217" s="4971"/>
      <c r="N217" s="4971"/>
      <c r="O217" s="4971"/>
      <c r="P217" s="4971"/>
      <c r="Q217" s="4971"/>
      <c r="R217" s="4971"/>
      <c r="S217" s="4971"/>
      <c r="T217" s="4971"/>
      <c r="U217" s="4971"/>
      <c r="V217" s="4971"/>
      <c r="W217" s="4971"/>
      <c r="X217" s="4971"/>
      <c r="Y217" s="4971"/>
      <c r="Z217" s="4971"/>
      <c r="AA217" s="4971"/>
      <c r="AB217" s="4971"/>
      <c r="AC217" s="4971"/>
      <c r="AD217" s="4971"/>
      <c r="AE217" s="4971"/>
      <c r="AF217" s="4971"/>
      <c r="AG217" s="4971"/>
      <c r="AH217" s="4971"/>
      <c r="AI217" s="4971"/>
      <c r="AJ217" s="4971"/>
      <c r="AK217" s="4972"/>
      <c r="AL217" s="4973" t="s">
        <v>2420</v>
      </c>
      <c r="AM217" s="4974"/>
      <c r="AN217" s="4545" t="s">
        <v>972</v>
      </c>
      <c r="AO217" s="4194"/>
      <c r="AP217" s="4975" t="s">
        <v>442</v>
      </c>
      <c r="AQ217" s="4975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69"/>
      <c r="B218" s="4971"/>
      <c r="C218" s="4971"/>
      <c r="D218" s="4971" t="s">
        <v>1973</v>
      </c>
      <c r="E218" s="4971"/>
      <c r="F218" s="4971" t="s">
        <v>1972</v>
      </c>
      <c r="G218" s="4971"/>
      <c r="H218" s="4971" t="s">
        <v>37</v>
      </c>
      <c r="I218" s="4971"/>
      <c r="J218" s="4971" t="s">
        <v>38</v>
      </c>
      <c r="K218" s="4971"/>
      <c r="L218" s="4971" t="s">
        <v>45</v>
      </c>
      <c r="M218" s="4971"/>
      <c r="N218" s="4971" t="s">
        <v>130</v>
      </c>
      <c r="O218" s="4971"/>
      <c r="P218" s="4971" t="s">
        <v>131</v>
      </c>
      <c r="Q218" s="4971"/>
      <c r="R218" s="4971" t="s">
        <v>132</v>
      </c>
      <c r="S218" s="4971"/>
      <c r="T218" s="4971" t="s">
        <v>133</v>
      </c>
      <c r="U218" s="4971"/>
      <c r="V218" s="4971" t="s">
        <v>134</v>
      </c>
      <c r="W218" s="4971"/>
      <c r="X218" s="4971" t="s">
        <v>135</v>
      </c>
      <c r="Y218" s="4971"/>
      <c r="Z218" s="4971" t="s">
        <v>1971</v>
      </c>
      <c r="AA218" s="4971"/>
      <c r="AB218" s="4971" t="s">
        <v>1963</v>
      </c>
      <c r="AC218" s="4971"/>
      <c r="AD218" s="4971" t="s">
        <v>1954</v>
      </c>
      <c r="AE218" s="4971"/>
      <c r="AF218" s="4971" t="s">
        <v>1953</v>
      </c>
      <c r="AG218" s="4971"/>
      <c r="AH218" s="4971" t="s">
        <v>1952</v>
      </c>
      <c r="AI218" s="4971"/>
      <c r="AJ218" s="4971" t="s">
        <v>1962</v>
      </c>
      <c r="AK218" s="4972"/>
      <c r="AL218" s="4979" t="s">
        <v>20</v>
      </c>
      <c r="AM218" s="4976" t="s">
        <v>21</v>
      </c>
      <c r="AN218" s="4538" t="s">
        <v>438</v>
      </c>
      <c r="AO218" s="4138" t="s">
        <v>439</v>
      </c>
      <c r="AP218" s="4975"/>
      <c r="AQ218" s="4975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70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79"/>
      <c r="AM219" s="4976"/>
      <c r="AN219" s="4915"/>
      <c r="AO219" s="4139"/>
      <c r="AP219" s="4975"/>
      <c r="AQ219" s="4975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68" t="s">
        <v>2448</v>
      </c>
      <c r="B228" s="4971" t="s">
        <v>27</v>
      </c>
      <c r="C228" s="4971"/>
      <c r="D228" s="4971" t="s">
        <v>713</v>
      </c>
      <c r="E228" s="4971"/>
      <c r="F228" s="4971"/>
      <c r="G228" s="4971"/>
      <c r="H228" s="4971"/>
      <c r="I228" s="4971"/>
      <c r="J228" s="4971"/>
      <c r="K228" s="4971"/>
      <c r="L228" s="4971"/>
      <c r="M228" s="4971"/>
      <c r="N228" s="4971"/>
      <c r="O228" s="4971"/>
      <c r="P228" s="4971"/>
      <c r="Q228" s="4971"/>
      <c r="R228" s="4971"/>
      <c r="S228" s="4971"/>
      <c r="T228" s="4971"/>
      <c r="U228" s="4971"/>
      <c r="V228" s="4971"/>
      <c r="W228" s="4971"/>
      <c r="X228" s="4971"/>
      <c r="Y228" s="4971"/>
      <c r="Z228" s="4971"/>
      <c r="AA228" s="4971"/>
      <c r="AB228" s="4971"/>
      <c r="AC228" s="4971"/>
      <c r="AD228" s="4971"/>
      <c r="AE228" s="4971"/>
      <c r="AF228" s="4971"/>
      <c r="AG228" s="4971"/>
      <c r="AH228" s="4971"/>
      <c r="AI228" s="4971"/>
      <c r="AJ228" s="4971"/>
      <c r="AK228" s="4972"/>
      <c r="AL228" s="4977" t="s">
        <v>2420</v>
      </c>
      <c r="AM228" s="4978"/>
      <c r="AN228" s="4545" t="s">
        <v>972</v>
      </c>
      <c r="AO228" s="4194"/>
      <c r="AP228" s="4975" t="s">
        <v>442</v>
      </c>
      <c r="AQ228" s="4975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69"/>
      <c r="B229" s="4971"/>
      <c r="C229" s="4971"/>
      <c r="D229" s="4971" t="s">
        <v>1973</v>
      </c>
      <c r="E229" s="4971"/>
      <c r="F229" s="4971" t="s">
        <v>1972</v>
      </c>
      <c r="G229" s="4971"/>
      <c r="H229" s="4971" t="s">
        <v>37</v>
      </c>
      <c r="I229" s="4971"/>
      <c r="J229" s="4971" t="s">
        <v>38</v>
      </c>
      <c r="K229" s="4971"/>
      <c r="L229" s="4971" t="s">
        <v>45</v>
      </c>
      <c r="M229" s="4971"/>
      <c r="N229" s="4971" t="s">
        <v>130</v>
      </c>
      <c r="O229" s="4971"/>
      <c r="P229" s="4971" t="s">
        <v>131</v>
      </c>
      <c r="Q229" s="4971"/>
      <c r="R229" s="4971" t="s">
        <v>132</v>
      </c>
      <c r="S229" s="4971"/>
      <c r="T229" s="4971" t="s">
        <v>133</v>
      </c>
      <c r="U229" s="4971"/>
      <c r="V229" s="4971" t="s">
        <v>134</v>
      </c>
      <c r="W229" s="4971"/>
      <c r="X229" s="4971" t="s">
        <v>135</v>
      </c>
      <c r="Y229" s="4971"/>
      <c r="Z229" s="4971" t="s">
        <v>1971</v>
      </c>
      <c r="AA229" s="4971"/>
      <c r="AB229" s="4971" t="s">
        <v>1963</v>
      </c>
      <c r="AC229" s="4971"/>
      <c r="AD229" s="4971" t="s">
        <v>1954</v>
      </c>
      <c r="AE229" s="4971"/>
      <c r="AF229" s="4971" t="s">
        <v>1953</v>
      </c>
      <c r="AG229" s="4971"/>
      <c r="AH229" s="4971" t="s">
        <v>1952</v>
      </c>
      <c r="AI229" s="4971"/>
      <c r="AJ229" s="4971" t="s">
        <v>1962</v>
      </c>
      <c r="AK229" s="4972"/>
      <c r="AL229" s="4980" t="s">
        <v>20</v>
      </c>
      <c r="AM229" s="4982" t="s">
        <v>21</v>
      </c>
      <c r="AN229" s="4538" t="s">
        <v>438</v>
      </c>
      <c r="AO229" s="4138" t="s">
        <v>439</v>
      </c>
      <c r="AP229" s="4975"/>
      <c r="AQ229" s="4975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70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81"/>
      <c r="AM230" s="4983"/>
      <c r="AN230" s="4915"/>
      <c r="AO230" s="4139"/>
      <c r="AP230" s="4975"/>
      <c r="AQ230" s="4975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91" t="s">
        <v>2500</v>
      </c>
      <c r="B239" s="4992"/>
      <c r="C239" s="4997" t="s">
        <v>27</v>
      </c>
      <c r="D239" s="4998"/>
      <c r="E239" s="4985"/>
      <c r="F239" s="4986"/>
      <c r="G239" s="4986"/>
      <c r="H239" s="4986"/>
      <c r="I239" s="4986"/>
      <c r="J239" s="4986"/>
      <c r="K239" s="4986"/>
      <c r="L239" s="4986"/>
      <c r="M239" s="4986"/>
      <c r="N239" s="4986"/>
      <c r="O239" s="4986"/>
      <c r="P239" s="4986"/>
      <c r="Q239" s="4986"/>
      <c r="R239" s="4986"/>
      <c r="S239" s="4986"/>
      <c r="T239" s="4986"/>
      <c r="U239" s="4986"/>
      <c r="V239" s="4986"/>
      <c r="W239" s="4986"/>
      <c r="X239" s="4986"/>
      <c r="Y239" s="4986"/>
      <c r="Z239" s="4986"/>
      <c r="AA239" s="4986"/>
      <c r="AB239" s="4986"/>
      <c r="AC239" s="4986"/>
      <c r="AD239" s="4986"/>
      <c r="AE239" s="4986"/>
      <c r="AF239" s="4986"/>
      <c r="AG239" s="4986"/>
      <c r="AH239" s="4986"/>
      <c r="AI239" s="4986"/>
      <c r="AJ239" s="4987"/>
      <c r="AK239" s="4933" t="s">
        <v>48</v>
      </c>
      <c r="AL239" s="4931"/>
      <c r="AM239" s="4931"/>
      <c r="AN239" s="4932"/>
      <c r="AO239" s="4933" t="s">
        <v>972</v>
      </c>
      <c r="AP239" s="4931"/>
      <c r="AQ239" s="4931"/>
      <c r="AR239" s="4932"/>
      <c r="AS239" s="4934" t="s">
        <v>2462</v>
      </c>
      <c r="AT239" s="4935"/>
      <c r="AU239" s="4934" t="s">
        <v>441</v>
      </c>
      <c r="AV239" s="4935"/>
      <c r="AW239" s="4965" t="s">
        <v>1723</v>
      </c>
      <c r="AX239" s="4942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93"/>
      <c r="B240" s="4994"/>
      <c r="C240" s="4999"/>
      <c r="D240" s="5000"/>
      <c r="E240" s="4945" t="s">
        <v>2463</v>
      </c>
      <c r="F240" s="4946"/>
      <c r="G240" s="4945" t="s">
        <v>982</v>
      </c>
      <c r="H240" s="4946"/>
      <c r="I240" s="4945" t="s">
        <v>2464</v>
      </c>
      <c r="J240" s="4946"/>
      <c r="K240" s="4927" t="s">
        <v>1972</v>
      </c>
      <c r="L240" s="4930"/>
      <c r="M240" s="4927" t="s">
        <v>37</v>
      </c>
      <c r="N240" s="4930"/>
      <c r="O240" s="4927" t="s">
        <v>38</v>
      </c>
      <c r="P240" s="4930"/>
      <c r="Q240" s="4927" t="s">
        <v>45</v>
      </c>
      <c r="R240" s="4930"/>
      <c r="S240" s="4927" t="s">
        <v>130</v>
      </c>
      <c r="T240" s="4930"/>
      <c r="U240" s="4927" t="s">
        <v>131</v>
      </c>
      <c r="V240" s="4930"/>
      <c r="W240" s="4928" t="s">
        <v>132</v>
      </c>
      <c r="X240" s="4930"/>
      <c r="Y240" s="4928" t="s">
        <v>133</v>
      </c>
      <c r="Z240" s="4930"/>
      <c r="AA240" s="4928" t="s">
        <v>134</v>
      </c>
      <c r="AB240" s="4930"/>
      <c r="AC240" s="4927" t="s">
        <v>135</v>
      </c>
      <c r="AD240" s="4930"/>
      <c r="AE240" s="4928" t="s">
        <v>1971</v>
      </c>
      <c r="AF240" s="4930"/>
      <c r="AG240" s="4928" t="s">
        <v>1963</v>
      </c>
      <c r="AH240" s="4930"/>
      <c r="AI240" s="4928" t="s">
        <v>2501</v>
      </c>
      <c r="AJ240" s="4929"/>
      <c r="AK240" s="4949" t="s">
        <v>20</v>
      </c>
      <c r="AL240" s="4950"/>
      <c r="AM240" s="4947" t="s">
        <v>21</v>
      </c>
      <c r="AN240" s="4948"/>
      <c r="AO240" s="4949" t="s">
        <v>439</v>
      </c>
      <c r="AP240" s="4950"/>
      <c r="AQ240" s="4947" t="s">
        <v>438</v>
      </c>
      <c r="AR240" s="4948"/>
      <c r="AS240" s="4936"/>
      <c r="AT240" s="4937"/>
      <c r="AU240" s="4936"/>
      <c r="AV240" s="4937"/>
      <c r="AW240" s="4984"/>
      <c r="AX240" s="4944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95"/>
      <c r="B241" s="4996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88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89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89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89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89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89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89"/>
      <c r="B248" s="2288" t="s">
        <v>2436</v>
      </c>
      <c r="C248" s="2289">
        <f>+O248+Q248+S248+U248+W248+Y248+AA248+AC248+AE248+AG248+AI248</f>
        <v>8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>
        <v>3</v>
      </c>
      <c r="T248" s="2283"/>
      <c r="U248" s="2285">
        <v>2</v>
      </c>
      <c r="V248" s="2283"/>
      <c r="W248" s="2282">
        <v>1</v>
      </c>
      <c r="X248" s="2283"/>
      <c r="Y248" s="2282">
        <v>2</v>
      </c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>
        <v>6</v>
      </c>
      <c r="AL248" s="2283"/>
      <c r="AM248" s="2282">
        <v>2</v>
      </c>
      <c r="AN248" s="2286"/>
      <c r="AO248" s="2287">
        <v>0</v>
      </c>
      <c r="AP248" s="2283">
        <v>0</v>
      </c>
      <c r="AQ248" s="2282">
        <v>0</v>
      </c>
      <c r="AR248" s="2286">
        <v>0</v>
      </c>
      <c r="AS248" s="2287">
        <v>6</v>
      </c>
      <c r="AT248" s="2286"/>
      <c r="AU248" s="2287">
        <v>0</v>
      </c>
      <c r="AV248" s="2283">
        <v>0</v>
      </c>
      <c r="AW248" s="2287">
        <v>0</v>
      </c>
      <c r="AX248" s="2283">
        <v>0</v>
      </c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89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89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89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89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89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89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89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89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89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89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89"/>
      <c r="B259" s="2288" t="s">
        <v>2480</v>
      </c>
      <c r="C259" s="2289">
        <f>+M259+O259+Q259+S259+U259+W259+Y259+AA259+AC259+AE259+AG259+AI259</f>
        <v>4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>
        <v>1</v>
      </c>
      <c r="T259" s="2307"/>
      <c r="U259" s="2285"/>
      <c r="V259" s="2307"/>
      <c r="W259" s="2282"/>
      <c r="X259" s="2307"/>
      <c r="Y259" s="2282"/>
      <c r="Z259" s="2307"/>
      <c r="AA259" s="2282">
        <v>1</v>
      </c>
      <c r="AB259" s="2307"/>
      <c r="AC259" s="2285">
        <v>1</v>
      </c>
      <c r="AD259" s="2307"/>
      <c r="AE259" s="2282"/>
      <c r="AF259" s="2307"/>
      <c r="AG259" s="2282"/>
      <c r="AH259" s="2307"/>
      <c r="AI259" s="2282">
        <v>1</v>
      </c>
      <c r="AJ259" s="2308"/>
      <c r="AK259" s="2287">
        <v>4</v>
      </c>
      <c r="AL259" s="2307"/>
      <c r="AM259" s="2282"/>
      <c r="AN259" s="2308"/>
      <c r="AO259" s="2287">
        <v>0</v>
      </c>
      <c r="AP259" s="2307">
        <v>0</v>
      </c>
      <c r="AQ259" s="2282">
        <v>0</v>
      </c>
      <c r="AR259" s="2308">
        <v>0</v>
      </c>
      <c r="AS259" s="2287">
        <v>4</v>
      </c>
      <c r="AT259" s="2308"/>
      <c r="AU259" s="2287">
        <v>0</v>
      </c>
      <c r="AV259" s="2307">
        <v>0</v>
      </c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90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88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89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89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90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12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topLeftCell="A28" zoomScale="80" zoomScaleNormal="80" workbookViewId="0">
      <selection activeCell="A36" sqref="A36:A46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SAN JUAN DE LA COSTA - ( 10306 )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65" t="s">
        <v>1728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5016" t="s">
        <v>1727</v>
      </c>
      <c r="B8" s="5016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3" t="s">
        <v>1725</v>
      </c>
      <c r="B10" s="4157" t="s">
        <v>0</v>
      </c>
      <c r="C10" s="4176" t="s">
        <v>1705</v>
      </c>
      <c r="D10" s="4163"/>
      <c r="E10" s="4177"/>
      <c r="F10" s="4452" t="s">
        <v>92</v>
      </c>
      <c r="G10" s="4509"/>
      <c r="H10" s="4509"/>
      <c r="I10" s="4509"/>
      <c r="J10" s="4509"/>
      <c r="K10" s="4509"/>
      <c r="L10" s="4509"/>
      <c r="M10" s="4509"/>
      <c r="N10" s="4509"/>
      <c r="O10" s="4509"/>
      <c r="P10" s="4509"/>
      <c r="Q10" s="4509"/>
      <c r="R10" s="4509"/>
      <c r="S10" s="4509"/>
      <c r="T10" s="4509"/>
      <c r="U10" s="4509"/>
      <c r="V10" s="4509"/>
      <c r="W10" s="4509"/>
      <c r="X10" s="4509"/>
      <c r="Y10" s="4509"/>
      <c r="Z10" s="4509"/>
      <c r="AA10" s="4509"/>
      <c r="AB10" s="4509"/>
      <c r="AC10" s="4509"/>
      <c r="AD10" s="4509"/>
      <c r="AE10" s="4509"/>
      <c r="AF10" s="4509"/>
      <c r="AG10" s="4509"/>
      <c r="AH10" s="4509"/>
      <c r="AI10" s="4509"/>
      <c r="AJ10" s="4509"/>
      <c r="AK10" s="4509"/>
      <c r="AL10" s="4509"/>
      <c r="AM10" s="5017"/>
      <c r="AN10" s="4682" t="s">
        <v>1724</v>
      </c>
      <c r="AO10" s="4622" t="s">
        <v>972</v>
      </c>
      <c r="AP10" s="4177"/>
      <c r="AQ10" s="4153" t="s">
        <v>442</v>
      </c>
      <c r="AR10" s="4153" t="s">
        <v>441</v>
      </c>
      <c r="AS10" s="4153" t="s">
        <v>1723</v>
      </c>
      <c r="AT10" s="4153" t="s">
        <v>479</v>
      </c>
      <c r="BX10" s="1574"/>
    </row>
    <row r="11" spans="1:93" ht="16.350000000000001" customHeight="1" x14ac:dyDescent="0.25">
      <c r="A11" s="4283"/>
      <c r="B11" s="4166"/>
      <c r="C11" s="4180"/>
      <c r="D11" s="4181"/>
      <c r="E11" s="4182"/>
      <c r="F11" s="4334"/>
      <c r="G11" s="4282"/>
      <c r="H11" s="4282"/>
      <c r="I11" s="4282"/>
      <c r="J11" s="4282"/>
      <c r="K11" s="4282"/>
      <c r="L11" s="4282"/>
      <c r="M11" s="4282"/>
      <c r="N11" s="4282"/>
      <c r="O11" s="4282"/>
      <c r="P11" s="4282"/>
      <c r="Q11" s="4282"/>
      <c r="R11" s="4282"/>
      <c r="S11" s="4282"/>
      <c r="T11" s="4282"/>
      <c r="U11" s="4282"/>
      <c r="V11" s="4282"/>
      <c r="W11" s="4282"/>
      <c r="X11" s="4282"/>
      <c r="Y11" s="4282"/>
      <c r="Z11" s="4282"/>
      <c r="AA11" s="4282"/>
      <c r="AB11" s="4282"/>
      <c r="AC11" s="4282"/>
      <c r="AD11" s="4282"/>
      <c r="AE11" s="4282"/>
      <c r="AF11" s="4282"/>
      <c r="AG11" s="4282"/>
      <c r="AH11" s="4282"/>
      <c r="AI11" s="4282"/>
      <c r="AJ11" s="4282"/>
      <c r="AK11" s="4282"/>
      <c r="AL11" s="4282"/>
      <c r="AM11" s="5018"/>
      <c r="AN11" s="4625"/>
      <c r="AO11" s="4624"/>
      <c r="AP11" s="4182"/>
      <c r="AQ11" s="4162"/>
      <c r="AR11" s="4162"/>
      <c r="AS11" s="4162"/>
      <c r="AT11" s="4162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3"/>
      <c r="B12" s="4166"/>
      <c r="C12" s="4318"/>
      <c r="D12" s="4164"/>
      <c r="E12" s="4320"/>
      <c r="F12" s="5001" t="s">
        <v>83</v>
      </c>
      <c r="G12" s="5001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12" t="s">
        <v>18</v>
      </c>
      <c r="AM12" s="5013"/>
      <c r="AN12" s="4625"/>
      <c r="AO12" s="5015"/>
      <c r="AP12" s="4320"/>
      <c r="AQ12" s="4162"/>
      <c r="AR12" s="4162"/>
      <c r="AS12" s="4162"/>
      <c r="AT12" s="4162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3"/>
      <c r="B13" s="5008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14"/>
      <c r="AO13" s="3159" t="s">
        <v>438</v>
      </c>
      <c r="AP13" s="3060" t="s">
        <v>439</v>
      </c>
      <c r="AQ13" s="4294"/>
      <c r="AR13" s="4294"/>
      <c r="AS13" s="4294"/>
      <c r="AT13" s="4294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53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62"/>
      <c r="B15" s="151" t="s">
        <v>26</v>
      </c>
      <c r="C15" s="472">
        <f t="shared" si="0"/>
        <v>8</v>
      </c>
      <c r="D15" s="473">
        <f t="shared" si="1"/>
        <v>5</v>
      </c>
      <c r="E15" s="1436">
        <f t="shared" si="2"/>
        <v>3</v>
      </c>
      <c r="F15" s="125">
        <v>5</v>
      </c>
      <c r="G15" s="165">
        <v>2</v>
      </c>
      <c r="H15" s="125"/>
      <c r="I15" s="165">
        <v>1</v>
      </c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>
        <v>0</v>
      </c>
      <c r="AO15" s="165">
        <v>0</v>
      </c>
      <c r="AP15" s="138">
        <v>0</v>
      </c>
      <c r="AQ15" s="138">
        <v>3</v>
      </c>
      <c r="AR15" s="138">
        <v>0</v>
      </c>
      <c r="AS15" s="1346"/>
      <c r="AT15" s="138">
        <v>0</v>
      </c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62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62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62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62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62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62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62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62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94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53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62"/>
      <c r="B26" s="151" t="s">
        <v>26</v>
      </c>
      <c r="C26" s="472">
        <f t="shared" si="0"/>
        <v>8</v>
      </c>
      <c r="D26" s="473">
        <f t="shared" si="1"/>
        <v>5</v>
      </c>
      <c r="E26" s="1436">
        <f t="shared" si="2"/>
        <v>3</v>
      </c>
      <c r="F26" s="125">
        <v>5</v>
      </c>
      <c r="G26" s="165">
        <v>2</v>
      </c>
      <c r="H26" s="125"/>
      <c r="I26" s="165">
        <v>1</v>
      </c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>
        <v>0</v>
      </c>
      <c r="AO26" s="165">
        <v>0</v>
      </c>
      <c r="AP26" s="138">
        <v>0</v>
      </c>
      <c r="AQ26" s="138">
        <v>3</v>
      </c>
      <c r="AR26" s="138">
        <v>0</v>
      </c>
      <c r="AS26" s="1346"/>
      <c r="AT26" s="138">
        <v>0</v>
      </c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62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>
        <v>0</v>
      </c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62"/>
      <c r="B28" s="151" t="s">
        <v>31</v>
      </c>
      <c r="C28" s="472">
        <f t="shared" si="0"/>
        <v>7</v>
      </c>
      <c r="D28" s="473">
        <f t="shared" si="1"/>
        <v>1</v>
      </c>
      <c r="E28" s="1436">
        <f t="shared" si="2"/>
        <v>6</v>
      </c>
      <c r="F28" s="125"/>
      <c r="G28" s="165">
        <v>1</v>
      </c>
      <c r="H28" s="125"/>
      <c r="I28" s="165"/>
      <c r="J28" s="125"/>
      <c r="K28" s="137"/>
      <c r="L28" s="125"/>
      <c r="M28" s="137"/>
      <c r="N28" s="125"/>
      <c r="O28" s="137">
        <v>1</v>
      </c>
      <c r="P28" s="125"/>
      <c r="Q28" s="137"/>
      <c r="R28" s="125"/>
      <c r="S28" s="137">
        <v>1</v>
      </c>
      <c r="T28" s="125"/>
      <c r="U28" s="137"/>
      <c r="V28" s="125"/>
      <c r="W28" s="137"/>
      <c r="X28" s="125"/>
      <c r="Y28" s="137">
        <v>1</v>
      </c>
      <c r="Z28" s="125"/>
      <c r="AA28" s="137">
        <v>1</v>
      </c>
      <c r="AB28" s="125">
        <v>1</v>
      </c>
      <c r="AC28" s="137">
        <v>1</v>
      </c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>
        <v>0</v>
      </c>
      <c r="AP28" s="138">
        <v>0</v>
      </c>
      <c r="AQ28" s="138">
        <v>3</v>
      </c>
      <c r="AR28" s="138">
        <v>0</v>
      </c>
      <c r="AS28" s="1346"/>
      <c r="AT28" s="138">
        <v>0</v>
      </c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62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>
        <v>0</v>
      </c>
      <c r="AO29" s="165">
        <v>0</v>
      </c>
      <c r="AP29" s="138">
        <v>0</v>
      </c>
      <c r="AQ29" s="138">
        <v>0</v>
      </c>
      <c r="AR29" s="138">
        <v>0</v>
      </c>
      <c r="AS29" s="1346"/>
      <c r="AT29" s="138">
        <v>0</v>
      </c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62"/>
      <c r="B30" s="151" t="s">
        <v>1711</v>
      </c>
      <c r="C30" s="472">
        <f t="shared" si="0"/>
        <v>1</v>
      </c>
      <c r="D30" s="473">
        <f t="shared" si="1"/>
        <v>0</v>
      </c>
      <c r="E30" s="1436">
        <f t="shared" si="2"/>
        <v>1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>
        <v>1</v>
      </c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>
        <v>0</v>
      </c>
      <c r="AO30" s="193">
        <v>0</v>
      </c>
      <c r="AP30" s="138">
        <v>0</v>
      </c>
      <c r="AQ30" s="138">
        <v>0</v>
      </c>
      <c r="AR30" s="138">
        <v>0</v>
      </c>
      <c r="AS30" s="1346"/>
      <c r="AT30" s="138">
        <v>0</v>
      </c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62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62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62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62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94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53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62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62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62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62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62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62"/>
      <c r="B42" s="151" t="s">
        <v>115</v>
      </c>
      <c r="C42" s="472">
        <f t="shared" si="0"/>
        <v>12</v>
      </c>
      <c r="D42" s="473">
        <f t="shared" si="1"/>
        <v>3</v>
      </c>
      <c r="E42" s="1436">
        <f t="shared" si="2"/>
        <v>9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>
        <v>1</v>
      </c>
      <c r="P42" s="125"/>
      <c r="Q42" s="137"/>
      <c r="R42" s="125"/>
      <c r="S42" s="137">
        <v>3</v>
      </c>
      <c r="T42" s="125">
        <v>2</v>
      </c>
      <c r="U42" s="137"/>
      <c r="V42" s="125"/>
      <c r="W42" s="137">
        <v>1</v>
      </c>
      <c r="X42" s="125">
        <v>1</v>
      </c>
      <c r="Y42" s="137">
        <v>3</v>
      </c>
      <c r="Z42" s="125"/>
      <c r="AA42" s="137">
        <v>1</v>
      </c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>
        <v>0</v>
      </c>
      <c r="AP42" s="138">
        <v>0</v>
      </c>
      <c r="AQ42" s="138">
        <v>0</v>
      </c>
      <c r="AR42" s="138">
        <v>0</v>
      </c>
      <c r="AS42" s="1346"/>
      <c r="AT42" s="138">
        <v>0</v>
      </c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62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62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62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94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53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62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62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62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62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62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62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62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62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62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94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53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62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62"/>
      <c r="B60" s="151" t="s">
        <v>23</v>
      </c>
      <c r="C60" s="472">
        <f t="shared" si="12"/>
        <v>47</v>
      </c>
      <c r="D60" s="473">
        <f t="shared" si="13"/>
        <v>0</v>
      </c>
      <c r="E60" s="1436">
        <f t="shared" si="14"/>
        <v>47</v>
      </c>
      <c r="F60" s="106"/>
      <c r="G60" s="200"/>
      <c r="H60" s="106"/>
      <c r="I60" s="200"/>
      <c r="J60" s="125"/>
      <c r="K60" s="137">
        <v>1</v>
      </c>
      <c r="L60" s="125"/>
      <c r="M60" s="137">
        <v>10</v>
      </c>
      <c r="N60" s="125"/>
      <c r="O60" s="137">
        <v>5</v>
      </c>
      <c r="P60" s="125"/>
      <c r="Q60" s="137">
        <v>6</v>
      </c>
      <c r="R60" s="125"/>
      <c r="S60" s="137">
        <v>10</v>
      </c>
      <c r="T60" s="125"/>
      <c r="U60" s="137">
        <v>8</v>
      </c>
      <c r="V60" s="125"/>
      <c r="W60" s="137">
        <v>2</v>
      </c>
      <c r="X60" s="125"/>
      <c r="Y60" s="137">
        <v>5</v>
      </c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>
        <v>0</v>
      </c>
      <c r="AP60" s="138">
        <v>0</v>
      </c>
      <c r="AQ60" s="138">
        <v>47</v>
      </c>
      <c r="AR60" s="138">
        <v>0</v>
      </c>
      <c r="AS60" s="138">
        <v>0</v>
      </c>
      <c r="AT60" s="138">
        <v>0</v>
      </c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62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62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62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62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53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62"/>
      <c r="B66" s="151" t="s">
        <v>23</v>
      </c>
      <c r="C66" s="472">
        <f t="shared" si="12"/>
        <v>14</v>
      </c>
      <c r="D66" s="473">
        <f t="shared" si="13"/>
        <v>0</v>
      </c>
      <c r="E66" s="1436">
        <f t="shared" si="14"/>
        <v>14</v>
      </c>
      <c r="F66" s="106"/>
      <c r="G66" s="200"/>
      <c r="H66" s="106"/>
      <c r="I66" s="200"/>
      <c r="J66" s="125"/>
      <c r="K66" s="137">
        <v>1</v>
      </c>
      <c r="L66" s="125"/>
      <c r="M66" s="137">
        <v>5</v>
      </c>
      <c r="N66" s="125"/>
      <c r="O66" s="137">
        <v>3</v>
      </c>
      <c r="P66" s="125"/>
      <c r="Q66" s="137">
        <v>2</v>
      </c>
      <c r="R66" s="125"/>
      <c r="S66" s="137">
        <v>2</v>
      </c>
      <c r="T66" s="125"/>
      <c r="U66" s="137">
        <v>1</v>
      </c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>
        <v>0</v>
      </c>
      <c r="AP66" s="138">
        <v>0</v>
      </c>
      <c r="AQ66" s="138">
        <v>14</v>
      </c>
      <c r="AR66" s="138">
        <v>0</v>
      </c>
      <c r="AS66" s="138">
        <v>0</v>
      </c>
      <c r="AT66" s="138">
        <v>0</v>
      </c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62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94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53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62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62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62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62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62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94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53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62"/>
      <c r="B77" s="778" t="s">
        <v>1716</v>
      </c>
      <c r="C77" s="1056">
        <f t="shared" si="12"/>
        <v>1</v>
      </c>
      <c r="D77" s="1055">
        <f t="shared" si="13"/>
        <v>0</v>
      </c>
      <c r="E77" s="1435">
        <f t="shared" si="14"/>
        <v>1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>
        <v>1</v>
      </c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>
        <v>0</v>
      </c>
      <c r="AP77" s="138">
        <v>0</v>
      </c>
      <c r="AQ77" s="138">
        <v>1</v>
      </c>
      <c r="AR77" s="138">
        <v>0</v>
      </c>
      <c r="AS77" s="138">
        <v>0</v>
      </c>
      <c r="AT77" s="138">
        <v>0</v>
      </c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62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62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62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53" t="s">
        <v>1712</v>
      </c>
      <c r="B82" s="1427" t="s">
        <v>22</v>
      </c>
      <c r="C82" s="3248">
        <f t="shared" si="24"/>
        <v>8</v>
      </c>
      <c r="D82" s="3249">
        <f>SUM(F82+H81+J82+L82+N82+P82+R82+T82+V82+X82+Z82+AB82+AD82+AF82+AH82+AJ82+AL82)</f>
        <v>5</v>
      </c>
      <c r="E82" s="1437">
        <f>SUM(G82+I82+K82+M82+O82+Q82+S82+U82+W82+Y82+AA82+AC82+AE82+AG82+AI82+AK82+AM82)</f>
        <v>3</v>
      </c>
      <c r="F82" s="3017">
        <v>1</v>
      </c>
      <c r="G82" s="164"/>
      <c r="H82" s="3017"/>
      <c r="I82" s="164"/>
      <c r="J82" s="3017"/>
      <c r="K82" s="3033"/>
      <c r="L82" s="125"/>
      <c r="M82" s="137"/>
      <c r="N82" s="125"/>
      <c r="O82" s="137"/>
      <c r="P82" s="125">
        <v>1</v>
      </c>
      <c r="Q82" s="137"/>
      <c r="R82" s="125"/>
      <c r="S82" s="137"/>
      <c r="T82" s="125"/>
      <c r="U82" s="137">
        <v>1</v>
      </c>
      <c r="V82" s="125"/>
      <c r="W82" s="137"/>
      <c r="X82" s="125"/>
      <c r="Y82" s="137">
        <v>1</v>
      </c>
      <c r="Z82" s="125">
        <v>1</v>
      </c>
      <c r="AA82" s="137">
        <v>1</v>
      </c>
      <c r="AB82" s="125"/>
      <c r="AC82" s="137"/>
      <c r="AD82" s="3017"/>
      <c r="AE82" s="3033"/>
      <c r="AF82" s="3017"/>
      <c r="AG82" s="3033"/>
      <c r="AH82" s="3017">
        <v>1</v>
      </c>
      <c r="AI82" s="3033"/>
      <c r="AJ82" s="3017">
        <v>1</v>
      </c>
      <c r="AK82" s="3033"/>
      <c r="AL82" s="3034"/>
      <c r="AM82" s="3035"/>
      <c r="AN82" s="3036">
        <v>0</v>
      </c>
      <c r="AO82" s="164">
        <v>0</v>
      </c>
      <c r="AP82" s="3024">
        <v>0</v>
      </c>
      <c r="AQ82" s="3024">
        <v>4</v>
      </c>
      <c r="AR82" s="3024">
        <v>0</v>
      </c>
      <c r="AS82" s="3024">
        <v>0</v>
      </c>
      <c r="AT82" s="3024">
        <v>0</v>
      </c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62"/>
      <c r="B83" s="151" t="s">
        <v>26</v>
      </c>
      <c r="C83" s="472">
        <f t="shared" si="24"/>
        <v>47</v>
      </c>
      <c r="D83" s="473">
        <f t="shared" ref="D83:D89" si="34">SUM(F83+H83+J83+L83+N83+P83+R83+T83+V83+X83+Z83+AB83+AD83+AF83+AH83+AJ83+AL83)</f>
        <v>25</v>
      </c>
      <c r="E83" s="1436">
        <f t="shared" ref="E83:E89" si="35">SUM(G83+I83+K83+M83+O83+Q83+S83+U83+W83+Y83+AA83+AC83+AE83+AG83+AI83+AK83+AM83)</f>
        <v>22</v>
      </c>
      <c r="F83" s="125">
        <v>5</v>
      </c>
      <c r="G83" s="165">
        <v>2</v>
      </c>
      <c r="H83" s="125"/>
      <c r="I83" s="165">
        <v>1</v>
      </c>
      <c r="J83" s="125"/>
      <c r="K83" s="137"/>
      <c r="L83" s="125"/>
      <c r="M83" s="137">
        <v>1</v>
      </c>
      <c r="N83" s="125">
        <v>1</v>
      </c>
      <c r="O83" s="137">
        <v>4</v>
      </c>
      <c r="P83" s="125">
        <v>1</v>
      </c>
      <c r="Q83" s="137"/>
      <c r="R83" s="125">
        <v>0</v>
      </c>
      <c r="S83" s="137">
        <v>2</v>
      </c>
      <c r="T83" s="125">
        <v>2</v>
      </c>
      <c r="U83" s="137">
        <v>0</v>
      </c>
      <c r="V83" s="125">
        <v>1</v>
      </c>
      <c r="W83" s="137">
        <v>2</v>
      </c>
      <c r="X83" s="125">
        <v>0</v>
      </c>
      <c r="Y83" s="137">
        <v>3</v>
      </c>
      <c r="Z83" s="125">
        <v>3</v>
      </c>
      <c r="AA83" s="137">
        <v>1</v>
      </c>
      <c r="AB83" s="125">
        <v>6</v>
      </c>
      <c r="AC83" s="137">
        <v>2</v>
      </c>
      <c r="AD83" s="125">
        <v>3</v>
      </c>
      <c r="AE83" s="137">
        <v>1</v>
      </c>
      <c r="AF83" s="125">
        <v>2</v>
      </c>
      <c r="AG83" s="137">
        <v>2</v>
      </c>
      <c r="AH83" s="125">
        <v>0</v>
      </c>
      <c r="AI83" s="137">
        <v>1</v>
      </c>
      <c r="AJ83" s="125"/>
      <c r="AK83" s="137"/>
      <c r="AL83" s="184">
        <v>1</v>
      </c>
      <c r="AM83" s="231"/>
      <c r="AN83" s="1343">
        <v>0</v>
      </c>
      <c r="AO83" s="165">
        <v>0</v>
      </c>
      <c r="AP83" s="138">
        <v>0</v>
      </c>
      <c r="AQ83" s="138">
        <v>22</v>
      </c>
      <c r="AR83" s="138">
        <v>0</v>
      </c>
      <c r="AS83" s="138">
        <v>0</v>
      </c>
      <c r="AT83" s="138">
        <v>0</v>
      </c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62"/>
      <c r="B84" s="151" t="s">
        <v>23</v>
      </c>
      <c r="C84" s="472">
        <f t="shared" si="24"/>
        <v>3</v>
      </c>
      <c r="D84" s="473">
        <f t="shared" si="34"/>
        <v>2</v>
      </c>
      <c r="E84" s="1436">
        <f t="shared" si="35"/>
        <v>1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>
        <v>1</v>
      </c>
      <c r="T84" s="125">
        <v>1</v>
      </c>
      <c r="U84" s="137"/>
      <c r="V84" s="125"/>
      <c r="W84" s="137"/>
      <c r="X84" s="125"/>
      <c r="Y84" s="137"/>
      <c r="Z84" s="125"/>
      <c r="AA84" s="137"/>
      <c r="AB84" s="125">
        <v>1</v>
      </c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>
        <v>0</v>
      </c>
      <c r="AP84" s="138">
        <v>0</v>
      </c>
      <c r="AQ84" s="138">
        <v>3</v>
      </c>
      <c r="AR84" s="138">
        <v>0</v>
      </c>
      <c r="AS84" s="138">
        <v>0</v>
      </c>
      <c r="AT84" s="138">
        <v>0</v>
      </c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62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62"/>
      <c r="B86" s="151" t="s">
        <v>1711</v>
      </c>
      <c r="C86" s="472">
        <f t="shared" si="24"/>
        <v>17</v>
      </c>
      <c r="D86" s="473">
        <f t="shared" si="34"/>
        <v>7</v>
      </c>
      <c r="E86" s="1436">
        <f t="shared" si="35"/>
        <v>10</v>
      </c>
      <c r="F86" s="125"/>
      <c r="G86" s="165"/>
      <c r="H86" s="125">
        <v>1</v>
      </c>
      <c r="I86" s="165"/>
      <c r="J86" s="125"/>
      <c r="K86" s="137"/>
      <c r="L86" s="125"/>
      <c r="M86" s="137">
        <v>2</v>
      </c>
      <c r="N86" s="125">
        <v>1</v>
      </c>
      <c r="O86" s="137"/>
      <c r="P86" s="125">
        <v>1</v>
      </c>
      <c r="Q86" s="137">
        <v>3</v>
      </c>
      <c r="R86" s="125"/>
      <c r="S86" s="137"/>
      <c r="T86" s="125">
        <v>2</v>
      </c>
      <c r="U86" s="137"/>
      <c r="V86" s="125"/>
      <c r="W86" s="137">
        <v>1</v>
      </c>
      <c r="X86" s="125"/>
      <c r="Y86" s="137"/>
      <c r="Z86" s="125"/>
      <c r="AA86" s="137">
        <v>2</v>
      </c>
      <c r="AB86" s="125">
        <v>1</v>
      </c>
      <c r="AC86" s="137"/>
      <c r="AD86" s="125"/>
      <c r="AE86" s="137"/>
      <c r="AF86" s="125"/>
      <c r="AG86" s="137">
        <v>1</v>
      </c>
      <c r="AH86" s="125">
        <v>1</v>
      </c>
      <c r="AI86" s="137"/>
      <c r="AJ86" s="125"/>
      <c r="AK86" s="137"/>
      <c r="AL86" s="184"/>
      <c r="AM86" s="231">
        <v>1</v>
      </c>
      <c r="AN86" s="1343">
        <v>0</v>
      </c>
      <c r="AO86" s="165">
        <v>0</v>
      </c>
      <c r="AP86" s="138">
        <v>0</v>
      </c>
      <c r="AQ86" s="138">
        <v>11</v>
      </c>
      <c r="AR86" s="138">
        <v>0</v>
      </c>
      <c r="AS86" s="138">
        <v>2</v>
      </c>
      <c r="AT86" s="138">
        <v>2</v>
      </c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62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62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94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53" t="s">
        <v>1707</v>
      </c>
      <c r="B91" s="4157" t="s">
        <v>1706</v>
      </c>
      <c r="C91" s="4176" t="s">
        <v>1705</v>
      </c>
      <c r="D91" s="4163"/>
      <c r="E91" s="4177"/>
      <c r="F91" s="5012" t="s">
        <v>92</v>
      </c>
      <c r="G91" s="5004"/>
      <c r="H91" s="5004"/>
      <c r="I91" s="5004"/>
      <c r="J91" s="5004"/>
      <c r="K91" s="5004"/>
      <c r="L91" s="5004"/>
      <c r="M91" s="5004"/>
      <c r="N91" s="5004"/>
      <c r="O91" s="5004"/>
      <c r="P91" s="5004"/>
      <c r="Q91" s="5004"/>
      <c r="R91" s="5004"/>
      <c r="S91" s="5004"/>
      <c r="T91" s="5004"/>
      <c r="U91" s="5004"/>
      <c r="V91" s="5004"/>
      <c r="W91" s="5004"/>
      <c r="X91" s="5004"/>
      <c r="Y91" s="5004"/>
      <c r="Z91" s="5004"/>
      <c r="AA91" s="5004"/>
      <c r="AB91" s="5004"/>
      <c r="AC91" s="5004"/>
      <c r="AD91" s="5004"/>
      <c r="AE91" s="5004"/>
      <c r="AF91" s="5004"/>
      <c r="AG91" s="5004"/>
      <c r="AH91" s="5004"/>
      <c r="AI91" s="5004"/>
      <c r="AJ91" s="5004"/>
      <c r="AK91" s="5004"/>
      <c r="AL91" s="5004"/>
      <c r="AM91" s="5013"/>
      <c r="AN91" s="4163" t="s">
        <v>972</v>
      </c>
      <c r="AO91" s="4177"/>
      <c r="AP91" s="4153" t="s">
        <v>442</v>
      </c>
      <c r="AQ91" s="4153" t="s">
        <v>441</v>
      </c>
      <c r="AR91" s="4153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62"/>
      <c r="B92" s="4166"/>
      <c r="C92" s="4318"/>
      <c r="D92" s="4164"/>
      <c r="E92" s="4320"/>
      <c r="F92" s="5002" t="s">
        <v>83</v>
      </c>
      <c r="G92" s="5003"/>
      <c r="H92" s="5002" t="s">
        <v>84</v>
      </c>
      <c r="I92" s="5003"/>
      <c r="J92" s="5012" t="s">
        <v>608</v>
      </c>
      <c r="K92" s="5005"/>
      <c r="L92" s="5012" t="s">
        <v>5</v>
      </c>
      <c r="M92" s="5005"/>
      <c r="N92" s="5012" t="s">
        <v>609</v>
      </c>
      <c r="O92" s="5005"/>
      <c r="P92" s="5012" t="s">
        <v>7</v>
      </c>
      <c r="Q92" s="5005"/>
      <c r="R92" s="5012" t="s">
        <v>8</v>
      </c>
      <c r="S92" s="5005"/>
      <c r="T92" s="5012" t="s">
        <v>9</v>
      </c>
      <c r="U92" s="5005"/>
      <c r="V92" s="5012" t="s">
        <v>10</v>
      </c>
      <c r="W92" s="5005"/>
      <c r="X92" s="5012" t="s">
        <v>11</v>
      </c>
      <c r="Y92" s="5005"/>
      <c r="Z92" s="5012" t="s">
        <v>12</v>
      </c>
      <c r="AA92" s="5005"/>
      <c r="AB92" s="5012" t="s">
        <v>13</v>
      </c>
      <c r="AC92" s="5005"/>
      <c r="AD92" s="5012" t="s">
        <v>14</v>
      </c>
      <c r="AE92" s="5004"/>
      <c r="AF92" s="5012" t="s">
        <v>15</v>
      </c>
      <c r="AG92" s="5005"/>
      <c r="AH92" s="5004" t="s">
        <v>16</v>
      </c>
      <c r="AI92" s="5004"/>
      <c r="AJ92" s="5012" t="s">
        <v>17</v>
      </c>
      <c r="AK92" s="5005"/>
      <c r="AL92" s="5004" t="s">
        <v>18</v>
      </c>
      <c r="AM92" s="5013"/>
      <c r="AN92" s="4164"/>
      <c r="AO92" s="4320"/>
      <c r="AP92" s="4162"/>
      <c r="AQ92" s="4162"/>
      <c r="AR92" s="4162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94"/>
      <c r="B93" s="5008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94"/>
      <c r="AQ93" s="4294"/>
      <c r="AR93" s="4294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53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62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62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62"/>
      <c r="B97" s="151" t="s">
        <v>1699</v>
      </c>
      <c r="C97" s="472">
        <f t="shared" si="36"/>
        <v>11</v>
      </c>
      <c r="D97" s="473">
        <f t="shared" si="42"/>
        <v>8</v>
      </c>
      <c r="E97" s="166">
        <f t="shared" si="42"/>
        <v>3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>
        <v>2</v>
      </c>
      <c r="Q97" s="137">
        <v>1</v>
      </c>
      <c r="R97" s="127">
        <v>1</v>
      </c>
      <c r="S97" s="197">
        <v>1</v>
      </c>
      <c r="T97" s="125">
        <v>1</v>
      </c>
      <c r="U97" s="165"/>
      <c r="V97" s="152">
        <v>2</v>
      </c>
      <c r="W97" s="127"/>
      <c r="X97" s="125">
        <v>1</v>
      </c>
      <c r="Y97" s="165"/>
      <c r="Z97" s="152">
        <v>1</v>
      </c>
      <c r="AA97" s="127"/>
      <c r="AB97" s="125"/>
      <c r="AC97" s="165"/>
      <c r="AD97" s="125"/>
      <c r="AE97" s="137">
        <v>1</v>
      </c>
      <c r="AF97" s="125"/>
      <c r="AG97" s="165"/>
      <c r="AH97" s="125"/>
      <c r="AI97" s="165"/>
      <c r="AJ97" s="125"/>
      <c r="AK97" s="165"/>
      <c r="AL97" s="152"/>
      <c r="AM97" s="286"/>
      <c r="AN97" s="152">
        <v>0</v>
      </c>
      <c r="AO97" s="137">
        <v>0</v>
      </c>
      <c r="AP97" s="138">
        <v>2</v>
      </c>
      <c r="AQ97" s="165">
        <v>0</v>
      </c>
      <c r="AR97" s="137">
        <v>0</v>
      </c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62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94"/>
      <c r="B99" s="870" t="s">
        <v>1697</v>
      </c>
      <c r="C99" s="3253">
        <f t="shared" si="36"/>
        <v>2</v>
      </c>
      <c r="D99" s="3254">
        <f>SUM(F99+H99+J99+L99+N99+P99+R99+T99+V99+X99+Z99+AB99+AD99+AF99+AH99+AJ99+AL99)</f>
        <v>2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>
        <v>1</v>
      </c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>
        <v>1</v>
      </c>
      <c r="AG99" s="142"/>
      <c r="AH99" s="140"/>
      <c r="AI99" s="142"/>
      <c r="AJ99" s="140"/>
      <c r="AK99" s="142"/>
      <c r="AL99" s="140"/>
      <c r="AM99" s="142"/>
      <c r="AN99" s="152">
        <v>0</v>
      </c>
      <c r="AO99" s="137">
        <v>0</v>
      </c>
      <c r="AP99" s="138">
        <v>0</v>
      </c>
      <c r="AQ99" s="165">
        <v>0</v>
      </c>
      <c r="AR99" s="137">
        <v>0</v>
      </c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53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62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62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62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62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94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63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81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81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81"/>
      <c r="B110" s="3103" t="s">
        <v>1691</v>
      </c>
      <c r="C110" s="138">
        <v>2</v>
      </c>
      <c r="D110" s="138">
        <v>0</v>
      </c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81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81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81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81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81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64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53" t="s">
        <v>46</v>
      </c>
      <c r="B118" s="1400"/>
      <c r="C118" s="4176" t="s">
        <v>27</v>
      </c>
      <c r="D118" s="4163"/>
      <c r="E118" s="4177"/>
      <c r="F118" s="5009" t="s">
        <v>92</v>
      </c>
      <c r="G118" s="5010"/>
      <c r="H118" s="5010"/>
      <c r="I118" s="5010"/>
      <c r="J118" s="5010"/>
      <c r="K118" s="5010"/>
      <c r="L118" s="5010"/>
      <c r="M118" s="5010"/>
      <c r="N118" s="5010"/>
      <c r="O118" s="5010"/>
      <c r="P118" s="5010"/>
      <c r="Q118" s="5010"/>
      <c r="R118" s="5010"/>
      <c r="S118" s="5010"/>
      <c r="T118" s="5010"/>
      <c r="U118" s="5010"/>
      <c r="V118" s="5010"/>
      <c r="W118" s="5010"/>
      <c r="X118" s="5010"/>
      <c r="Y118" s="5010"/>
      <c r="Z118" s="5010"/>
      <c r="AA118" s="5010"/>
      <c r="AB118" s="5010"/>
      <c r="AC118" s="5010"/>
      <c r="AD118" s="5010"/>
      <c r="AE118" s="5010"/>
      <c r="AF118" s="5010"/>
      <c r="AG118" s="5010"/>
      <c r="AH118" s="5010"/>
      <c r="AI118" s="5010"/>
      <c r="AJ118" s="5010"/>
      <c r="AK118" s="5011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62"/>
      <c r="B119" s="1400"/>
      <c r="C119" s="4318"/>
      <c r="D119" s="4164"/>
      <c r="E119" s="4320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12" t="s">
        <v>18</v>
      </c>
      <c r="AI119" s="5013"/>
      <c r="AJ119" s="5004" t="s">
        <v>1670</v>
      </c>
      <c r="AK119" s="5005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94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77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82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320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5001" t="s">
        <v>1662</v>
      </c>
      <c r="B126" s="5001" t="s">
        <v>1661</v>
      </c>
      <c r="C126" s="5001" t="s">
        <v>1636</v>
      </c>
      <c r="D126" s="5002" t="s">
        <v>1660</v>
      </c>
      <c r="E126" s="5006"/>
      <c r="F126" s="5006"/>
      <c r="G126" s="5006"/>
      <c r="H126" s="5006"/>
      <c r="I126" s="5006"/>
      <c r="J126" s="5007"/>
      <c r="K126" s="4177" t="s">
        <v>1659</v>
      </c>
      <c r="L126" s="4177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5001"/>
      <c r="B127" s="5001"/>
      <c r="C127" s="5001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320"/>
      <c r="L127" s="4320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5001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5001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5001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5001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5001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5001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5001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5001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5001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5001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5001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5001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5001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5001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5001"/>
      <c r="B142" s="3063" t="s">
        <v>1628</v>
      </c>
      <c r="C142" s="124">
        <f t="shared" si="46"/>
        <v>7</v>
      </c>
      <c r="D142" s="125">
        <v>7</v>
      </c>
      <c r="E142" s="126"/>
      <c r="F142" s="126"/>
      <c r="G142" s="126"/>
      <c r="H142" s="126"/>
      <c r="I142" s="197"/>
      <c r="J142" s="231"/>
      <c r="K142" s="152"/>
      <c r="L142" s="138">
        <v>113</v>
      </c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5001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195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workbookViewId="0">
      <selection activeCell="D18" sqref="D1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Futa Sruka Lawenche Kunko Mapu Mo - ( 123104 )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65" t="s">
        <v>2508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19" t="s">
        <v>2510</v>
      </c>
      <c r="B9" s="4190" t="s">
        <v>2511</v>
      </c>
      <c r="C9" s="4186"/>
      <c r="D9" s="4191"/>
      <c r="E9" s="4192" t="s">
        <v>2512</v>
      </c>
      <c r="F9" s="4194"/>
      <c r="G9" s="4731" t="s">
        <v>2513</v>
      </c>
      <c r="H9" s="4190" t="s">
        <v>2514</v>
      </c>
      <c r="I9" s="4191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46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38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/>
      <c r="D12" s="164"/>
      <c r="E12" s="1706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289</v>
      </c>
      <c r="C25" s="1706">
        <v>107</v>
      </c>
      <c r="D25" s="164">
        <v>182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2</v>
      </c>
      <c r="C27" s="2151"/>
      <c r="D27" s="2152">
        <v>2</v>
      </c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8" t="s">
        <v>2537</v>
      </c>
      <c r="B31" s="4731"/>
      <c r="C31" s="4192" t="s">
        <v>2538</v>
      </c>
      <c r="D31" s="4545"/>
      <c r="E31" s="4545"/>
      <c r="F31" s="5020"/>
      <c r="G31" s="4545" t="s">
        <v>2539</v>
      </c>
      <c r="H31" s="4545"/>
      <c r="I31" s="4545"/>
      <c r="J31" s="4545"/>
      <c r="K31" s="4545" t="s">
        <v>2164</v>
      </c>
      <c r="L31" s="4545"/>
      <c r="M31" s="4545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819"/>
      <c r="B32" s="4139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1" t="s">
        <v>2551</v>
      </c>
      <c r="B33" s="5022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55" t="s">
        <v>1631</v>
      </c>
      <c r="B34" s="4956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55" t="s">
        <v>2552</v>
      </c>
      <c r="B35" s="4956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55" t="s">
        <v>2553</v>
      </c>
      <c r="B36" s="4956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55" t="s">
        <v>2554</v>
      </c>
      <c r="B37" s="4956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55" t="s">
        <v>2555</v>
      </c>
      <c r="B38" s="4956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55" t="s">
        <v>2556</v>
      </c>
      <c r="B39" s="4956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55" t="s">
        <v>2557</v>
      </c>
      <c r="B40" s="4956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55" t="s">
        <v>2558</v>
      </c>
      <c r="B41" s="4956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556" t="s">
        <v>2559</v>
      </c>
      <c r="B42" s="4557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566" t="s">
        <v>2560</v>
      </c>
      <c r="B43" s="4567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25" t="s">
        <v>2561</v>
      </c>
      <c r="B44" s="5026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7" t="s">
        <v>2562</v>
      </c>
      <c r="B45" s="5028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92" t="s">
        <v>2564</v>
      </c>
      <c r="B47" s="4194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23" t="s">
        <v>2566</v>
      </c>
      <c r="B48" s="5024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316" t="s">
        <v>2567</v>
      </c>
      <c r="B49" s="4317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291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51" t="s">
        <v>2256</v>
      </c>
      <c r="B9" s="5052" t="s">
        <v>2255</v>
      </c>
      <c r="C9" s="5062" t="s">
        <v>2254</v>
      </c>
      <c r="D9" s="5040" t="s">
        <v>2253</v>
      </c>
      <c r="E9" s="5040" t="s">
        <v>2252</v>
      </c>
      <c r="F9" s="5045" t="s">
        <v>2251</v>
      </c>
      <c r="G9" s="4442" t="s">
        <v>2855</v>
      </c>
      <c r="H9" s="4710"/>
      <c r="I9" s="4710"/>
      <c r="J9" s="4443"/>
      <c r="K9" s="4442" t="s">
        <v>2834</v>
      </c>
      <c r="L9" s="4710"/>
      <c r="M9" s="4710"/>
      <c r="N9" s="4710"/>
      <c r="O9" s="4443"/>
      <c r="P9" s="4442" t="s">
        <v>2835</v>
      </c>
      <c r="Q9" s="4710"/>
      <c r="R9" s="4710"/>
      <c r="S9" s="4710"/>
      <c r="T9" s="4443"/>
      <c r="U9" s="4442" t="s">
        <v>2836</v>
      </c>
      <c r="V9" s="4710"/>
      <c r="W9" s="4710"/>
      <c r="X9" s="4710"/>
      <c r="Y9" s="4443"/>
      <c r="Z9" s="4442" t="s">
        <v>2856</v>
      </c>
      <c r="AA9" s="4710"/>
      <c r="AB9" s="4443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51"/>
      <c r="B10" s="5052"/>
      <c r="C10" s="5062"/>
      <c r="D10" s="5041"/>
      <c r="E10" s="5041"/>
      <c r="F10" s="5045"/>
      <c r="G10" s="4444"/>
      <c r="H10" s="4711"/>
      <c r="I10" s="4711"/>
      <c r="J10" s="4445"/>
      <c r="K10" s="4444"/>
      <c r="L10" s="4711"/>
      <c r="M10" s="4711"/>
      <c r="N10" s="4711"/>
      <c r="O10" s="4445"/>
      <c r="P10" s="4444"/>
      <c r="Q10" s="4711"/>
      <c r="R10" s="4711"/>
      <c r="S10" s="4711"/>
      <c r="T10" s="4445"/>
      <c r="U10" s="4444"/>
      <c r="V10" s="4711"/>
      <c r="W10" s="4711"/>
      <c r="X10" s="4711"/>
      <c r="Y10" s="4445"/>
      <c r="Z10" s="4444"/>
      <c r="AA10" s="4711"/>
      <c r="AB10" s="4445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51"/>
      <c r="B11" s="5052"/>
      <c r="C11" s="5062"/>
      <c r="D11" s="5042"/>
      <c r="E11" s="5042"/>
      <c r="F11" s="5045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55" t="s">
        <v>2216</v>
      </c>
      <c r="B26" s="5029"/>
      <c r="C26" s="5060" t="s">
        <v>27</v>
      </c>
      <c r="D26" s="5034" t="s">
        <v>1155</v>
      </c>
      <c r="E26" s="5059"/>
      <c r="F26" s="5043" t="s">
        <v>2232</v>
      </c>
      <c r="G26" s="5043"/>
      <c r="H26" s="5043"/>
      <c r="I26" s="5043"/>
      <c r="J26" s="5043"/>
      <c r="K26" s="5044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56"/>
      <c r="B27" s="5031"/>
      <c r="C27" s="5061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63" t="s">
        <v>34</v>
      </c>
      <c r="B28" s="5064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65" t="s">
        <v>2226</v>
      </c>
      <c r="B29" s="5066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65" t="s">
        <v>2225</v>
      </c>
      <c r="B30" s="5066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67" t="s">
        <v>2224</v>
      </c>
      <c r="B31" s="5068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57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58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69" t="s">
        <v>2220</v>
      </c>
      <c r="B34" s="5070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53" t="s">
        <v>2210</v>
      </c>
      <c r="B51" s="5053"/>
      <c r="C51" s="5053"/>
      <c r="D51" s="5054"/>
      <c r="E51" s="5054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46" t="s">
        <v>2205</v>
      </c>
      <c r="B53" s="5047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48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48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49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50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29" t="s">
        <v>1575</v>
      </c>
      <c r="B59" s="5032" t="s">
        <v>2201</v>
      </c>
      <c r="C59" s="5029"/>
      <c r="D59" s="5032" t="s">
        <v>2200</v>
      </c>
      <c r="E59" s="5029"/>
      <c r="F59" s="5034" t="s">
        <v>2199</v>
      </c>
      <c r="G59" s="5035"/>
      <c r="H59" s="5035"/>
      <c r="I59" s="5036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30"/>
      <c r="B60" s="5033"/>
      <c r="C60" s="5031"/>
      <c r="D60" s="5033"/>
      <c r="E60" s="5031"/>
      <c r="F60" s="5034" t="s">
        <v>2198</v>
      </c>
      <c r="G60" s="5036"/>
      <c r="H60" s="5034" t="s">
        <v>2197</v>
      </c>
      <c r="I60" s="5036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31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37" t="s">
        <v>2192</v>
      </c>
      <c r="B75" s="5037"/>
      <c r="C75" s="5037"/>
      <c r="D75" s="5037"/>
      <c r="E75" s="5037"/>
      <c r="F75" s="5037"/>
      <c r="G75" s="5037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38" t="s">
        <v>2191</v>
      </c>
      <c r="B76" s="5034" t="s">
        <v>2190</v>
      </c>
      <c r="C76" s="5035"/>
      <c r="D76" s="5035"/>
      <c r="E76" s="5035"/>
      <c r="F76" s="5035"/>
      <c r="G76" s="5036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39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topLeftCell="A103" workbookViewId="0">
      <selection activeCell="A6" sqref="A6:V6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65" t="s">
        <v>2568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U6" s="4165"/>
      <c r="V6" s="4165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09" t="s">
        <v>2570</v>
      </c>
      <c r="B9" s="4756"/>
      <c r="C9" s="5072" t="s">
        <v>27</v>
      </c>
      <c r="D9" s="4717"/>
      <c r="E9" s="5073"/>
      <c r="F9" s="5080" t="s">
        <v>2</v>
      </c>
      <c r="G9" s="5080"/>
      <c r="H9" s="5080"/>
      <c r="I9" s="5080"/>
      <c r="J9" s="5080"/>
      <c r="K9" s="5080"/>
      <c r="L9" s="5080"/>
      <c r="M9" s="5080"/>
      <c r="N9" s="5080"/>
      <c r="O9" s="5080"/>
      <c r="P9" s="5080"/>
      <c r="Q9" s="5080"/>
      <c r="R9" s="5080"/>
      <c r="S9" s="5080"/>
      <c r="T9" s="5080"/>
      <c r="U9" s="5080"/>
      <c r="V9" s="5080"/>
      <c r="W9" s="5080"/>
      <c r="X9" s="5080"/>
      <c r="Y9" s="5080"/>
      <c r="Z9" s="5080"/>
      <c r="AA9" s="5080"/>
      <c r="AB9" s="5080"/>
      <c r="AC9" s="5080"/>
      <c r="AD9" s="5080"/>
      <c r="AE9" s="5080"/>
      <c r="AF9" s="5080"/>
      <c r="AG9" s="5080"/>
      <c r="AH9" s="5080"/>
      <c r="AI9" s="5080"/>
      <c r="AJ9" s="5080"/>
      <c r="AK9" s="5081"/>
      <c r="AL9" s="4731" t="s">
        <v>2571</v>
      </c>
      <c r="AM9" s="4183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3"/>
      <c r="B10" s="4757"/>
      <c r="C10" s="5074"/>
      <c r="D10" s="5075"/>
      <c r="E10" s="5076"/>
      <c r="F10" s="4785" t="s">
        <v>2572</v>
      </c>
      <c r="G10" s="4756"/>
      <c r="H10" s="4785" t="s">
        <v>2573</v>
      </c>
      <c r="I10" s="4756"/>
      <c r="J10" s="4785" t="s">
        <v>2574</v>
      </c>
      <c r="K10" s="4756"/>
      <c r="L10" s="4509" t="s">
        <v>2575</v>
      </c>
      <c r="M10" s="4509"/>
      <c r="N10" s="4785" t="s">
        <v>2576</v>
      </c>
      <c r="O10" s="4756"/>
      <c r="P10" s="4509" t="s">
        <v>2577</v>
      </c>
      <c r="Q10" s="4509"/>
      <c r="R10" s="4785" t="s">
        <v>2578</v>
      </c>
      <c r="S10" s="4756"/>
      <c r="T10" s="4509" t="s">
        <v>139</v>
      </c>
      <c r="U10" s="4509"/>
      <c r="V10" s="4785" t="s">
        <v>140</v>
      </c>
      <c r="W10" s="4756"/>
      <c r="X10" s="4509" t="s">
        <v>141</v>
      </c>
      <c r="Y10" s="4509"/>
      <c r="Z10" s="4785" t="s">
        <v>142</v>
      </c>
      <c r="AA10" s="4756"/>
      <c r="AB10" s="4509" t="s">
        <v>143</v>
      </c>
      <c r="AC10" s="4509"/>
      <c r="AD10" s="4785" t="s">
        <v>144</v>
      </c>
      <c r="AE10" s="4756"/>
      <c r="AF10" s="4509" t="s">
        <v>145</v>
      </c>
      <c r="AG10" s="4509"/>
      <c r="AH10" s="4785" t="s">
        <v>146</v>
      </c>
      <c r="AI10" s="4756"/>
      <c r="AJ10" s="4509" t="s">
        <v>2579</v>
      </c>
      <c r="AK10" s="5017"/>
      <c r="AL10" s="4138"/>
      <c r="AM10" s="434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3"/>
      <c r="B11" s="4757"/>
      <c r="C11" s="5077"/>
      <c r="D11" s="5078"/>
      <c r="E11" s="5079"/>
      <c r="F11" s="4786"/>
      <c r="G11" s="4759"/>
      <c r="H11" s="4786"/>
      <c r="I11" s="4759"/>
      <c r="J11" s="4786"/>
      <c r="K11" s="4759"/>
      <c r="L11" s="5071"/>
      <c r="M11" s="5071"/>
      <c r="N11" s="4786"/>
      <c r="O11" s="4759"/>
      <c r="P11" s="5071"/>
      <c r="Q11" s="5071"/>
      <c r="R11" s="4786"/>
      <c r="S11" s="4759"/>
      <c r="T11" s="5071"/>
      <c r="U11" s="5071"/>
      <c r="V11" s="4786"/>
      <c r="W11" s="4759"/>
      <c r="X11" s="5071"/>
      <c r="Y11" s="5071"/>
      <c r="Z11" s="4786"/>
      <c r="AA11" s="4759"/>
      <c r="AB11" s="5071"/>
      <c r="AC11" s="5071"/>
      <c r="AD11" s="4786"/>
      <c r="AE11" s="4759"/>
      <c r="AF11" s="5071"/>
      <c r="AG11" s="5071"/>
      <c r="AH11" s="4786"/>
      <c r="AI11" s="4759"/>
      <c r="AJ11" s="5071"/>
      <c r="AK11" s="5082"/>
      <c r="AL11" s="4138"/>
      <c r="AM11" s="434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071"/>
      <c r="B12" s="5071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39"/>
      <c r="AM12" s="4612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083" t="s">
        <v>2580</v>
      </c>
      <c r="B13" s="5084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085" t="s">
        <v>2581</v>
      </c>
      <c r="B14" s="5086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085" t="s">
        <v>2582</v>
      </c>
      <c r="B15" s="5086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085" t="s">
        <v>2583</v>
      </c>
      <c r="B16" s="5086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814" t="s">
        <v>2584</v>
      </c>
      <c r="B17" s="4815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087" t="s">
        <v>2585</v>
      </c>
      <c r="B18" s="5088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48" t="s">
        <v>2586</v>
      </c>
      <c r="B19" s="4750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087" t="s">
        <v>2587</v>
      </c>
      <c r="B20" s="5088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089" t="s">
        <v>2588</v>
      </c>
      <c r="B21" s="5090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087" t="s">
        <v>2589</v>
      </c>
      <c r="B22" s="5088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091" t="s">
        <v>2590</v>
      </c>
      <c r="B23" s="5092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47" t="s">
        <v>27</v>
      </c>
      <c r="B24" s="4786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09" t="s">
        <v>2570</v>
      </c>
      <c r="B26" s="4756"/>
      <c r="C26" s="5072" t="s">
        <v>27</v>
      </c>
      <c r="D26" s="4717"/>
      <c r="E26" s="5073"/>
      <c r="F26" s="4853" t="s">
        <v>2</v>
      </c>
      <c r="G26" s="5103"/>
      <c r="H26" s="5103"/>
      <c r="I26" s="5103"/>
      <c r="J26" s="5103"/>
      <c r="K26" s="5103"/>
      <c r="L26" s="5103"/>
      <c r="M26" s="5103"/>
      <c r="N26" s="5103"/>
      <c r="O26" s="5103"/>
      <c r="P26" s="5103"/>
      <c r="Q26" s="5103"/>
      <c r="R26" s="5103"/>
      <c r="S26" s="5103"/>
      <c r="T26" s="5103"/>
      <c r="U26" s="5103"/>
      <c r="V26" s="5103"/>
      <c r="W26" s="5103"/>
      <c r="X26" s="5103"/>
      <c r="Y26" s="5103"/>
      <c r="Z26" s="5103"/>
      <c r="AA26" s="5103"/>
      <c r="AB26" s="5103"/>
      <c r="AC26" s="5103"/>
      <c r="AD26" s="5103"/>
      <c r="AE26" s="5103"/>
      <c r="AF26" s="5103"/>
      <c r="AG26" s="5103"/>
      <c r="AH26" s="5103"/>
      <c r="AI26" s="5103"/>
      <c r="AJ26" s="5103"/>
      <c r="AK26" s="5104"/>
      <c r="AL26" s="4731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3"/>
      <c r="B27" s="4757"/>
      <c r="C27" s="5074"/>
      <c r="D27" s="5075"/>
      <c r="E27" s="5076"/>
      <c r="F27" s="4785" t="s">
        <v>2572</v>
      </c>
      <c r="G27" s="4756"/>
      <c r="H27" s="4785" t="s">
        <v>2573</v>
      </c>
      <c r="I27" s="4756"/>
      <c r="J27" s="4785" t="s">
        <v>2574</v>
      </c>
      <c r="K27" s="4756"/>
      <c r="L27" s="4785" t="s">
        <v>2575</v>
      </c>
      <c r="M27" s="4756"/>
      <c r="N27" s="4785" t="s">
        <v>2576</v>
      </c>
      <c r="O27" s="4756"/>
      <c r="P27" s="4785" t="s">
        <v>2577</v>
      </c>
      <c r="Q27" s="4756"/>
      <c r="R27" s="4785" t="s">
        <v>2578</v>
      </c>
      <c r="S27" s="4756"/>
      <c r="T27" s="4785" t="s">
        <v>139</v>
      </c>
      <c r="U27" s="4756"/>
      <c r="V27" s="4785" t="s">
        <v>140</v>
      </c>
      <c r="W27" s="4756"/>
      <c r="X27" s="4785" t="s">
        <v>141</v>
      </c>
      <c r="Y27" s="4756"/>
      <c r="Z27" s="4785" t="s">
        <v>142</v>
      </c>
      <c r="AA27" s="4756"/>
      <c r="AB27" s="4785" t="s">
        <v>143</v>
      </c>
      <c r="AC27" s="4756"/>
      <c r="AD27" s="4785" t="s">
        <v>144</v>
      </c>
      <c r="AE27" s="4756"/>
      <c r="AF27" s="4785" t="s">
        <v>145</v>
      </c>
      <c r="AG27" s="4756"/>
      <c r="AH27" s="4785" t="s">
        <v>146</v>
      </c>
      <c r="AI27" s="4756"/>
      <c r="AJ27" s="4785" t="s">
        <v>2579</v>
      </c>
      <c r="AK27" s="5017"/>
      <c r="AL27" s="4138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3"/>
      <c r="B28" s="4757"/>
      <c r="C28" s="5077"/>
      <c r="D28" s="5078"/>
      <c r="E28" s="5079"/>
      <c r="F28" s="4786"/>
      <c r="G28" s="4759"/>
      <c r="H28" s="4786"/>
      <c r="I28" s="4759"/>
      <c r="J28" s="4786"/>
      <c r="K28" s="4759"/>
      <c r="L28" s="4786"/>
      <c r="M28" s="4759"/>
      <c r="N28" s="4786"/>
      <c r="O28" s="4759"/>
      <c r="P28" s="4786"/>
      <c r="Q28" s="4759"/>
      <c r="R28" s="4786"/>
      <c r="S28" s="4759"/>
      <c r="T28" s="4786"/>
      <c r="U28" s="4759"/>
      <c r="V28" s="4786"/>
      <c r="W28" s="4759"/>
      <c r="X28" s="4786"/>
      <c r="Y28" s="4759"/>
      <c r="Z28" s="4786"/>
      <c r="AA28" s="4759"/>
      <c r="AB28" s="4786"/>
      <c r="AC28" s="4759"/>
      <c r="AD28" s="4786"/>
      <c r="AE28" s="4759"/>
      <c r="AF28" s="4786"/>
      <c r="AG28" s="4759"/>
      <c r="AH28" s="4786"/>
      <c r="AI28" s="4759"/>
      <c r="AJ28" s="4786"/>
      <c r="AK28" s="5082"/>
      <c r="AL28" s="4138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071"/>
      <c r="B29" s="4759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39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40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099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099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100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101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102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093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094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095" t="s">
        <v>2600</v>
      </c>
      <c r="B38" s="4657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085" t="s">
        <v>2601</v>
      </c>
      <c r="B39" s="5096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814" t="s">
        <v>2602</v>
      </c>
      <c r="B40" s="4816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086" t="s">
        <v>2603</v>
      </c>
      <c r="B41" s="5096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097" t="s">
        <v>2604</v>
      </c>
      <c r="B42" s="5098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20" t="s">
        <v>27</v>
      </c>
      <c r="B43" s="4920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05" t="s">
        <v>2606</v>
      </c>
      <c r="B45" s="5106"/>
      <c r="C45" s="5111" t="s">
        <v>27</v>
      </c>
      <c r="D45" s="5112"/>
      <c r="E45" s="5112"/>
      <c r="F45" s="4855" t="s">
        <v>2</v>
      </c>
      <c r="G45" s="5117"/>
      <c r="H45" s="5117"/>
      <c r="I45" s="5117"/>
      <c r="J45" s="5117"/>
      <c r="K45" s="5117"/>
      <c r="L45" s="5117"/>
      <c r="M45" s="5117"/>
      <c r="N45" s="5117"/>
      <c r="O45" s="5117"/>
      <c r="P45" s="5117"/>
      <c r="Q45" s="5117"/>
      <c r="R45" s="5117"/>
      <c r="S45" s="5117"/>
      <c r="T45" s="5117"/>
      <c r="U45" s="5117"/>
      <c r="V45" s="5117"/>
      <c r="W45" s="5117"/>
      <c r="X45" s="5117"/>
      <c r="Y45" s="5117"/>
      <c r="Z45" s="5117"/>
      <c r="AA45" s="5117"/>
      <c r="AB45" s="5117"/>
      <c r="AC45" s="5117"/>
      <c r="AD45" s="5117"/>
      <c r="AE45" s="5117"/>
      <c r="AF45" s="5117"/>
      <c r="AG45" s="5117"/>
      <c r="AH45" s="5117"/>
      <c r="AI45" s="5117"/>
      <c r="AJ45" s="5117"/>
      <c r="AK45" s="5118"/>
      <c r="AL45" s="5119" t="s">
        <v>82</v>
      </c>
      <c r="AM45" s="512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07"/>
      <c r="B46" s="5108"/>
      <c r="C46" s="5113"/>
      <c r="D46" s="5114"/>
      <c r="E46" s="5114"/>
      <c r="F46" s="4785" t="s">
        <v>2572</v>
      </c>
      <c r="G46" s="4756"/>
      <c r="H46" s="4785" t="s">
        <v>2573</v>
      </c>
      <c r="I46" s="4756"/>
      <c r="J46" s="4785" t="s">
        <v>2574</v>
      </c>
      <c r="K46" s="4756"/>
      <c r="L46" s="4785" t="s">
        <v>2575</v>
      </c>
      <c r="M46" s="4756"/>
      <c r="N46" s="4785" t="s">
        <v>2576</v>
      </c>
      <c r="O46" s="4756"/>
      <c r="P46" s="4785" t="s">
        <v>2577</v>
      </c>
      <c r="Q46" s="4756"/>
      <c r="R46" s="4785" t="s">
        <v>2578</v>
      </c>
      <c r="S46" s="4756"/>
      <c r="T46" s="4785" t="s">
        <v>139</v>
      </c>
      <c r="U46" s="4756"/>
      <c r="V46" s="4785" t="s">
        <v>140</v>
      </c>
      <c r="W46" s="4756"/>
      <c r="X46" s="4785" t="s">
        <v>141</v>
      </c>
      <c r="Y46" s="4756"/>
      <c r="Z46" s="4785" t="s">
        <v>142</v>
      </c>
      <c r="AA46" s="4756"/>
      <c r="AB46" s="4785" t="s">
        <v>143</v>
      </c>
      <c r="AC46" s="4756"/>
      <c r="AD46" s="4785" t="s">
        <v>144</v>
      </c>
      <c r="AE46" s="4756"/>
      <c r="AF46" s="4785" t="s">
        <v>145</v>
      </c>
      <c r="AG46" s="4756"/>
      <c r="AH46" s="4785" t="s">
        <v>146</v>
      </c>
      <c r="AI46" s="4756"/>
      <c r="AJ46" s="4785" t="s">
        <v>2579</v>
      </c>
      <c r="AK46" s="5017"/>
      <c r="AL46" s="5121"/>
      <c r="AM46" s="512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07"/>
      <c r="B47" s="5108"/>
      <c r="C47" s="5115"/>
      <c r="D47" s="5116"/>
      <c r="E47" s="5116"/>
      <c r="F47" s="4786"/>
      <c r="G47" s="4759"/>
      <c r="H47" s="4786"/>
      <c r="I47" s="4759"/>
      <c r="J47" s="4786"/>
      <c r="K47" s="4759"/>
      <c r="L47" s="4786"/>
      <c r="M47" s="4759"/>
      <c r="N47" s="4786"/>
      <c r="O47" s="4759"/>
      <c r="P47" s="4786"/>
      <c r="Q47" s="4759"/>
      <c r="R47" s="4786"/>
      <c r="S47" s="4759"/>
      <c r="T47" s="4786"/>
      <c r="U47" s="4759"/>
      <c r="V47" s="4786"/>
      <c r="W47" s="4759"/>
      <c r="X47" s="4786"/>
      <c r="Y47" s="4759"/>
      <c r="Z47" s="4786"/>
      <c r="AA47" s="4759"/>
      <c r="AB47" s="4786"/>
      <c r="AC47" s="4759"/>
      <c r="AD47" s="4786"/>
      <c r="AE47" s="4759"/>
      <c r="AF47" s="4786"/>
      <c r="AG47" s="4759"/>
      <c r="AH47" s="4786"/>
      <c r="AI47" s="4759"/>
      <c r="AJ47" s="4786"/>
      <c r="AK47" s="5082"/>
      <c r="AL47" s="5125" t="s">
        <v>1070</v>
      </c>
      <c r="AM47" s="512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09"/>
      <c r="B48" s="5110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26"/>
      <c r="AM48" s="512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27" t="s">
        <v>2607</v>
      </c>
      <c r="B49" s="5128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29" t="s">
        <v>2596</v>
      </c>
      <c r="B50" s="5130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29" t="s">
        <v>2597</v>
      </c>
      <c r="B51" s="5130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095" t="s">
        <v>2600</v>
      </c>
      <c r="B52" s="4657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31" t="s">
        <v>2601</v>
      </c>
      <c r="B53" s="5132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3" t="s">
        <v>2608</v>
      </c>
      <c r="B54" s="5133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086" t="s">
        <v>2603</v>
      </c>
      <c r="B55" s="5096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4" t="s">
        <v>2604</v>
      </c>
      <c r="B56" s="5134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09" t="s">
        <v>0</v>
      </c>
      <c r="B58" s="4509"/>
      <c r="C58" s="4785" t="s">
        <v>27</v>
      </c>
      <c r="D58" s="4509"/>
      <c r="E58" s="4509"/>
      <c r="F58" s="4853" t="s">
        <v>2</v>
      </c>
      <c r="G58" s="5103"/>
      <c r="H58" s="5103"/>
      <c r="I58" s="5103"/>
      <c r="J58" s="5103"/>
      <c r="K58" s="5103"/>
      <c r="L58" s="5103"/>
      <c r="M58" s="5103"/>
      <c r="N58" s="5103"/>
      <c r="O58" s="5103"/>
      <c r="P58" s="5103"/>
      <c r="Q58" s="5103"/>
      <c r="R58" s="5103"/>
      <c r="S58" s="5103"/>
      <c r="T58" s="5103"/>
      <c r="U58" s="5103"/>
      <c r="V58" s="5103"/>
      <c r="W58" s="5103"/>
      <c r="X58" s="5103"/>
      <c r="Y58" s="5103"/>
      <c r="Z58" s="5103"/>
      <c r="AA58" s="5103"/>
      <c r="AB58" s="5103"/>
      <c r="AC58" s="5103"/>
      <c r="AD58" s="5103"/>
      <c r="AE58" s="5103"/>
      <c r="AF58" s="5103"/>
      <c r="AG58" s="5103"/>
      <c r="AH58" s="5103"/>
      <c r="AI58" s="5103"/>
      <c r="AJ58" s="5103"/>
      <c r="AK58" s="4854"/>
      <c r="AL58" s="4860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3"/>
      <c r="B59" s="4283"/>
      <c r="C59" s="4333"/>
      <c r="D59" s="4283"/>
      <c r="E59" s="4757"/>
      <c r="F59" s="4785" t="s">
        <v>2572</v>
      </c>
      <c r="G59" s="4756"/>
      <c r="H59" s="4509" t="s">
        <v>2573</v>
      </c>
      <c r="I59" s="4509"/>
      <c r="J59" s="4785" t="s">
        <v>2574</v>
      </c>
      <c r="K59" s="4756"/>
      <c r="L59" s="4509" t="s">
        <v>2575</v>
      </c>
      <c r="M59" s="4509"/>
      <c r="N59" s="4785" t="s">
        <v>2576</v>
      </c>
      <c r="O59" s="4756"/>
      <c r="P59" s="4785" t="s">
        <v>2577</v>
      </c>
      <c r="Q59" s="4756"/>
      <c r="R59" s="4509" t="s">
        <v>2578</v>
      </c>
      <c r="S59" s="4509"/>
      <c r="T59" s="4785" t="s">
        <v>139</v>
      </c>
      <c r="U59" s="4756"/>
      <c r="V59" s="4509" t="s">
        <v>140</v>
      </c>
      <c r="W59" s="4509"/>
      <c r="X59" s="4785" t="s">
        <v>141</v>
      </c>
      <c r="Y59" s="4756"/>
      <c r="Z59" s="4509" t="s">
        <v>142</v>
      </c>
      <c r="AA59" s="4509"/>
      <c r="AB59" s="4785" t="s">
        <v>143</v>
      </c>
      <c r="AC59" s="4756"/>
      <c r="AD59" s="4509" t="s">
        <v>144</v>
      </c>
      <c r="AE59" s="4509"/>
      <c r="AF59" s="4785" t="s">
        <v>145</v>
      </c>
      <c r="AG59" s="4756"/>
      <c r="AH59" s="4509" t="s">
        <v>146</v>
      </c>
      <c r="AI59" s="4509"/>
      <c r="AJ59" s="4785" t="s">
        <v>2579</v>
      </c>
      <c r="AK59" s="4756"/>
      <c r="AL59" s="4860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3"/>
      <c r="B60" s="4283"/>
      <c r="C60" s="4786"/>
      <c r="D60" s="5071"/>
      <c r="E60" s="4759"/>
      <c r="F60" s="4786"/>
      <c r="G60" s="4759"/>
      <c r="H60" s="5071"/>
      <c r="I60" s="5071"/>
      <c r="J60" s="4786"/>
      <c r="K60" s="4759"/>
      <c r="L60" s="5071"/>
      <c r="M60" s="5071"/>
      <c r="N60" s="4786"/>
      <c r="O60" s="4759"/>
      <c r="P60" s="4786"/>
      <c r="Q60" s="4759"/>
      <c r="R60" s="5071"/>
      <c r="S60" s="5071"/>
      <c r="T60" s="4786"/>
      <c r="U60" s="4759"/>
      <c r="V60" s="5071"/>
      <c r="W60" s="5071"/>
      <c r="X60" s="4786"/>
      <c r="Y60" s="4759"/>
      <c r="Z60" s="5071"/>
      <c r="AA60" s="5071"/>
      <c r="AB60" s="4786"/>
      <c r="AC60" s="4759"/>
      <c r="AD60" s="5071"/>
      <c r="AE60" s="5071"/>
      <c r="AF60" s="4786"/>
      <c r="AG60" s="4759"/>
      <c r="AH60" s="5071"/>
      <c r="AI60" s="5071"/>
      <c r="AJ60" s="4786"/>
      <c r="AK60" s="4759"/>
      <c r="AL60" s="4860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071"/>
      <c r="B61" s="5071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60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5" t="s">
        <v>22</v>
      </c>
      <c r="B62" s="5135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09" t="s">
        <v>0</v>
      </c>
      <c r="B64" s="4756"/>
      <c r="C64" s="4785" t="s">
        <v>27</v>
      </c>
      <c r="D64" s="4509"/>
      <c r="E64" s="4756"/>
      <c r="F64" s="4853" t="s">
        <v>2</v>
      </c>
      <c r="G64" s="5103"/>
      <c r="H64" s="5103"/>
      <c r="I64" s="5103"/>
      <c r="J64" s="5103"/>
      <c r="K64" s="5103"/>
      <c r="L64" s="5103"/>
      <c r="M64" s="5103"/>
      <c r="N64" s="5103"/>
      <c r="O64" s="5103"/>
      <c r="P64" s="5103"/>
      <c r="Q64" s="5103"/>
      <c r="R64" s="5103"/>
      <c r="S64" s="5103"/>
      <c r="T64" s="5103"/>
      <c r="U64" s="5103"/>
      <c r="V64" s="5103"/>
      <c r="W64" s="5103"/>
      <c r="X64" s="5103"/>
      <c r="Y64" s="5103"/>
      <c r="Z64" s="5103"/>
      <c r="AA64" s="5103"/>
      <c r="AB64" s="5103"/>
      <c r="AC64" s="5103"/>
      <c r="AD64" s="5103"/>
      <c r="AE64" s="5103"/>
      <c r="AF64" s="5103"/>
      <c r="AG64" s="5103"/>
      <c r="AH64" s="5103"/>
      <c r="AI64" s="5103"/>
      <c r="AJ64" s="5103"/>
      <c r="AK64" s="4854"/>
      <c r="AL64" s="4183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3"/>
      <c r="B65" s="4757"/>
      <c r="C65" s="4333"/>
      <c r="D65" s="4283"/>
      <c r="E65" s="4757"/>
      <c r="F65" s="4190" t="s">
        <v>2572</v>
      </c>
      <c r="G65" s="4191"/>
      <c r="H65" s="4186" t="s">
        <v>2573</v>
      </c>
      <c r="I65" s="4186"/>
      <c r="J65" s="4190" t="s">
        <v>2574</v>
      </c>
      <c r="K65" s="4191"/>
      <c r="L65" s="4186" t="s">
        <v>2575</v>
      </c>
      <c r="M65" s="4186"/>
      <c r="N65" s="4190" t="s">
        <v>2576</v>
      </c>
      <c r="O65" s="4191"/>
      <c r="P65" s="4186" t="s">
        <v>2577</v>
      </c>
      <c r="Q65" s="4186"/>
      <c r="R65" s="4190" t="s">
        <v>2578</v>
      </c>
      <c r="S65" s="4191"/>
      <c r="T65" s="4186" t="s">
        <v>139</v>
      </c>
      <c r="U65" s="4186"/>
      <c r="V65" s="4190" t="s">
        <v>140</v>
      </c>
      <c r="W65" s="4191"/>
      <c r="X65" s="4186" t="s">
        <v>141</v>
      </c>
      <c r="Y65" s="4186"/>
      <c r="Z65" s="4190" t="s">
        <v>142</v>
      </c>
      <c r="AA65" s="4191"/>
      <c r="AB65" s="4186" t="s">
        <v>143</v>
      </c>
      <c r="AC65" s="4186"/>
      <c r="AD65" s="4190" t="s">
        <v>144</v>
      </c>
      <c r="AE65" s="4191"/>
      <c r="AF65" s="4186" t="s">
        <v>145</v>
      </c>
      <c r="AG65" s="4186"/>
      <c r="AH65" s="4190" t="s">
        <v>146</v>
      </c>
      <c r="AI65" s="4191"/>
      <c r="AJ65" s="4190" t="s">
        <v>2579</v>
      </c>
      <c r="AK65" s="4191"/>
      <c r="AL65" s="4341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071"/>
      <c r="B66" s="4759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612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6" t="s">
        <v>22</v>
      </c>
      <c r="B67" s="5136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53" t="s">
        <v>111</v>
      </c>
      <c r="B68" s="4954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7" t="s">
        <v>115</v>
      </c>
      <c r="B69" s="5137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/>
      <c r="AD69" s="2229"/>
      <c r="AE69" s="154"/>
      <c r="AF69" s="128"/>
      <c r="AG69" s="131"/>
      <c r="AH69" s="2229"/>
      <c r="AI69" s="154"/>
      <c r="AJ69" s="189"/>
      <c r="AK69" s="154"/>
      <c r="AL69" s="2488"/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8" t="s">
        <v>27</v>
      </c>
      <c r="B70" s="5138"/>
      <c r="C70" s="2394">
        <f t="shared" ref="C70:AL70" si="11">SUM(C67:C69)</f>
        <v>0</v>
      </c>
      <c r="D70" s="2495">
        <f t="shared" si="11"/>
        <v>0</v>
      </c>
      <c r="E70" s="2395">
        <f t="shared" si="11"/>
        <v>0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0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0</v>
      </c>
      <c r="AH70" s="3245">
        <f t="shared" si="11"/>
        <v>0</v>
      </c>
      <c r="AI70" s="3247">
        <f t="shared" si="11"/>
        <v>0</v>
      </c>
      <c r="AJ70" s="2490">
        <f t="shared" si="11"/>
        <v>0</v>
      </c>
      <c r="AK70" s="3247">
        <f t="shared" si="11"/>
        <v>0</v>
      </c>
      <c r="AL70" s="2145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09" t="s">
        <v>0</v>
      </c>
      <c r="B72" s="4756"/>
      <c r="C72" s="4785" t="s">
        <v>27</v>
      </c>
      <c r="D72" s="4509"/>
      <c r="E72" s="4756"/>
      <c r="F72" s="4853" t="s">
        <v>2</v>
      </c>
      <c r="G72" s="5103"/>
      <c r="H72" s="5103"/>
      <c r="I72" s="5103"/>
      <c r="J72" s="5103"/>
      <c r="K72" s="5103"/>
      <c r="L72" s="5103"/>
      <c r="M72" s="5103"/>
      <c r="N72" s="5103"/>
      <c r="O72" s="5103"/>
      <c r="P72" s="5103"/>
      <c r="Q72" s="5103"/>
      <c r="R72" s="5103"/>
      <c r="S72" s="5103"/>
      <c r="T72" s="5103"/>
      <c r="U72" s="5103"/>
      <c r="V72" s="5103"/>
      <c r="W72" s="5103"/>
      <c r="X72" s="5103"/>
      <c r="Y72" s="5103"/>
      <c r="Z72" s="5103"/>
      <c r="AA72" s="5103"/>
      <c r="AB72" s="5103"/>
      <c r="AC72" s="5103"/>
      <c r="AD72" s="5103"/>
      <c r="AE72" s="5103"/>
      <c r="AF72" s="5103"/>
      <c r="AG72" s="5103"/>
      <c r="AH72" s="5103"/>
      <c r="AI72" s="5103"/>
      <c r="AJ72" s="5103"/>
      <c r="AK72" s="4854"/>
      <c r="AL72" s="4183" t="s">
        <v>101</v>
      </c>
      <c r="AM72" s="4183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3"/>
      <c r="B73" s="4757"/>
      <c r="C73" s="4786"/>
      <c r="D73" s="5071"/>
      <c r="E73" s="4759"/>
      <c r="F73" s="4785" t="s">
        <v>2572</v>
      </c>
      <c r="G73" s="4756"/>
      <c r="H73" s="4509" t="s">
        <v>2573</v>
      </c>
      <c r="I73" s="4509"/>
      <c r="J73" s="4785" t="s">
        <v>2574</v>
      </c>
      <c r="K73" s="4756"/>
      <c r="L73" s="4785" t="s">
        <v>2575</v>
      </c>
      <c r="M73" s="4756"/>
      <c r="N73" s="4509" t="s">
        <v>2576</v>
      </c>
      <c r="O73" s="4509"/>
      <c r="P73" s="4785" t="s">
        <v>2577</v>
      </c>
      <c r="Q73" s="4756"/>
      <c r="R73" s="4509" t="s">
        <v>2578</v>
      </c>
      <c r="S73" s="4509"/>
      <c r="T73" s="4785" t="s">
        <v>139</v>
      </c>
      <c r="U73" s="4756"/>
      <c r="V73" s="4509" t="s">
        <v>140</v>
      </c>
      <c r="W73" s="4509"/>
      <c r="X73" s="4785" t="s">
        <v>141</v>
      </c>
      <c r="Y73" s="4756"/>
      <c r="Z73" s="4509" t="s">
        <v>142</v>
      </c>
      <c r="AA73" s="4509"/>
      <c r="AB73" s="4785" t="s">
        <v>143</v>
      </c>
      <c r="AC73" s="4756"/>
      <c r="AD73" s="4509" t="s">
        <v>144</v>
      </c>
      <c r="AE73" s="4509"/>
      <c r="AF73" s="4785" t="s">
        <v>145</v>
      </c>
      <c r="AG73" s="4756"/>
      <c r="AH73" s="4509" t="s">
        <v>146</v>
      </c>
      <c r="AI73" s="4509"/>
      <c r="AJ73" s="4785" t="s">
        <v>2579</v>
      </c>
      <c r="AK73" s="4756"/>
      <c r="AL73" s="4341"/>
      <c r="AM73" s="4341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071"/>
      <c r="B74" s="4759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612"/>
      <c r="AM74" s="4612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39" t="s">
        <v>111</v>
      </c>
      <c r="B75" s="514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7" t="s">
        <v>115</v>
      </c>
      <c r="B76" s="5137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/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8"/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8" t="s">
        <v>27</v>
      </c>
      <c r="B77" s="5138"/>
      <c r="C77" s="2394">
        <f t="shared" ref="C77:AL77" si="12">SUM(C75:C76)</f>
        <v>0</v>
      </c>
      <c r="D77" s="2495">
        <f>SUM(D75:D76)</f>
        <v>0</v>
      </c>
      <c r="E77" s="2395">
        <f t="shared" si="12"/>
        <v>0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0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09" t="s">
        <v>2570</v>
      </c>
      <c r="B79" s="4756"/>
      <c r="C79" s="4785" t="s">
        <v>27</v>
      </c>
      <c r="D79" s="4509"/>
      <c r="E79" s="4756"/>
      <c r="F79" s="4820" t="s">
        <v>2</v>
      </c>
      <c r="G79" s="5080"/>
      <c r="H79" s="5080"/>
      <c r="I79" s="5080"/>
      <c r="J79" s="5080"/>
      <c r="K79" s="5080"/>
      <c r="L79" s="5080"/>
      <c r="M79" s="5080"/>
      <c r="N79" s="5080"/>
      <c r="O79" s="5080"/>
      <c r="P79" s="5080"/>
      <c r="Q79" s="5080"/>
      <c r="R79" s="5080"/>
      <c r="S79" s="5080"/>
      <c r="T79" s="5080"/>
      <c r="U79" s="5080"/>
      <c r="V79" s="5080"/>
      <c r="W79" s="5080"/>
      <c r="X79" s="5080"/>
      <c r="Y79" s="5080"/>
      <c r="Z79" s="5080"/>
      <c r="AA79" s="5080"/>
      <c r="AB79" s="5080"/>
      <c r="AC79" s="5080"/>
      <c r="AD79" s="5080"/>
      <c r="AE79" s="5080"/>
      <c r="AF79" s="5080"/>
      <c r="AG79" s="5080"/>
      <c r="AH79" s="5080"/>
      <c r="AI79" s="5080"/>
      <c r="AJ79" s="5080"/>
      <c r="AK79" s="4821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3"/>
      <c r="B80" s="4757"/>
      <c r="C80" s="4786"/>
      <c r="D80" s="5071"/>
      <c r="E80" s="4759"/>
      <c r="F80" s="4190" t="s">
        <v>2572</v>
      </c>
      <c r="G80" s="4191"/>
      <c r="H80" s="4186" t="s">
        <v>2573</v>
      </c>
      <c r="I80" s="4186"/>
      <c r="J80" s="4190" t="s">
        <v>2574</v>
      </c>
      <c r="K80" s="4191"/>
      <c r="L80" s="4186" t="s">
        <v>2575</v>
      </c>
      <c r="M80" s="4186"/>
      <c r="N80" s="4190" t="s">
        <v>2576</v>
      </c>
      <c r="O80" s="4191"/>
      <c r="P80" s="4509" t="s">
        <v>2577</v>
      </c>
      <c r="Q80" s="4509"/>
      <c r="R80" s="4785" t="s">
        <v>2578</v>
      </c>
      <c r="S80" s="4756"/>
      <c r="T80" s="4785" t="s">
        <v>139</v>
      </c>
      <c r="U80" s="4756"/>
      <c r="V80" s="4509" t="s">
        <v>140</v>
      </c>
      <c r="W80" s="4509"/>
      <c r="X80" s="4785" t="s">
        <v>141</v>
      </c>
      <c r="Y80" s="4756"/>
      <c r="Z80" s="4509" t="s">
        <v>142</v>
      </c>
      <c r="AA80" s="4509"/>
      <c r="AB80" s="4785" t="s">
        <v>143</v>
      </c>
      <c r="AC80" s="4756"/>
      <c r="AD80" s="4509" t="s">
        <v>144</v>
      </c>
      <c r="AE80" s="4509"/>
      <c r="AF80" s="4785" t="s">
        <v>145</v>
      </c>
      <c r="AG80" s="4756"/>
      <c r="AH80" s="4509" t="s">
        <v>146</v>
      </c>
      <c r="AI80" s="4509"/>
      <c r="AJ80" s="4785" t="s">
        <v>2579</v>
      </c>
      <c r="AK80" s="4756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071"/>
      <c r="B81" s="4759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23" t="s">
        <v>2612</v>
      </c>
      <c r="B82" s="5024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085" t="s">
        <v>2600</v>
      </c>
      <c r="B83" s="5096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085" t="s">
        <v>2601</v>
      </c>
      <c r="B84" s="5096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085" t="s">
        <v>63</v>
      </c>
      <c r="B85" s="5096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085" t="s">
        <v>64</v>
      </c>
      <c r="B86" s="5096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41" t="s">
        <v>2604</v>
      </c>
      <c r="B87" s="5142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55" t="s">
        <v>27</v>
      </c>
      <c r="B88" s="4856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20" t="s">
        <v>0</v>
      </c>
      <c r="B90" s="4920"/>
      <c r="C90" s="4920" t="s">
        <v>27</v>
      </c>
      <c r="D90" s="5145" t="s">
        <v>2614</v>
      </c>
      <c r="E90" s="4731" t="s">
        <v>2615</v>
      </c>
      <c r="F90" s="4799"/>
      <c r="G90" s="4799"/>
      <c r="H90" s="4799"/>
      <c r="I90" s="4799"/>
      <c r="J90" s="3206"/>
      <c r="K90" s="4799"/>
      <c r="L90" s="4799"/>
      <c r="M90" s="4799"/>
      <c r="N90" s="4799"/>
      <c r="O90" s="4799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20"/>
      <c r="B91" s="4920"/>
      <c r="C91" s="4920"/>
      <c r="D91" s="4460"/>
      <c r="E91" s="4139"/>
      <c r="F91" s="5075"/>
      <c r="G91" s="5075"/>
      <c r="H91" s="5075"/>
      <c r="I91" s="5075"/>
      <c r="J91" s="3260"/>
      <c r="K91" s="5075"/>
      <c r="L91" s="5075"/>
      <c r="M91" s="5075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814" t="s">
        <v>22</v>
      </c>
      <c r="B92" s="4816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43" t="s">
        <v>115</v>
      </c>
      <c r="B93" s="5144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085" t="s">
        <v>111</v>
      </c>
      <c r="B94" s="5096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55" t="s">
        <v>27</v>
      </c>
      <c r="B95" s="4856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09" t="s">
        <v>2617</v>
      </c>
      <c r="B97" s="4756"/>
      <c r="C97" s="5072" t="s">
        <v>27</v>
      </c>
      <c r="D97" s="4717"/>
      <c r="E97" s="5073"/>
      <c r="F97" s="4853" t="s">
        <v>2</v>
      </c>
      <c r="G97" s="5103"/>
      <c r="H97" s="5103"/>
      <c r="I97" s="5103"/>
      <c r="J97" s="5103"/>
      <c r="K97" s="5103"/>
      <c r="L97" s="5103"/>
      <c r="M97" s="5103"/>
      <c r="N97" s="5103"/>
      <c r="O97" s="5103"/>
      <c r="P97" s="5103"/>
      <c r="Q97" s="5103"/>
      <c r="R97" s="5103"/>
      <c r="S97" s="5103"/>
      <c r="T97" s="5103"/>
      <c r="U97" s="5103"/>
      <c r="V97" s="5103"/>
      <c r="W97" s="5103"/>
      <c r="X97" s="5103"/>
      <c r="Y97" s="5103"/>
      <c r="Z97" s="5103"/>
      <c r="AA97" s="5103"/>
      <c r="AB97" s="5103"/>
      <c r="AC97" s="5103"/>
      <c r="AD97" s="5103"/>
      <c r="AE97" s="5103"/>
      <c r="AF97" s="5103"/>
      <c r="AG97" s="5103"/>
      <c r="AH97" s="5103"/>
      <c r="AI97" s="5103"/>
      <c r="AJ97" s="5103"/>
      <c r="AK97" s="4854"/>
      <c r="AL97" s="5146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3"/>
      <c r="B98" s="4757"/>
      <c r="C98" s="5077"/>
      <c r="D98" s="5078"/>
      <c r="E98" s="5079"/>
      <c r="F98" s="4190" t="s">
        <v>2572</v>
      </c>
      <c r="G98" s="4191"/>
      <c r="H98" s="4190" t="s">
        <v>2573</v>
      </c>
      <c r="I98" s="4191"/>
      <c r="J98" s="4190" t="s">
        <v>2574</v>
      </c>
      <c r="K98" s="4191"/>
      <c r="L98" s="4186" t="s">
        <v>2575</v>
      </c>
      <c r="M98" s="4186"/>
      <c r="N98" s="4190" t="s">
        <v>2576</v>
      </c>
      <c r="O98" s="4191"/>
      <c r="P98" s="4186" t="s">
        <v>2577</v>
      </c>
      <c r="Q98" s="4186"/>
      <c r="R98" s="4190" t="s">
        <v>2578</v>
      </c>
      <c r="S98" s="4191"/>
      <c r="T98" s="4186" t="s">
        <v>139</v>
      </c>
      <c r="U98" s="4186"/>
      <c r="V98" s="4190" t="s">
        <v>140</v>
      </c>
      <c r="W98" s="4191"/>
      <c r="X98" s="4186" t="s">
        <v>141</v>
      </c>
      <c r="Y98" s="4186"/>
      <c r="Z98" s="4190" t="s">
        <v>142</v>
      </c>
      <c r="AA98" s="4191"/>
      <c r="AB98" s="4186" t="s">
        <v>143</v>
      </c>
      <c r="AC98" s="4186"/>
      <c r="AD98" s="4190" t="s">
        <v>144</v>
      </c>
      <c r="AE98" s="4191"/>
      <c r="AF98" s="4186" t="s">
        <v>145</v>
      </c>
      <c r="AG98" s="4186"/>
      <c r="AH98" s="4190" t="s">
        <v>146</v>
      </c>
      <c r="AI98" s="4191"/>
      <c r="AJ98" s="4186" t="s">
        <v>2579</v>
      </c>
      <c r="AK98" s="4191"/>
      <c r="AL98" s="5147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071"/>
      <c r="B99" s="4759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48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23" t="s">
        <v>2618</v>
      </c>
      <c r="B100" s="5024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085" t="s">
        <v>2619</v>
      </c>
      <c r="B101" s="5096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085" t="s">
        <v>2620</v>
      </c>
      <c r="B102" s="5096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085" t="s">
        <v>2621</v>
      </c>
      <c r="B103" s="5096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085" t="s">
        <v>2622</v>
      </c>
      <c r="B104" s="5096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085" t="s">
        <v>2623</v>
      </c>
      <c r="B105" s="5096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085" t="s">
        <v>2624</v>
      </c>
      <c r="B106" s="5096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689" t="s">
        <v>2625</v>
      </c>
      <c r="B107" s="4690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90" t="s">
        <v>2627</v>
      </c>
      <c r="B109" s="4191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49" t="s">
        <v>2628</v>
      </c>
      <c r="B110" s="5150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814" t="s">
        <v>2629</v>
      </c>
      <c r="B111" s="4816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553" t="s">
        <v>2630</v>
      </c>
      <c r="B112" s="4308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90" t="s">
        <v>2632</v>
      </c>
      <c r="B114" s="4186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49" t="s">
        <v>2628</v>
      </c>
      <c r="B115" s="5150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814" t="s">
        <v>2633</v>
      </c>
      <c r="B116" s="4816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814" t="s">
        <v>1610</v>
      </c>
      <c r="B117" s="4816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51" t="s">
        <v>2630</v>
      </c>
      <c r="B118" s="5152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316" t="s">
        <v>2634</v>
      </c>
      <c r="B119" s="4317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72" t="s">
        <v>2570</v>
      </c>
      <c r="B121" s="5073"/>
      <c r="C121" s="4717" t="s">
        <v>27</v>
      </c>
      <c r="D121" s="4717"/>
      <c r="E121" s="5073"/>
      <c r="F121" s="4853" t="s">
        <v>2</v>
      </c>
      <c r="G121" s="5103"/>
      <c r="H121" s="5103"/>
      <c r="I121" s="5103"/>
      <c r="J121" s="5103"/>
      <c r="K121" s="5103"/>
      <c r="L121" s="5103"/>
      <c r="M121" s="5103"/>
      <c r="N121" s="5103"/>
      <c r="O121" s="5103"/>
      <c r="P121" s="5103"/>
      <c r="Q121" s="5103"/>
      <c r="R121" s="5103"/>
      <c r="S121" s="5103"/>
      <c r="T121" s="5103"/>
      <c r="U121" s="5103"/>
      <c r="V121" s="5103"/>
      <c r="W121" s="5103"/>
      <c r="X121" s="5103"/>
      <c r="Y121" s="5103"/>
      <c r="Z121" s="5103"/>
      <c r="AA121" s="5103"/>
      <c r="AB121" s="5103"/>
      <c r="AC121" s="5103"/>
      <c r="AD121" s="5103"/>
      <c r="AE121" s="5103"/>
      <c r="AF121" s="5103"/>
      <c r="AG121" s="5103"/>
      <c r="AH121" s="5103"/>
      <c r="AI121" s="5103"/>
      <c r="AJ121" s="5103"/>
      <c r="AK121" s="5104"/>
      <c r="AL121" s="4731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074"/>
      <c r="B122" s="5076"/>
      <c r="C122" s="5078"/>
      <c r="D122" s="5078"/>
      <c r="E122" s="5079"/>
      <c r="F122" s="4190" t="s">
        <v>2572</v>
      </c>
      <c r="G122" s="4191"/>
      <c r="H122" s="4190" t="s">
        <v>2573</v>
      </c>
      <c r="I122" s="4191"/>
      <c r="J122" s="4186" t="s">
        <v>2574</v>
      </c>
      <c r="K122" s="4186"/>
      <c r="L122" s="4190" t="s">
        <v>2575</v>
      </c>
      <c r="M122" s="4191"/>
      <c r="N122" s="4509" t="s">
        <v>2576</v>
      </c>
      <c r="O122" s="4509"/>
      <c r="P122" s="4785" t="s">
        <v>2577</v>
      </c>
      <c r="Q122" s="4756"/>
      <c r="R122" s="4509" t="s">
        <v>2578</v>
      </c>
      <c r="S122" s="4509"/>
      <c r="T122" s="4785" t="s">
        <v>139</v>
      </c>
      <c r="U122" s="4756"/>
      <c r="V122" s="4509" t="s">
        <v>140</v>
      </c>
      <c r="W122" s="4509"/>
      <c r="X122" s="4785" t="s">
        <v>141</v>
      </c>
      <c r="Y122" s="4756"/>
      <c r="Z122" s="4509" t="s">
        <v>142</v>
      </c>
      <c r="AA122" s="4509"/>
      <c r="AB122" s="4785" t="s">
        <v>143</v>
      </c>
      <c r="AC122" s="4756"/>
      <c r="AD122" s="4509" t="s">
        <v>144</v>
      </c>
      <c r="AE122" s="4509"/>
      <c r="AF122" s="4785" t="s">
        <v>145</v>
      </c>
      <c r="AG122" s="4756"/>
      <c r="AH122" s="4509" t="s">
        <v>146</v>
      </c>
      <c r="AI122" s="4509"/>
      <c r="AJ122" s="4192" t="s">
        <v>2579</v>
      </c>
      <c r="AK122" s="4822"/>
      <c r="AL122" s="4138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7"/>
      <c r="B123" s="5079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39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53" t="s">
        <v>27</v>
      </c>
      <c r="B130" s="4854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62" t="s">
        <v>147</v>
      </c>
      <c r="B133" s="5163"/>
      <c r="C133" s="5164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153" t="s">
        <v>2642</v>
      </c>
      <c r="B134" s="5154"/>
      <c r="C134" s="5155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814" t="s">
        <v>154</v>
      </c>
      <c r="B135" s="4815"/>
      <c r="C135" s="4816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56" t="s">
        <v>2643</v>
      </c>
      <c r="B136" s="5157"/>
      <c r="C136" s="5158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814" t="s">
        <v>2644</v>
      </c>
      <c r="B137" s="4815"/>
      <c r="C137" s="4816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65" t="s">
        <v>2645</v>
      </c>
      <c r="B138" s="4866"/>
      <c r="C138" s="4867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59" t="s">
        <v>33</v>
      </c>
      <c r="B139" s="5160"/>
      <c r="C139" s="5161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175" t="s">
        <v>27</v>
      </c>
      <c r="B140" s="5176"/>
      <c r="C140" s="5177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178" t="s">
        <v>147</v>
      </c>
      <c r="B142" s="5178"/>
      <c r="C142" s="5178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167" t="s">
        <v>2644</v>
      </c>
      <c r="B143" s="5169" t="s">
        <v>2650</v>
      </c>
      <c r="C143" s="5170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46"/>
      <c r="B144" s="5171" t="s">
        <v>2651</v>
      </c>
      <c r="C144" s="5172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46"/>
      <c r="B145" s="5171" t="s">
        <v>1613</v>
      </c>
      <c r="C145" s="5172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168"/>
      <c r="B146" s="5173" t="s">
        <v>2652</v>
      </c>
      <c r="C146" s="5174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165" t="s">
        <v>2654</v>
      </c>
      <c r="C147" s="5166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167" t="s">
        <v>2642</v>
      </c>
      <c r="B148" s="5169" t="s">
        <v>2650</v>
      </c>
      <c r="C148" s="5170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46"/>
      <c r="B149" s="5171" t="s">
        <v>2651</v>
      </c>
      <c r="C149" s="5172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46"/>
      <c r="B150" s="5171" t="s">
        <v>1613</v>
      </c>
      <c r="C150" s="5172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168"/>
      <c r="B151" s="5173" t="s">
        <v>2652</v>
      </c>
      <c r="C151" s="5174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179" t="s">
        <v>27</v>
      </c>
      <c r="B152" s="5180"/>
      <c r="C152" s="5181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710" t="s">
        <v>2300</v>
      </c>
      <c r="B154" s="4797"/>
      <c r="C154" s="4717" t="s">
        <v>27</v>
      </c>
      <c r="D154" s="4717"/>
      <c r="E154" s="5073"/>
      <c r="F154" s="4853" t="s">
        <v>2</v>
      </c>
      <c r="G154" s="5103"/>
      <c r="H154" s="5103"/>
      <c r="I154" s="5103"/>
      <c r="J154" s="5103"/>
      <c r="K154" s="5103"/>
      <c r="L154" s="5103"/>
      <c r="M154" s="5103"/>
      <c r="N154" s="5103"/>
      <c r="O154" s="5103"/>
      <c r="P154" s="5103"/>
      <c r="Q154" s="5103"/>
      <c r="R154" s="5103"/>
      <c r="S154" s="5103"/>
      <c r="T154" s="5103"/>
      <c r="U154" s="5103"/>
      <c r="V154" s="5103"/>
      <c r="W154" s="5103"/>
      <c r="X154" s="5103"/>
      <c r="Y154" s="5103"/>
      <c r="Z154" s="5103"/>
      <c r="AA154" s="5103"/>
      <c r="AB154" s="5103"/>
      <c r="AC154" s="5103"/>
      <c r="AD154" s="5103"/>
      <c r="AE154" s="5103"/>
      <c r="AF154" s="5103"/>
      <c r="AG154" s="5103"/>
      <c r="AH154" s="5103"/>
      <c r="AI154" s="5103"/>
      <c r="AJ154" s="5103"/>
      <c r="AK154" s="4854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182"/>
      <c r="B155" s="4830"/>
      <c r="C155" s="5078"/>
      <c r="D155" s="5078"/>
      <c r="E155" s="5079"/>
      <c r="F155" s="4190" t="s">
        <v>2572</v>
      </c>
      <c r="G155" s="4191"/>
      <c r="H155" s="4186" t="s">
        <v>2573</v>
      </c>
      <c r="I155" s="4186"/>
      <c r="J155" s="4190" t="s">
        <v>2574</v>
      </c>
      <c r="K155" s="4191"/>
      <c r="L155" s="4186" t="s">
        <v>2575</v>
      </c>
      <c r="M155" s="4186"/>
      <c r="N155" s="4190" t="s">
        <v>2576</v>
      </c>
      <c r="O155" s="4191"/>
      <c r="P155" s="4509" t="s">
        <v>2577</v>
      </c>
      <c r="Q155" s="4509"/>
      <c r="R155" s="4785" t="s">
        <v>2578</v>
      </c>
      <c r="S155" s="4756"/>
      <c r="T155" s="4785" t="s">
        <v>139</v>
      </c>
      <c r="U155" s="4756"/>
      <c r="V155" s="4509" t="s">
        <v>140</v>
      </c>
      <c r="W155" s="4509"/>
      <c r="X155" s="4785" t="s">
        <v>141</v>
      </c>
      <c r="Y155" s="4756"/>
      <c r="Z155" s="4509" t="s">
        <v>142</v>
      </c>
      <c r="AA155" s="4509"/>
      <c r="AB155" s="4785" t="s">
        <v>143</v>
      </c>
      <c r="AC155" s="4756"/>
      <c r="AD155" s="4509" t="s">
        <v>144</v>
      </c>
      <c r="AE155" s="4509"/>
      <c r="AF155" s="4785" t="s">
        <v>145</v>
      </c>
      <c r="AG155" s="4756"/>
      <c r="AH155" s="4509" t="s">
        <v>146</v>
      </c>
      <c r="AI155" s="4509"/>
      <c r="AJ155" s="4785" t="s">
        <v>2579</v>
      </c>
      <c r="AK155" s="4756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167" t="s">
        <v>2656</v>
      </c>
      <c r="B157" s="5167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68" t="s">
        <v>2657</v>
      </c>
      <c r="B158" s="4850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44" t="s">
        <v>2658</v>
      </c>
      <c r="B159" s="4745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316" t="s">
        <v>2659</v>
      </c>
      <c r="B160" s="4852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2" t="s">
        <v>1662</v>
      </c>
      <c r="B162" s="4717"/>
      <c r="C162" s="5073"/>
      <c r="D162" s="4188" t="s">
        <v>34</v>
      </c>
      <c r="E162" s="5178" t="s">
        <v>81</v>
      </c>
      <c r="F162" s="5178"/>
    </row>
    <row r="163" spans="1:22" ht="24.75" customHeight="1" x14ac:dyDescent="0.2">
      <c r="A163" s="5077"/>
      <c r="B163" s="5078"/>
      <c r="C163" s="5079"/>
      <c r="D163" s="4829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85" t="s">
        <v>2662</v>
      </c>
      <c r="B164" s="5186"/>
      <c r="C164" s="5187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20" t="s">
        <v>2664</v>
      </c>
      <c r="B166" s="4920"/>
      <c r="C166" s="4860" t="s">
        <v>27</v>
      </c>
      <c r="D166" s="5183" t="s">
        <v>2665</v>
      </c>
      <c r="E166" s="5183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20"/>
      <c r="B167" s="4920"/>
      <c r="C167" s="4860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84" t="s">
        <v>2668</v>
      </c>
      <c r="B168" s="5184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1" t="s">
        <v>2669</v>
      </c>
      <c r="B169" s="4841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65" t="s">
        <v>1830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53" t="s">
        <v>1828</v>
      </c>
      <c r="B9" s="4614" t="s">
        <v>1827</v>
      </c>
      <c r="C9" s="5193"/>
      <c r="D9" s="4614" t="s">
        <v>1826</v>
      </c>
      <c r="E9" s="4615"/>
      <c r="F9" s="4615"/>
      <c r="G9" s="4616"/>
      <c r="H9" s="4615" t="s">
        <v>1825</v>
      </c>
      <c r="I9" s="4615"/>
      <c r="J9" s="4615"/>
      <c r="K9" s="4615"/>
      <c r="L9" s="4616"/>
      <c r="M9" s="4614" t="s">
        <v>1824</v>
      </c>
      <c r="N9" s="4615"/>
      <c r="O9" s="4616"/>
      <c r="P9" s="5189" t="s">
        <v>1823</v>
      </c>
      <c r="Q9" s="5190"/>
      <c r="R9" s="5191"/>
      <c r="S9" s="4532" t="s">
        <v>442</v>
      </c>
      <c r="T9" s="4267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5008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4"/>
      <c r="T10" s="4335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53" t="s">
        <v>1792</v>
      </c>
      <c r="B23" s="4153" t="s">
        <v>1</v>
      </c>
      <c r="C23" s="4167" t="s">
        <v>1791</v>
      </c>
      <c r="D23" s="4168"/>
      <c r="E23" s="4168"/>
      <c r="F23" s="4168"/>
      <c r="G23" s="4168"/>
      <c r="H23" s="4168"/>
      <c r="I23" s="4168"/>
      <c r="J23" s="4168"/>
      <c r="K23" s="4168"/>
      <c r="L23" s="4169"/>
      <c r="M23" s="4155" t="s">
        <v>1790</v>
      </c>
      <c r="N23" s="4156"/>
      <c r="O23" s="4159"/>
      <c r="P23" s="4155" t="s">
        <v>1789</v>
      </c>
      <c r="Q23" s="4159"/>
      <c r="R23" s="4153" t="s">
        <v>1788</v>
      </c>
      <c r="S23" s="4153" t="s">
        <v>442</v>
      </c>
      <c r="T23" s="4267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62"/>
      <c r="B24" s="4294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94"/>
      <c r="S24" s="4294"/>
      <c r="T24" s="4335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94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98" t="s">
        <v>1771</v>
      </c>
      <c r="B33" s="4919"/>
      <c r="C33" s="4919"/>
      <c r="D33" s="4919"/>
      <c r="E33" s="4919"/>
      <c r="F33" s="4919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99" t="s">
        <v>1770</v>
      </c>
      <c r="B34" s="4270"/>
      <c r="C34" s="4270"/>
      <c r="D34" s="4270"/>
      <c r="E34" s="4270"/>
      <c r="F34" s="4270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53" t="s">
        <v>52</v>
      </c>
      <c r="B35" s="4157" t="s">
        <v>27</v>
      </c>
      <c r="C35" s="4155" t="s">
        <v>1769</v>
      </c>
      <c r="D35" s="4156"/>
      <c r="E35" s="4156"/>
      <c r="F35" s="4156"/>
      <c r="G35" s="4156"/>
      <c r="H35" s="4156"/>
      <c r="I35" s="4156"/>
      <c r="J35" s="4159"/>
      <c r="K35" s="4170" t="s">
        <v>1768</v>
      </c>
      <c r="L35" s="4171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94"/>
      <c r="B36" s="5008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53" t="s">
        <v>52</v>
      </c>
      <c r="B40" s="4157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94"/>
      <c r="B41" s="5008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99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53" t="s">
        <v>25</v>
      </c>
      <c r="B48" s="4153" t="s">
        <v>1</v>
      </c>
      <c r="C48" s="4155" t="s">
        <v>1749</v>
      </c>
      <c r="D48" s="4156"/>
      <c r="E48" s="4159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94"/>
      <c r="B49" s="4294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76" t="s">
        <v>1738</v>
      </c>
      <c r="B58" s="4163"/>
      <c r="C58" s="4176" t="s">
        <v>27</v>
      </c>
      <c r="D58" s="4163"/>
      <c r="E58" s="4177"/>
      <c r="F58" s="4155" t="s">
        <v>395</v>
      </c>
      <c r="G58" s="4156"/>
      <c r="H58" s="4156"/>
      <c r="I58" s="4156"/>
      <c r="J58" s="4156"/>
      <c r="K58" s="4156"/>
      <c r="L58" s="4156"/>
      <c r="M58" s="4156"/>
      <c r="N58" s="4156"/>
      <c r="O58" s="4476"/>
      <c r="P58" s="4538" t="s">
        <v>442</v>
      </c>
      <c r="Q58" s="4177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80"/>
      <c r="B59" s="4181"/>
      <c r="C59" s="4318"/>
      <c r="D59" s="4164"/>
      <c r="E59" s="4320"/>
      <c r="F59" s="5195" t="s">
        <v>393</v>
      </c>
      <c r="G59" s="5196"/>
      <c r="H59" s="5195" t="s">
        <v>392</v>
      </c>
      <c r="I59" s="5196"/>
      <c r="J59" s="5195" t="s">
        <v>391</v>
      </c>
      <c r="K59" s="5196"/>
      <c r="L59" s="5195" t="s">
        <v>394</v>
      </c>
      <c r="M59" s="5196"/>
      <c r="N59" s="5195" t="s">
        <v>1737</v>
      </c>
      <c r="O59" s="5197"/>
      <c r="P59" s="4207"/>
      <c r="Q59" s="4182"/>
      <c r="CG59" s="3412"/>
      <c r="CH59" s="3412"/>
      <c r="CI59" s="3412"/>
      <c r="CJ59" s="3412"/>
      <c r="CK59" s="3412"/>
      <c r="CL59" s="3412"/>
    </row>
    <row r="60" spans="1:90" x14ac:dyDescent="0.2">
      <c r="A60" s="4318"/>
      <c r="B60" s="4164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88"/>
      <c r="Q60" s="4320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72" t="s">
        <v>1736</v>
      </c>
      <c r="B61" s="4315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231" t="s">
        <v>1735</v>
      </c>
      <c r="B62" s="4232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72" t="s">
        <v>1734</v>
      </c>
      <c r="B63" s="4172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485" t="s">
        <v>1733</v>
      </c>
      <c r="B64" s="4485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SAN JUAN DE LA COSTA - ( 10306 )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Futa Sruka Lawenche Kunko Mapu Mo - ( 123104 )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60" t="s">
        <v>2455</v>
      </c>
      <c r="B9" s="4860" t="s">
        <v>2673</v>
      </c>
      <c r="C9" s="4860"/>
      <c r="D9" s="4818" t="s">
        <v>27</v>
      </c>
      <c r="E9" s="4163"/>
      <c r="F9" s="4731"/>
      <c r="G9" s="5201" t="s">
        <v>2</v>
      </c>
      <c r="H9" s="5202"/>
      <c r="I9" s="5202"/>
      <c r="J9" s="5202"/>
      <c r="K9" s="5202"/>
      <c r="L9" s="5202"/>
      <c r="M9" s="5202"/>
      <c r="N9" s="5202"/>
      <c r="O9" s="5202"/>
      <c r="P9" s="5202"/>
      <c r="Q9" s="5202"/>
      <c r="R9" s="5202"/>
      <c r="S9" s="5202"/>
      <c r="T9" s="5202"/>
      <c r="U9" s="5202"/>
      <c r="V9" s="5202"/>
      <c r="W9" s="5202"/>
      <c r="X9" s="5202"/>
      <c r="Y9" s="5202"/>
      <c r="Z9" s="5203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60"/>
      <c r="B10" s="4860"/>
      <c r="C10" s="4860"/>
      <c r="D10" s="4819"/>
      <c r="E10" s="5200"/>
      <c r="F10" s="4139"/>
      <c r="G10" s="4920" t="s">
        <v>2674</v>
      </c>
      <c r="H10" s="4920"/>
      <c r="I10" s="4920" t="s">
        <v>1112</v>
      </c>
      <c r="J10" s="4920"/>
      <c r="K10" s="4920" t="s">
        <v>164</v>
      </c>
      <c r="L10" s="4920"/>
      <c r="M10" s="4920" t="s">
        <v>165</v>
      </c>
      <c r="N10" s="4920"/>
      <c r="O10" s="4920" t="s">
        <v>1679</v>
      </c>
      <c r="P10" s="4920"/>
      <c r="Q10" s="4920" t="s">
        <v>2675</v>
      </c>
      <c r="R10" s="4920"/>
      <c r="S10" s="4920" t="s">
        <v>2676</v>
      </c>
      <c r="T10" s="4920"/>
      <c r="U10" s="4920" t="s">
        <v>2677</v>
      </c>
      <c r="V10" s="4920"/>
      <c r="W10" s="4920" t="s">
        <v>1675</v>
      </c>
      <c r="X10" s="4920"/>
      <c r="Y10" s="4920" t="s">
        <v>2678</v>
      </c>
      <c r="Z10" s="492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60"/>
      <c r="B11" s="4860"/>
      <c r="C11" s="4860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19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46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92" t="s">
        <v>2683</v>
      </c>
      <c r="B14" s="4194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04" t="s">
        <v>27</v>
      </c>
      <c r="B15" s="5205"/>
      <c r="C15" s="5206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07" t="s">
        <v>2684</v>
      </c>
      <c r="B16" s="5208"/>
      <c r="C16" s="5209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10" t="s">
        <v>2685</v>
      </c>
      <c r="B17" s="5211"/>
      <c r="C17" s="5212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60" t="s">
        <v>2455</v>
      </c>
      <c r="B19" s="4860" t="s">
        <v>2673</v>
      </c>
      <c r="C19" s="4860"/>
      <c r="D19" s="4818" t="s">
        <v>27</v>
      </c>
      <c r="E19" s="4163"/>
      <c r="F19" s="4731"/>
      <c r="G19" s="4192" t="s">
        <v>2</v>
      </c>
      <c r="H19" s="4545"/>
      <c r="I19" s="4545"/>
      <c r="J19" s="4545"/>
      <c r="K19" s="4545"/>
      <c r="L19" s="4545"/>
      <c r="M19" s="4545"/>
      <c r="N19" s="4545"/>
      <c r="O19" s="4545"/>
      <c r="P19" s="4545"/>
      <c r="Q19" s="4545"/>
      <c r="R19" s="4545"/>
      <c r="S19" s="4545"/>
      <c r="T19" s="4545"/>
      <c r="U19" s="4545"/>
      <c r="V19" s="4545"/>
      <c r="W19" s="4545"/>
      <c r="X19" s="4545"/>
      <c r="Y19" s="4545"/>
      <c r="Z19" s="4194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60"/>
      <c r="B20" s="4860"/>
      <c r="C20" s="4860"/>
      <c r="D20" s="4819"/>
      <c r="E20" s="5200"/>
      <c r="F20" s="5200"/>
      <c r="G20" s="4920" t="s">
        <v>2674</v>
      </c>
      <c r="H20" s="4920"/>
      <c r="I20" s="4920" t="s">
        <v>1112</v>
      </c>
      <c r="J20" s="4920"/>
      <c r="K20" s="4920" t="s">
        <v>164</v>
      </c>
      <c r="L20" s="4920"/>
      <c r="M20" s="4920" t="s">
        <v>165</v>
      </c>
      <c r="N20" s="4920"/>
      <c r="O20" s="4920" t="s">
        <v>1679</v>
      </c>
      <c r="P20" s="4920"/>
      <c r="Q20" s="4920" t="s">
        <v>2675</v>
      </c>
      <c r="R20" s="4920"/>
      <c r="S20" s="4920" t="s">
        <v>2676</v>
      </c>
      <c r="T20" s="4920"/>
      <c r="U20" s="4920" t="s">
        <v>2677</v>
      </c>
      <c r="V20" s="4920"/>
      <c r="W20" s="4920" t="s">
        <v>1675</v>
      </c>
      <c r="X20" s="4920"/>
      <c r="Y20" s="4920" t="s">
        <v>2678</v>
      </c>
      <c r="Z20" s="492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60"/>
      <c r="B21" s="4860"/>
      <c r="C21" s="4860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46" t="s">
        <v>2679</v>
      </c>
      <c r="B22" s="4341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46"/>
      <c r="B23" s="4612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46"/>
      <c r="B24" s="4341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47"/>
      <c r="B25" s="4612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51" t="s">
        <v>2683</v>
      </c>
      <c r="B26" s="4138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819"/>
      <c r="B27" s="4139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10" t="s">
        <v>27</v>
      </c>
      <c r="B28" s="5211"/>
      <c r="C28" s="5212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13" t="s">
        <v>2689</v>
      </c>
      <c r="B29" s="5213"/>
      <c r="C29" s="5213"/>
      <c r="D29" s="5213"/>
      <c r="E29" s="5213"/>
      <c r="F29" s="5213"/>
      <c r="G29" s="5213"/>
      <c r="H29" s="5213"/>
      <c r="I29" s="5213"/>
      <c r="J29" s="5213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14" t="s">
        <v>52</v>
      </c>
      <c r="B30" s="5214"/>
      <c r="C30" s="5214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3" t="s">
        <v>2692</v>
      </c>
      <c r="B31" s="5215" t="s">
        <v>2693</v>
      </c>
      <c r="C31" s="5216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341"/>
      <c r="B32" s="5217" t="s">
        <v>2694</v>
      </c>
      <c r="C32" s="5218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341"/>
      <c r="B33" s="5217" t="s">
        <v>2695</v>
      </c>
      <c r="C33" s="5218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341"/>
      <c r="B34" s="5217" t="s">
        <v>2696</v>
      </c>
      <c r="C34" s="5218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341"/>
      <c r="B35" s="5217" t="s">
        <v>2697</v>
      </c>
      <c r="C35" s="5218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341"/>
      <c r="B36" s="5217" t="s">
        <v>2698</v>
      </c>
      <c r="C36" s="5218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341"/>
      <c r="B37" s="5217" t="s">
        <v>2699</v>
      </c>
      <c r="C37" s="5218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341"/>
      <c r="B38" s="5217" t="s">
        <v>2700</v>
      </c>
      <c r="C38" s="5218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612"/>
      <c r="B39" s="5221" t="s">
        <v>2701</v>
      </c>
      <c r="C39" s="5222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3" t="s">
        <v>2702</v>
      </c>
      <c r="B40" s="4183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341"/>
      <c r="B41" s="4612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341"/>
      <c r="B42" s="4183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612"/>
      <c r="B43" s="4612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13" t="s">
        <v>2707</v>
      </c>
      <c r="B44" s="5213"/>
      <c r="C44" s="5213"/>
      <c r="D44" s="5213"/>
      <c r="E44" s="5213"/>
      <c r="F44" s="5213"/>
      <c r="G44" s="5213"/>
      <c r="H44" s="5213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88" t="s">
        <v>2708</v>
      </c>
      <c r="B45" s="5219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733"/>
      <c r="B46" s="5220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3" t="s">
        <v>2712</v>
      </c>
      <c r="B51" s="4731" t="s">
        <v>2673</v>
      </c>
      <c r="C51" s="4183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612"/>
      <c r="B52" s="4139"/>
      <c r="C52" s="4612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3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341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612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3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341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341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612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3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612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3" t="s">
        <v>2725</v>
      </c>
      <c r="B62" s="5224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13" t="s">
        <v>2726</v>
      </c>
      <c r="B63" s="5213"/>
      <c r="C63" s="5213"/>
      <c r="D63" s="5213"/>
      <c r="E63" s="5213"/>
      <c r="F63" s="5213"/>
      <c r="G63" s="5213"/>
      <c r="H63" s="5213"/>
      <c r="I63" s="5213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178" t="s">
        <v>2727</v>
      </c>
      <c r="B64" s="5178"/>
      <c r="C64" s="5225" t="s">
        <v>2728</v>
      </c>
      <c r="D64" s="5225" t="s">
        <v>2729</v>
      </c>
      <c r="E64" s="5226" t="s">
        <v>2717</v>
      </c>
      <c r="F64" s="5225"/>
      <c r="G64" s="5225"/>
      <c r="H64" s="5225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178"/>
      <c r="B65" s="5178"/>
      <c r="C65" s="5225"/>
      <c r="D65" s="5225"/>
      <c r="E65" s="2627" t="s">
        <v>2731</v>
      </c>
      <c r="F65" s="2628" t="s">
        <v>2732</v>
      </c>
      <c r="G65" s="2629" t="s">
        <v>2733</v>
      </c>
      <c r="H65" s="5226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167" t="s">
        <v>2734</v>
      </c>
      <c r="B66" s="5167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737" t="s">
        <v>2735</v>
      </c>
      <c r="B67" s="4737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27" t="s">
        <v>78</v>
      </c>
      <c r="B68" s="5227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8" t="s">
        <v>27</v>
      </c>
      <c r="B69" s="5138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13" t="s">
        <v>2737</v>
      </c>
      <c r="B71" s="5213"/>
      <c r="C71" s="5213"/>
      <c r="D71" s="5213"/>
      <c r="E71" s="5213"/>
      <c r="F71" s="5213"/>
      <c r="G71" s="5213"/>
      <c r="H71" s="5213"/>
      <c r="I71" s="5213"/>
      <c r="J71" s="5213"/>
      <c r="K71" s="5213"/>
      <c r="L71" s="5213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178" t="s">
        <v>2727</v>
      </c>
      <c r="B72" s="5178"/>
      <c r="C72" s="5225" t="s">
        <v>2728</v>
      </c>
      <c r="D72" s="5225" t="s">
        <v>2729</v>
      </c>
      <c r="E72" s="5228" t="s">
        <v>2717</v>
      </c>
      <c r="F72" s="5229"/>
      <c r="G72" s="5230"/>
      <c r="H72" s="5226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178"/>
      <c r="B73" s="5178"/>
      <c r="C73" s="5225"/>
      <c r="D73" s="5225"/>
      <c r="E73" s="2639" t="s">
        <v>2731</v>
      </c>
      <c r="F73" s="2628" t="s">
        <v>2732</v>
      </c>
      <c r="G73" s="2609" t="s">
        <v>2733</v>
      </c>
      <c r="H73" s="5226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167" t="s">
        <v>2735</v>
      </c>
      <c r="B74" s="5167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737" t="s">
        <v>2738</v>
      </c>
      <c r="B75" s="4737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53" t="s">
        <v>2739</v>
      </c>
      <c r="B76" s="4753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737" t="s">
        <v>2740</v>
      </c>
      <c r="B77" s="4737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46" t="s">
        <v>78</v>
      </c>
      <c r="B78" s="4846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8" t="s">
        <v>27</v>
      </c>
      <c r="B79" s="5138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31" t="s">
        <v>2741</v>
      </c>
      <c r="B81" s="5231"/>
      <c r="C81" s="5231"/>
      <c r="D81" s="5231"/>
      <c r="E81" s="5231"/>
      <c r="F81" s="5231"/>
      <c r="G81" s="5231"/>
      <c r="H81" s="5231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62" t="s">
        <v>2216</v>
      </c>
      <c r="B82" s="5164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185" t="s">
        <v>2728</v>
      </c>
      <c r="B83" s="5187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3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341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612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32" t="s">
        <v>2729</v>
      </c>
      <c r="B87" s="5233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34" t="s">
        <v>2725</v>
      </c>
      <c r="B88" s="5235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13" t="s">
        <v>2748</v>
      </c>
      <c r="B90" s="5213"/>
      <c r="C90" s="5213"/>
      <c r="D90" s="5213"/>
      <c r="E90" s="5213"/>
      <c r="F90" s="5213"/>
      <c r="G90" s="5213"/>
      <c r="H90" s="5213"/>
      <c r="I90" s="5213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796" t="s">
        <v>2727</v>
      </c>
      <c r="B91" s="4797"/>
      <c r="C91" s="5239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829"/>
      <c r="B92" s="4830"/>
      <c r="C92" s="5240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185" t="s">
        <v>2728</v>
      </c>
      <c r="B93" s="5187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41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41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733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32" t="s">
        <v>2729</v>
      </c>
      <c r="B97" s="5233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34" t="s">
        <v>2725</v>
      </c>
      <c r="B98" s="5235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13" t="s">
        <v>2749</v>
      </c>
      <c r="B100" s="5213"/>
      <c r="C100" s="5213"/>
      <c r="D100" s="5213"/>
      <c r="E100" s="5213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36" t="s">
        <v>2757</v>
      </c>
      <c r="B107" s="5237"/>
      <c r="C107" s="5237"/>
      <c r="D107" s="5237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075"/>
      <c r="E112" s="5238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075"/>
      <c r="E113" s="5238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62" t="s">
        <v>2673</v>
      </c>
      <c r="B115" s="5164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42" t="s">
        <v>2728</v>
      </c>
      <c r="B116" s="5243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88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41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733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44" t="s">
        <v>2729</v>
      </c>
      <c r="B120" s="5245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34" t="s">
        <v>2725</v>
      </c>
      <c r="B121" s="5235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8" t="s">
        <v>2766</v>
      </c>
      <c r="B125" s="4731"/>
      <c r="C125" s="4183" t="s">
        <v>27</v>
      </c>
      <c r="D125" s="4192" t="s">
        <v>2767</v>
      </c>
      <c r="E125" s="4194"/>
      <c r="F125" s="4192" t="s">
        <v>2768</v>
      </c>
      <c r="G125" s="4194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819"/>
      <c r="B126" s="4139"/>
      <c r="C126" s="4612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185" t="s">
        <v>2728</v>
      </c>
      <c r="B127" s="5187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88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41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733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32" t="s">
        <v>2729</v>
      </c>
      <c r="B131" s="5233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34" t="s">
        <v>2725</v>
      </c>
      <c r="B132" s="5235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55" t="s">
        <v>27</v>
      </c>
      <c r="B133" s="5117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8" t="s">
        <v>52</v>
      </c>
      <c r="B135" s="5248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45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460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3" t="s">
        <v>52</v>
      </c>
      <c r="B139" s="4183" t="s">
        <v>27</v>
      </c>
      <c r="C139" s="5145" t="s">
        <v>2713</v>
      </c>
      <c r="D139" s="5246" t="s">
        <v>2722</v>
      </c>
      <c r="E139" s="4731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612"/>
      <c r="B140" s="4612"/>
      <c r="C140" s="4460"/>
      <c r="D140" s="5247"/>
      <c r="E140" s="4139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topLeftCell="A52" zoomScale="90" zoomScaleNormal="90" workbookViewId="0">
      <selection activeCell="C54" sqref="C54:C61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44" t="s">
        <v>2300</v>
      </c>
      <c r="B9" s="4168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68" t="s">
        <v>2343</v>
      </c>
      <c r="B10" s="4850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790" t="s">
        <v>2342</v>
      </c>
      <c r="B11" s="4791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790" t="s">
        <v>2341</v>
      </c>
      <c r="B12" s="4791"/>
      <c r="C12" s="2896">
        <f t="shared" ref="C12:C34" si="4">SUM(D12:G12)</f>
        <v>1</v>
      </c>
      <c r="D12" s="2926"/>
      <c r="E12" s="2927">
        <v>1</v>
      </c>
      <c r="F12" s="2927"/>
      <c r="G12" s="2928"/>
      <c r="H12" s="2929"/>
      <c r="I12" s="2072"/>
      <c r="J12" s="2930"/>
      <c r="K12" s="2929"/>
      <c r="L12" s="2928">
        <v>1</v>
      </c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790" t="s">
        <v>2340</v>
      </c>
      <c r="B13" s="4791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790" t="s">
        <v>2339</v>
      </c>
      <c r="B14" s="4791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790" t="s">
        <v>2338</v>
      </c>
      <c r="B15" s="4791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790" t="s">
        <v>2337</v>
      </c>
      <c r="B16" s="4791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790" t="s">
        <v>2336</v>
      </c>
      <c r="B17" s="4791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790" t="s">
        <v>2335</v>
      </c>
      <c r="B18" s="4792"/>
      <c r="C18" s="2896">
        <f t="shared" si="4"/>
        <v>1</v>
      </c>
      <c r="D18" s="2926">
        <v>1</v>
      </c>
      <c r="E18" s="2927"/>
      <c r="F18" s="2927"/>
      <c r="G18" s="2928"/>
      <c r="H18" s="2929"/>
      <c r="I18" s="2072"/>
      <c r="J18" s="2930"/>
      <c r="K18" s="2929">
        <v>1</v>
      </c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790" t="s">
        <v>2334</v>
      </c>
      <c r="B19" s="4791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790" t="s">
        <v>2333</v>
      </c>
      <c r="B20" s="4791"/>
      <c r="C20" s="2896">
        <f t="shared" si="4"/>
        <v>0</v>
      </c>
      <c r="D20" s="2926"/>
      <c r="E20" s="2927"/>
      <c r="F20" s="2927"/>
      <c r="G20" s="2928"/>
      <c r="H20" s="2929"/>
      <c r="I20" s="2072"/>
      <c r="J20" s="2930"/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790" t="s">
        <v>2332</v>
      </c>
      <c r="B21" s="4791"/>
      <c r="C21" s="2896">
        <f t="shared" si="4"/>
        <v>9</v>
      </c>
      <c r="D21" s="2926"/>
      <c r="E21" s="2927">
        <v>9</v>
      </c>
      <c r="F21" s="2927"/>
      <c r="G21" s="2928"/>
      <c r="H21" s="2929"/>
      <c r="I21" s="2072"/>
      <c r="J21" s="2930">
        <v>9</v>
      </c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790" t="s">
        <v>2330</v>
      </c>
      <c r="B22" s="4791"/>
      <c r="C22" s="2896">
        <f t="shared" si="4"/>
        <v>0</v>
      </c>
      <c r="D22" s="2926"/>
      <c r="E22" s="2927"/>
      <c r="F22" s="2927"/>
      <c r="G22" s="2928"/>
      <c r="H22" s="2929"/>
      <c r="I22" s="2072"/>
      <c r="J22" s="2930"/>
      <c r="K22" s="2929"/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790" t="s">
        <v>2328</v>
      </c>
      <c r="B23" s="4792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790" t="s">
        <v>2329</v>
      </c>
      <c r="B24" s="4792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790" t="s">
        <v>2327</v>
      </c>
      <c r="B25" s="4792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790" t="s">
        <v>2326</v>
      </c>
      <c r="B26" s="4791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790" t="s">
        <v>2325</v>
      </c>
      <c r="B27" s="4792"/>
      <c r="C27" s="2896">
        <f t="shared" si="4"/>
        <v>1</v>
      </c>
      <c r="D27" s="2926"/>
      <c r="E27" s="2927">
        <v>1</v>
      </c>
      <c r="F27" s="2927"/>
      <c r="G27" s="2928"/>
      <c r="H27" s="2929"/>
      <c r="I27" s="2072"/>
      <c r="J27" s="2930">
        <v>1</v>
      </c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68" t="s">
        <v>2324</v>
      </c>
      <c r="B28" s="4851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68" t="s">
        <v>2320</v>
      </c>
      <c r="B29" s="4850"/>
      <c r="C29" s="2896">
        <f t="shared" si="4"/>
        <v>3</v>
      </c>
      <c r="D29" s="2926">
        <v>1</v>
      </c>
      <c r="E29" s="2927">
        <v>1</v>
      </c>
      <c r="F29" s="2927">
        <v>1</v>
      </c>
      <c r="G29" s="2928"/>
      <c r="H29" s="2929"/>
      <c r="I29" s="2072"/>
      <c r="J29" s="2930">
        <v>2</v>
      </c>
      <c r="K29" s="2929"/>
      <c r="L29" s="2928">
        <v>1</v>
      </c>
      <c r="M29" s="2932">
        <v>0</v>
      </c>
      <c r="N29" s="2925">
        <v>0</v>
      </c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790" t="s">
        <v>2319</v>
      </c>
      <c r="B30" s="4791"/>
      <c r="C30" s="2896">
        <f t="shared" si="4"/>
        <v>1</v>
      </c>
      <c r="D30" s="2933"/>
      <c r="E30" s="2927">
        <v>1</v>
      </c>
      <c r="F30" s="2927"/>
      <c r="G30" s="2928"/>
      <c r="H30" s="2072"/>
      <c r="I30" s="2072"/>
      <c r="J30" s="2933"/>
      <c r="K30" s="2929">
        <v>1</v>
      </c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52" t="s">
        <v>2317</v>
      </c>
      <c r="B31" s="5253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54" t="s">
        <v>2295</v>
      </c>
      <c r="B32" s="3550" t="s">
        <v>2331</v>
      </c>
      <c r="C32" s="2938">
        <f>SUM(D32:G32)</f>
        <v>3</v>
      </c>
      <c r="D32" s="2922"/>
      <c r="E32" s="2077">
        <v>3</v>
      </c>
      <c r="F32" s="2077"/>
      <c r="G32" s="2074"/>
      <c r="H32" s="2076"/>
      <c r="I32" s="2075"/>
      <c r="J32" s="2923">
        <v>2</v>
      </c>
      <c r="K32" s="2076">
        <v>1</v>
      </c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55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55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55"/>
      <c r="B35" s="3551" t="s">
        <v>2321</v>
      </c>
      <c r="C35" s="2896">
        <f>SUM(D35:G35)</f>
        <v>0</v>
      </c>
      <c r="D35" s="2893"/>
      <c r="E35" s="2927"/>
      <c r="F35" s="2927"/>
      <c r="G35" s="2928"/>
      <c r="H35" s="2929"/>
      <c r="I35" s="2072"/>
      <c r="J35" s="2930"/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56"/>
      <c r="B36" s="3552" t="s">
        <v>2318</v>
      </c>
      <c r="C36" s="2934">
        <f>SUM(D36:G36)</f>
        <v>24</v>
      </c>
      <c r="D36" s="1190"/>
      <c r="E36" s="2935">
        <v>24</v>
      </c>
      <c r="F36" s="2935"/>
      <c r="G36" s="2936"/>
      <c r="H36" s="2069"/>
      <c r="I36" s="2069"/>
      <c r="J36" s="1190">
        <v>1</v>
      </c>
      <c r="K36" s="2390"/>
      <c r="L36" s="2936">
        <v>23</v>
      </c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8" t="s">
        <v>2300</v>
      </c>
      <c r="B38" s="4187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50" t="s">
        <v>2310</v>
      </c>
      <c r="B39" s="5251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315" t="s">
        <v>2309</v>
      </c>
      <c r="B40" s="4314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315" t="s">
        <v>2308</v>
      </c>
      <c r="B41" s="4314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315" t="s">
        <v>2307</v>
      </c>
      <c r="B42" s="4314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597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597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597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49" t="s">
        <v>2303</v>
      </c>
      <c r="B46" s="4850"/>
      <c r="C46" s="2060">
        <f>SUM(D46:G46)</f>
        <v>31</v>
      </c>
      <c r="D46" s="1797">
        <v>1</v>
      </c>
      <c r="E46" s="1893">
        <v>2</v>
      </c>
      <c r="F46" s="1892">
        <v>28</v>
      </c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65" t="s">
        <v>33</v>
      </c>
      <c r="B47" s="4866"/>
      <c r="C47" s="687">
        <f>SUM(D47:G47)</f>
        <v>8</v>
      </c>
      <c r="D47" s="140"/>
      <c r="E47" s="95">
        <v>8</v>
      </c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8" t="s">
        <v>27</v>
      </c>
      <c r="B48" s="5259"/>
      <c r="C48" s="1885">
        <f t="shared" ref="C48:J48" si="7">SUM(C39:C47)</f>
        <v>39</v>
      </c>
      <c r="D48" s="1885">
        <f>SUM(D39:D47)</f>
        <v>1</v>
      </c>
      <c r="E48" s="1884">
        <f t="shared" si="7"/>
        <v>10</v>
      </c>
      <c r="F48" s="2058">
        <f t="shared" si="7"/>
        <v>28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8" t="s">
        <v>2300</v>
      </c>
      <c r="B51" s="4187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60" t="s">
        <v>2297</v>
      </c>
      <c r="B52" s="5261"/>
      <c r="C52" s="2048">
        <f t="shared" ref="C52:C58" si="8">SUM(D52:E52)</f>
        <v>0</v>
      </c>
      <c r="D52" s="1797"/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091" t="s">
        <v>2296</v>
      </c>
      <c r="B53" s="5262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446" t="s">
        <v>2295</v>
      </c>
      <c r="B54" s="3539" t="s">
        <v>2294</v>
      </c>
      <c r="C54" s="2048">
        <f t="shared" si="8"/>
        <v>0</v>
      </c>
      <c r="D54" s="1797"/>
      <c r="E54" s="1892"/>
      <c r="F54" s="2039"/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448"/>
      <c r="B55" s="3096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81" t="s">
        <v>2292</v>
      </c>
      <c r="B56" s="4582"/>
      <c r="C56" s="2050">
        <f t="shared" si="8"/>
        <v>7</v>
      </c>
      <c r="D56" s="1576">
        <v>7</v>
      </c>
      <c r="E56" s="245"/>
      <c r="F56" s="2049">
        <v>7</v>
      </c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63" t="s">
        <v>78</v>
      </c>
      <c r="B57" s="5263"/>
      <c r="C57" s="2048">
        <f t="shared" si="8"/>
        <v>88</v>
      </c>
      <c r="D57" s="1797">
        <v>86</v>
      </c>
      <c r="E57" s="1895">
        <v>2</v>
      </c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81" t="s">
        <v>2814</v>
      </c>
      <c r="B58" s="4582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72" t="s">
        <v>2291</v>
      </c>
      <c r="B59" s="4172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7" t="s">
        <v>2290</v>
      </c>
      <c r="B60" s="5257"/>
      <c r="C60" s="2046">
        <f>D60</f>
        <v>1</v>
      </c>
      <c r="D60" s="125">
        <v>1</v>
      </c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168" t="s">
        <v>2289</v>
      </c>
      <c r="B61" s="5168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52" t="s">
        <v>2287</v>
      </c>
      <c r="B63" s="4267"/>
      <c r="C63" s="5267" t="s">
        <v>2286</v>
      </c>
      <c r="D63" s="5267"/>
      <c r="E63" s="5267"/>
      <c r="F63" s="5267"/>
      <c r="G63" s="5268"/>
      <c r="H63" s="4509" t="s">
        <v>2285</v>
      </c>
      <c r="I63" s="5264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333"/>
      <c r="B64" s="4268"/>
      <c r="C64" s="4452" t="s">
        <v>27</v>
      </c>
      <c r="D64" s="4578" t="s">
        <v>2284</v>
      </c>
      <c r="E64" s="4186"/>
      <c r="F64" s="4187"/>
      <c r="G64" s="4682" t="s">
        <v>2283</v>
      </c>
      <c r="H64" s="4282"/>
      <c r="I64" s="5264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3"/>
      <c r="B65" s="4430"/>
      <c r="C65" s="4453"/>
      <c r="D65" s="1776" t="s">
        <v>2282</v>
      </c>
      <c r="E65" s="1876" t="s">
        <v>2281</v>
      </c>
      <c r="F65" s="1889" t="s">
        <v>2280</v>
      </c>
      <c r="G65" s="4683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65" t="s">
        <v>2277</v>
      </c>
      <c r="B66" s="5266"/>
      <c r="C66" s="2040">
        <f>SUM(D66:F66)</f>
        <v>0</v>
      </c>
      <c r="D66" s="1797"/>
      <c r="E66" s="1893"/>
      <c r="F66" s="1832"/>
      <c r="G66" s="1837"/>
      <c r="H66" s="2039">
        <v>3</v>
      </c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223" t="s">
        <v>2276</v>
      </c>
      <c r="B67" s="4224"/>
      <c r="C67" s="2038">
        <f t="shared" ref="C67:C71" si="9">SUM(D67:F67)</f>
        <v>0</v>
      </c>
      <c r="D67" s="125"/>
      <c r="E67" s="126"/>
      <c r="F67" s="137"/>
      <c r="G67" s="184"/>
      <c r="H67" s="241">
        <v>2</v>
      </c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223" t="s">
        <v>2275</v>
      </c>
      <c r="B68" s="4224"/>
      <c r="C68" s="2038">
        <f t="shared" si="9"/>
        <v>0</v>
      </c>
      <c r="D68" s="125"/>
      <c r="E68" s="126"/>
      <c r="F68" s="137"/>
      <c r="G68" s="184"/>
      <c r="H68" s="241">
        <v>2</v>
      </c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223" t="s">
        <v>2274</v>
      </c>
      <c r="B69" s="4224"/>
      <c r="C69" s="2038">
        <f t="shared" si="9"/>
        <v>0</v>
      </c>
      <c r="D69" s="125"/>
      <c r="E69" s="126"/>
      <c r="F69" s="137"/>
      <c r="G69" s="184"/>
      <c r="H69" s="241">
        <v>1</v>
      </c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223" t="s">
        <v>2273</v>
      </c>
      <c r="B70" s="4224"/>
      <c r="C70" s="2038">
        <f t="shared" si="9"/>
        <v>3</v>
      </c>
      <c r="D70" s="125"/>
      <c r="E70" s="126"/>
      <c r="F70" s="137">
        <v>3</v>
      </c>
      <c r="G70" s="184"/>
      <c r="H70" s="241">
        <v>21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553" t="s">
        <v>153</v>
      </c>
      <c r="B71" s="4308"/>
      <c r="C71" s="2037">
        <f t="shared" si="9"/>
        <v>0</v>
      </c>
      <c r="D71" s="140"/>
      <c r="E71" s="95"/>
      <c r="F71" s="116"/>
      <c r="G71" s="186"/>
      <c r="H71" s="247">
        <v>2</v>
      </c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15" t="s">
        <v>2266</v>
      </c>
      <c r="B74" s="4515" t="s">
        <v>2270</v>
      </c>
      <c r="C74" s="4578" t="s">
        <v>2269</v>
      </c>
      <c r="D74" s="4186"/>
      <c r="E74" s="4186"/>
      <c r="F74" s="4186"/>
      <c r="G74" s="4187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14"/>
      <c r="B75" s="4514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15" t="s">
        <v>2266</v>
      </c>
      <c r="B79" s="4515" t="s">
        <v>2265</v>
      </c>
      <c r="C79" s="4578" t="s">
        <v>2264</v>
      </c>
      <c r="D79" s="4186"/>
      <c r="E79" s="4186"/>
      <c r="F79" s="4186"/>
      <c r="G79" s="4187"/>
    </row>
    <row r="80" spans="1:234" ht="21" customHeight="1" x14ac:dyDescent="0.2">
      <c r="A80" s="4514"/>
      <c r="B80" s="4514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15" t="s">
        <v>36</v>
      </c>
      <c r="B83" s="4153" t="s">
        <v>2261</v>
      </c>
      <c r="C83" s="4153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14"/>
      <c r="B84" s="4158"/>
      <c r="C84" s="4154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181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topLeftCell="A10" workbookViewId="0">
      <selection activeCell="I22" sqref="I22"/>
    </sheetView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SAN JUAN DE LA COSTA - ( 10306 )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65" t="s">
        <v>597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69" t="s">
        <v>599</v>
      </c>
      <c r="B9" s="5270"/>
      <c r="C9" s="5271"/>
      <c r="D9" s="5272" t="s">
        <v>27</v>
      </c>
      <c r="E9" s="5273" t="s">
        <v>600</v>
      </c>
      <c r="F9" s="5274"/>
      <c r="G9" s="5274"/>
      <c r="H9" s="5274"/>
      <c r="I9" s="5275"/>
      <c r="J9" s="4358" t="s">
        <v>601</v>
      </c>
      <c r="K9" s="4359"/>
      <c r="L9" s="4359"/>
      <c r="M9" s="4359"/>
      <c r="N9" s="4359"/>
      <c r="O9" s="4359"/>
      <c r="P9" s="4359"/>
      <c r="Q9" s="4359"/>
      <c r="R9" s="4359"/>
      <c r="S9" s="4359"/>
      <c r="T9" s="4359"/>
      <c r="U9" s="4359"/>
      <c r="V9" s="4359"/>
      <c r="W9" s="4359"/>
      <c r="X9" s="4379"/>
      <c r="Y9" s="5276" t="s">
        <v>93</v>
      </c>
      <c r="Z9" s="4379"/>
      <c r="AA9" s="4356" t="s">
        <v>602</v>
      </c>
      <c r="AB9" s="5272" t="s">
        <v>603</v>
      </c>
      <c r="AC9" s="5272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429"/>
      <c r="B10" s="4282"/>
      <c r="C10" s="4430"/>
      <c r="D10" s="4372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79"/>
      <c r="AB10" s="4372"/>
      <c r="AC10" s="4372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285" t="s">
        <v>611</v>
      </c>
      <c r="B11" s="5289" t="s">
        <v>612</v>
      </c>
      <c r="C11" s="5290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286"/>
      <c r="B12" s="4352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286"/>
      <c r="B13" s="4166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286"/>
      <c r="B14" s="4166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286"/>
      <c r="B15" s="4353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286"/>
      <c r="B16" s="4656" t="s">
        <v>618</v>
      </c>
      <c r="C16" s="4657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286"/>
      <c r="B17" s="4262" t="s">
        <v>619</v>
      </c>
      <c r="C17" s="4658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286"/>
      <c r="B18" s="4262" t="s">
        <v>620</v>
      </c>
      <c r="C18" s="4658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286"/>
      <c r="B19" s="4262" t="s">
        <v>621</v>
      </c>
      <c r="C19" s="4658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286"/>
      <c r="B20" s="4262" t="s">
        <v>622</v>
      </c>
      <c r="C20" s="4658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286"/>
      <c r="B21" s="4262" t="s">
        <v>804</v>
      </c>
      <c r="C21" s="4658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286"/>
      <c r="B22" s="4315" t="s">
        <v>623</v>
      </c>
      <c r="C22" s="4314"/>
      <c r="D22" s="124">
        <f>SUM(J22:S22)</f>
        <v>1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>
        <v>1</v>
      </c>
      <c r="Q22" s="126"/>
      <c r="R22" s="126"/>
      <c r="S22" s="126"/>
      <c r="T22" s="494"/>
      <c r="U22" s="494"/>
      <c r="V22" s="494"/>
      <c r="W22" s="494"/>
      <c r="X22" s="494"/>
      <c r="Y22" s="320">
        <v>1</v>
      </c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286"/>
      <c r="B23" s="5141" t="s">
        <v>624</v>
      </c>
      <c r="C23" s="5142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286"/>
      <c r="B24" s="4374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286"/>
      <c r="B25" s="4162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286"/>
      <c r="B26" s="4372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286"/>
      <c r="B27" s="4374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286"/>
      <c r="B28" s="4162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286"/>
      <c r="B29" s="4372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286"/>
      <c r="B30" s="4262" t="s">
        <v>631</v>
      </c>
      <c r="C30" s="4658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286"/>
      <c r="B31" s="5277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286"/>
      <c r="B32" s="5277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286"/>
      <c r="B33" s="5278" t="s">
        <v>841</v>
      </c>
      <c r="C33" s="5278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286"/>
      <c r="B34" s="4656" t="s">
        <v>635</v>
      </c>
      <c r="C34" s="4657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286"/>
      <c r="B35" s="4315" t="s">
        <v>636</v>
      </c>
      <c r="C35" s="4314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286"/>
      <c r="B36" s="5141" t="s">
        <v>637</v>
      </c>
      <c r="C36" s="5142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286"/>
      <c r="B37" s="4374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286"/>
      <c r="B38" s="4162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286"/>
      <c r="B39" s="4372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286"/>
      <c r="B40" s="5279" t="s">
        <v>642</v>
      </c>
      <c r="C40" s="5280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286"/>
      <c r="B41" s="5281" t="s">
        <v>643</v>
      </c>
      <c r="C41" s="5282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288"/>
      <c r="B42" s="5283" t="s">
        <v>27</v>
      </c>
      <c r="C42" s="5284"/>
      <c r="D42" s="510">
        <f>SUM(E42:X42)</f>
        <v>1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1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1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367" t="s">
        <v>599</v>
      </c>
      <c r="B44" s="4375"/>
      <c r="C44" s="4368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285" t="s">
        <v>611</v>
      </c>
      <c r="B45" s="5289" t="s">
        <v>612</v>
      </c>
      <c r="C45" s="5290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286"/>
      <c r="B46" s="4352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286"/>
      <c r="B47" s="4166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286"/>
      <c r="B48" s="4166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286"/>
      <c r="B49" s="4353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286"/>
      <c r="B50" s="4656" t="s">
        <v>618</v>
      </c>
      <c r="C50" s="4657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286"/>
      <c r="B51" s="4262" t="s">
        <v>619</v>
      </c>
      <c r="C51" s="4658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286"/>
      <c r="B52" s="4262" t="s">
        <v>620</v>
      </c>
      <c r="C52" s="4658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286"/>
      <c r="B53" s="4262" t="s">
        <v>621</v>
      </c>
      <c r="C53" s="4658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286"/>
      <c r="B54" s="4262" t="s">
        <v>622</v>
      </c>
      <c r="C54" s="4658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287"/>
      <c r="B55" s="4262" t="s">
        <v>804</v>
      </c>
      <c r="C55" s="4658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286"/>
      <c r="B56" s="4315" t="s">
        <v>623</v>
      </c>
      <c r="C56" s="4314"/>
      <c r="D56" s="105">
        <f t="shared" si="7"/>
        <v>1</v>
      </c>
      <c r="E56" s="153">
        <v>1</v>
      </c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286"/>
      <c r="B57" s="5141" t="s">
        <v>624</v>
      </c>
      <c r="C57" s="5142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286"/>
      <c r="B58" s="4374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286"/>
      <c r="B59" s="4162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286"/>
      <c r="B60" s="4372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286"/>
      <c r="B61" s="4374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286"/>
      <c r="B62" s="4162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286"/>
      <c r="B63" s="4372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286"/>
      <c r="B64" s="4262" t="s">
        <v>631</v>
      </c>
      <c r="C64" s="4658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286"/>
      <c r="B65" s="5277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286"/>
      <c r="B66" s="5277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286"/>
      <c r="B67" s="5298" t="s">
        <v>841</v>
      </c>
      <c r="C67" s="5298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286"/>
      <c r="B68" s="5299" t="s">
        <v>635</v>
      </c>
      <c r="C68" s="5300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286"/>
      <c r="B69" s="4315" t="s">
        <v>636</v>
      </c>
      <c r="C69" s="4314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286"/>
      <c r="B70" s="5141" t="s">
        <v>637</v>
      </c>
      <c r="C70" s="5142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286"/>
      <c r="B71" s="4374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286"/>
      <c r="B72" s="4162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286"/>
      <c r="B73" s="4372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286"/>
      <c r="B74" s="5291" t="s">
        <v>642</v>
      </c>
      <c r="C74" s="5292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286"/>
      <c r="B75" s="5281" t="s">
        <v>643</v>
      </c>
      <c r="C75" s="5282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288"/>
      <c r="B76" s="5293" t="s">
        <v>27</v>
      </c>
      <c r="C76" s="5294"/>
      <c r="D76" s="510">
        <f>SUM(E76:H76)</f>
        <v>1</v>
      </c>
      <c r="E76" s="449">
        <f>SUM(E45:E75)</f>
        <v>1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77" t="s">
        <v>24</v>
      </c>
      <c r="B78" s="5277"/>
      <c r="C78" s="5277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295" t="s">
        <v>652</v>
      </c>
      <c r="B79" s="5296"/>
      <c r="C79" s="5297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13" t="s">
        <v>653</v>
      </c>
      <c r="B80" s="5314"/>
      <c r="C80" s="5315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305" t="s">
        <v>654</v>
      </c>
      <c r="B81" s="5306"/>
      <c r="C81" s="5307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16" t="s">
        <v>153</v>
      </c>
      <c r="B82" s="5317"/>
      <c r="C82" s="5318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293" t="s">
        <v>27</v>
      </c>
      <c r="B83" s="5319"/>
      <c r="C83" s="5294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12" t="s">
        <v>147</v>
      </c>
      <c r="B85" s="5320"/>
      <c r="C85" s="5321"/>
      <c r="D85" s="3276" t="s">
        <v>656</v>
      </c>
      <c r="E85" s="5304"/>
      <c r="F85" s="5304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301" t="s">
        <v>154</v>
      </c>
      <c r="B86" s="5302"/>
      <c r="C86" s="5303"/>
      <c r="D86" s="288"/>
      <c r="E86" s="5304"/>
      <c r="F86" s="5304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305" t="s">
        <v>657</v>
      </c>
      <c r="B87" s="5306"/>
      <c r="C87" s="5307"/>
      <c r="D87" s="288"/>
      <c r="E87" s="5304"/>
      <c r="F87" s="5304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308" t="s">
        <v>658</v>
      </c>
      <c r="B88" s="5309"/>
      <c r="C88" s="5310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311" t="s">
        <v>660</v>
      </c>
      <c r="B90" s="5311"/>
      <c r="C90" s="5311"/>
      <c r="D90" s="5312" t="s">
        <v>661</v>
      </c>
      <c r="E90" s="4368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311"/>
      <c r="B91" s="5311"/>
      <c r="C91" s="5311"/>
      <c r="D91" s="5312"/>
      <c r="E91" s="4368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328" t="s">
        <v>663</v>
      </c>
      <c r="B92" s="5329"/>
      <c r="C92" s="5330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325" t="s">
        <v>664</v>
      </c>
      <c r="B93" s="5326"/>
      <c r="C93" s="5327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61" t="s">
        <v>665</v>
      </c>
      <c r="B94" s="5331"/>
      <c r="C94" s="4662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311" t="s">
        <v>660</v>
      </c>
      <c r="B96" s="5311"/>
      <c r="C96" s="5311"/>
      <c r="D96" s="5277" t="s">
        <v>661</v>
      </c>
      <c r="E96" s="4368" t="s">
        <v>662</v>
      </c>
      <c r="F96" s="5332" t="s">
        <v>600</v>
      </c>
      <c r="G96" s="4505"/>
      <c r="H96" s="5338" t="s">
        <v>2</v>
      </c>
      <c r="I96" s="5338"/>
      <c r="J96" s="5338"/>
      <c r="K96" s="5338"/>
      <c r="L96" s="5338"/>
      <c r="M96" s="5338"/>
      <c r="N96" s="5338"/>
      <c r="O96" s="5338"/>
      <c r="P96" s="5338"/>
      <c r="Q96" s="5338"/>
      <c r="R96" s="5338"/>
      <c r="S96" s="5338"/>
      <c r="T96" s="5338"/>
      <c r="U96" s="5339"/>
      <c r="V96" s="5337" t="s">
        <v>86</v>
      </c>
      <c r="W96" s="4352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311"/>
      <c r="B97" s="5311"/>
      <c r="C97" s="5311"/>
      <c r="D97" s="5277"/>
      <c r="E97" s="4368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2"/>
      <c r="W97" s="4353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322" t="s">
        <v>842</v>
      </c>
      <c r="B98" s="5323"/>
      <c r="C98" s="5324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325" t="s">
        <v>670</v>
      </c>
      <c r="B99" s="5326"/>
      <c r="C99" s="5327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325" t="s">
        <v>671</v>
      </c>
      <c r="B100" s="5326"/>
      <c r="C100" s="5327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333" t="s">
        <v>672</v>
      </c>
      <c r="B102" s="5333"/>
      <c r="C102" s="5334"/>
      <c r="D102" s="5277" t="s">
        <v>844</v>
      </c>
      <c r="E102" s="5269" t="s">
        <v>2</v>
      </c>
      <c r="F102" s="5337"/>
      <c r="G102" s="5337"/>
      <c r="H102" s="5337"/>
      <c r="I102" s="5337"/>
      <c r="J102" s="5337"/>
      <c r="K102" s="4358" t="s">
        <v>25</v>
      </c>
      <c r="L102" s="4360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335"/>
      <c r="B103" s="5335"/>
      <c r="C103" s="5336"/>
      <c r="D103" s="5277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354" t="s">
        <v>673</v>
      </c>
      <c r="B104" s="5271"/>
      <c r="C104" s="270" t="s">
        <v>674</v>
      </c>
      <c r="D104" s="151">
        <f>SUM(E104:J104)</f>
        <v>8</v>
      </c>
      <c r="E104" s="121"/>
      <c r="F104" s="150"/>
      <c r="G104" s="102"/>
      <c r="H104" s="102">
        <v>2</v>
      </c>
      <c r="I104" s="102">
        <v>1</v>
      </c>
      <c r="J104" s="435">
        <v>5</v>
      </c>
      <c r="K104" s="121">
        <v>6</v>
      </c>
      <c r="L104" s="435">
        <v>2</v>
      </c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72"/>
      <c r="B105" s="4268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72"/>
      <c r="B106" s="4268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354" t="s">
        <v>677</v>
      </c>
      <c r="B107" s="5271"/>
      <c r="C107" s="270" t="s">
        <v>674</v>
      </c>
      <c r="D107" s="112">
        <f t="shared" si="17"/>
        <v>1</v>
      </c>
      <c r="E107" s="144"/>
      <c r="F107" s="115"/>
      <c r="G107" s="90"/>
      <c r="H107" s="90">
        <v>1</v>
      </c>
      <c r="I107" s="90"/>
      <c r="J107" s="164"/>
      <c r="K107" s="144">
        <v>1</v>
      </c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72"/>
      <c r="B108" s="4268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72"/>
      <c r="B109" s="4268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354" t="s">
        <v>678</v>
      </c>
      <c r="B110" s="4356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80"/>
      <c r="B111" s="4182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57"/>
      <c r="B112" s="4179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342" t="s">
        <v>680</v>
      </c>
      <c r="B117" s="4367" t="s">
        <v>686</v>
      </c>
      <c r="C117" s="4163"/>
      <c r="D117" s="4163"/>
      <c r="E117" s="4163"/>
      <c r="F117" s="4163"/>
      <c r="G117" s="4163"/>
      <c r="H117" s="4163"/>
      <c r="I117" s="4731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343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342" t="s">
        <v>680</v>
      </c>
      <c r="B122" s="5344" t="s">
        <v>697</v>
      </c>
      <c r="C122" s="5345"/>
      <c r="D122" s="5345"/>
      <c r="E122" s="5345"/>
      <c r="F122" s="5345"/>
      <c r="G122" s="5345"/>
      <c r="H122" s="5345"/>
      <c r="I122" s="5345"/>
      <c r="J122" s="5345"/>
      <c r="K122" s="5345"/>
      <c r="L122" s="5345"/>
      <c r="M122" s="5346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343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71" t="s">
        <v>680</v>
      </c>
      <c r="B127" s="4361" t="s">
        <v>712</v>
      </c>
      <c r="C127" s="5340" t="s">
        <v>713</v>
      </c>
      <c r="D127" s="5340"/>
      <c r="E127" s="5340"/>
      <c r="F127" s="5340"/>
      <c r="G127" s="5340"/>
      <c r="H127" s="5340"/>
      <c r="I127" s="5340"/>
      <c r="J127" s="5340"/>
      <c r="K127" s="5340"/>
      <c r="L127" s="5340"/>
      <c r="M127" s="5341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68"/>
      <c r="B128" s="4363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71" t="s">
        <v>680</v>
      </c>
      <c r="B131" s="4361" t="s">
        <v>712</v>
      </c>
      <c r="C131" s="5340" t="s">
        <v>395</v>
      </c>
      <c r="D131" s="5340"/>
      <c r="E131" s="5340"/>
      <c r="F131" s="5340"/>
      <c r="G131" s="5340"/>
      <c r="H131" s="5341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68"/>
      <c r="B132" s="4363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29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topLeftCell="A55" zoomScale="80" zoomScaleNormal="80" zoomScalePageLayoutView="90" workbookViewId="0">
      <selection activeCell="F312" sqref="F312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61" t="s">
        <v>155</v>
      </c>
      <c r="B6" s="4861"/>
      <c r="C6" s="4861"/>
      <c r="D6" s="4861"/>
      <c r="E6" s="4861"/>
      <c r="F6" s="4861"/>
      <c r="G6" s="4861"/>
      <c r="H6" s="4861"/>
      <c r="I6" s="4861"/>
      <c r="J6" s="4861"/>
      <c r="K6" s="4861"/>
      <c r="L6" s="4861"/>
      <c r="M6" s="4861"/>
      <c r="N6" s="4861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381" t="s">
        <v>157</v>
      </c>
      <c r="B10" s="4400" t="s">
        <v>27</v>
      </c>
      <c r="C10" s="4163"/>
      <c r="D10" s="4177"/>
      <c r="E10" s="4167" t="s">
        <v>110</v>
      </c>
      <c r="F10" s="4168"/>
      <c r="G10" s="4168"/>
      <c r="H10" s="4168"/>
      <c r="I10" s="4168"/>
      <c r="J10" s="4168"/>
      <c r="K10" s="4168"/>
      <c r="L10" s="4168"/>
      <c r="M10" s="4168"/>
      <c r="N10" s="4168"/>
      <c r="O10" s="4168"/>
      <c r="P10" s="4168"/>
      <c r="Q10" s="4168"/>
      <c r="R10" s="4168"/>
      <c r="S10" s="4168"/>
      <c r="T10" s="4168"/>
      <c r="U10" s="4168"/>
      <c r="V10" s="4168"/>
      <c r="W10" s="4168"/>
      <c r="X10" s="4168"/>
      <c r="Y10" s="4168"/>
      <c r="Z10" s="4168"/>
      <c r="AA10" s="4168"/>
      <c r="AB10" s="4168"/>
      <c r="AC10" s="4168"/>
      <c r="AD10" s="4168"/>
      <c r="AE10" s="4168"/>
      <c r="AF10" s="4168"/>
      <c r="AG10" s="4168"/>
      <c r="AH10" s="4168"/>
      <c r="AI10" s="4168"/>
      <c r="AJ10" s="4168"/>
      <c r="AK10" s="4168"/>
      <c r="AL10" s="4168"/>
      <c r="AM10" s="4168"/>
      <c r="AN10" s="4168"/>
      <c r="AO10" s="4168"/>
      <c r="AP10" s="4529"/>
      <c r="AQ10" s="5350" t="s">
        <v>159</v>
      </c>
      <c r="AR10" s="4168"/>
      <c r="AS10" s="4168"/>
      <c r="AT10" s="4168"/>
      <c r="AU10" s="4169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62"/>
      <c r="B11" s="4180"/>
      <c r="C11" s="4181"/>
      <c r="D11" s="4182"/>
      <c r="E11" s="4155" t="s">
        <v>160</v>
      </c>
      <c r="F11" s="4159"/>
      <c r="G11" s="4155" t="s">
        <v>161</v>
      </c>
      <c r="H11" s="4159"/>
      <c r="I11" s="4155" t="s">
        <v>162</v>
      </c>
      <c r="J11" s="4159"/>
      <c r="K11" s="4155" t="s">
        <v>84</v>
      </c>
      <c r="L11" s="4159"/>
      <c r="M11" s="4155" t="s">
        <v>85</v>
      </c>
      <c r="N11" s="4159"/>
      <c r="O11" s="4155" t="s">
        <v>76</v>
      </c>
      <c r="P11" s="4159"/>
      <c r="Q11" s="4155" t="s">
        <v>163</v>
      </c>
      <c r="R11" s="4159"/>
      <c r="S11" s="4155" t="s">
        <v>164</v>
      </c>
      <c r="T11" s="4159"/>
      <c r="U11" s="4155" t="s">
        <v>165</v>
      </c>
      <c r="V11" s="4159"/>
      <c r="W11" s="4155" t="s">
        <v>9</v>
      </c>
      <c r="X11" s="4159"/>
      <c r="Y11" s="4155" t="s">
        <v>10</v>
      </c>
      <c r="Z11" s="4159"/>
      <c r="AA11" s="4155" t="s">
        <v>166</v>
      </c>
      <c r="AB11" s="4159"/>
      <c r="AC11" s="4155" t="s">
        <v>12</v>
      </c>
      <c r="AD11" s="4159"/>
      <c r="AE11" s="4155" t="s">
        <v>13</v>
      </c>
      <c r="AF11" s="4159"/>
      <c r="AG11" s="4155" t="s">
        <v>14</v>
      </c>
      <c r="AH11" s="4159"/>
      <c r="AI11" s="4155" t="s">
        <v>15</v>
      </c>
      <c r="AJ11" s="4159"/>
      <c r="AK11" s="4155" t="s">
        <v>16</v>
      </c>
      <c r="AL11" s="4159"/>
      <c r="AM11" s="4155" t="s">
        <v>17</v>
      </c>
      <c r="AN11" s="4159"/>
      <c r="AO11" s="4167" t="s">
        <v>18</v>
      </c>
      <c r="AP11" s="4529"/>
      <c r="AQ11" s="5355" t="s">
        <v>167</v>
      </c>
      <c r="AR11" s="5371" t="s">
        <v>168</v>
      </c>
      <c r="AS11" s="5374" t="s">
        <v>169</v>
      </c>
      <c r="AT11" s="4381" t="s">
        <v>150</v>
      </c>
      <c r="AU11" s="4381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54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56"/>
      <c r="AR12" s="5372"/>
      <c r="AS12" s="5375"/>
      <c r="AT12" s="4154"/>
      <c r="AU12" s="4154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2</v>
      </c>
      <c r="C13" s="755">
        <f>SUM(E13+G13+I13+K13+M13+O13+Q13+S13+U13+W13+Y13+AA13+AC13+AE13+AG13+AI13+AK13+AM13+AO13)</f>
        <v>1</v>
      </c>
      <c r="D13" s="3263">
        <f>SUM(F13+H13+J13+L13+N13+P13+R13+T13+V13+X13+Z13+AB13+AD13+AF13+AH13+AJ13+AL13+AN13+AP13)</f>
        <v>1</v>
      </c>
      <c r="E13" s="691"/>
      <c r="F13" s="693"/>
      <c r="G13" s="691"/>
      <c r="H13" s="175">
        <v>1</v>
      </c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>
        <v>1</v>
      </c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>
        <v>2</v>
      </c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67" t="s">
        <v>178</v>
      </c>
      <c r="B28" s="4163" t="s">
        <v>36</v>
      </c>
      <c r="C28" s="4177"/>
      <c r="D28" s="4177" t="s">
        <v>27</v>
      </c>
      <c r="E28" s="4167" t="s">
        <v>110</v>
      </c>
      <c r="F28" s="4168"/>
      <c r="G28" s="4168"/>
      <c r="H28" s="4168"/>
      <c r="I28" s="4168"/>
      <c r="J28" s="4168"/>
      <c r="K28" s="4168"/>
      <c r="L28" s="4168"/>
      <c r="M28" s="4168"/>
      <c r="N28" s="4168"/>
      <c r="O28" s="4168"/>
      <c r="P28" s="4168"/>
      <c r="Q28" s="4168"/>
      <c r="R28" s="4168"/>
      <c r="S28" s="4168"/>
      <c r="T28" s="4168"/>
      <c r="U28" s="4168"/>
      <c r="V28" s="4168"/>
      <c r="W28" s="4168"/>
      <c r="X28" s="4168"/>
      <c r="Y28" s="4168"/>
      <c r="Z28" s="4168"/>
      <c r="AA28" s="4168"/>
      <c r="AB28" s="4168"/>
      <c r="AC28" s="4168"/>
      <c r="AD28" s="4168"/>
      <c r="AE28" s="4168"/>
      <c r="AF28" s="4168"/>
      <c r="AG28" s="4168"/>
      <c r="AH28" s="4168"/>
      <c r="AI28" s="4168"/>
      <c r="AJ28" s="4168"/>
      <c r="AK28" s="4168"/>
      <c r="AL28" s="4168"/>
      <c r="AM28" s="4168"/>
      <c r="AN28" s="4168"/>
      <c r="AO28" s="4168"/>
      <c r="AP28" s="4529"/>
      <c r="AQ28" s="5350" t="s">
        <v>159</v>
      </c>
      <c r="AR28" s="4168"/>
      <c r="AS28" s="4168"/>
      <c r="AT28" s="4168"/>
      <c r="AU28" s="4169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68"/>
      <c r="B29" s="4181"/>
      <c r="C29" s="4182"/>
      <c r="D29" s="4182"/>
      <c r="E29" s="4155" t="s">
        <v>160</v>
      </c>
      <c r="F29" s="4159"/>
      <c r="G29" s="4155" t="s">
        <v>161</v>
      </c>
      <c r="H29" s="4159"/>
      <c r="I29" s="4155" t="s">
        <v>162</v>
      </c>
      <c r="J29" s="4159"/>
      <c r="K29" s="4155" t="s">
        <v>84</v>
      </c>
      <c r="L29" s="4159"/>
      <c r="M29" s="4156" t="s">
        <v>85</v>
      </c>
      <c r="N29" s="4159"/>
      <c r="O29" s="4155" t="s">
        <v>76</v>
      </c>
      <c r="P29" s="4159"/>
      <c r="Q29" s="4155" t="s">
        <v>163</v>
      </c>
      <c r="R29" s="4159"/>
      <c r="S29" s="4155" t="s">
        <v>164</v>
      </c>
      <c r="T29" s="4159"/>
      <c r="U29" s="4155" t="s">
        <v>165</v>
      </c>
      <c r="V29" s="4159"/>
      <c r="W29" s="4155" t="s">
        <v>9</v>
      </c>
      <c r="X29" s="4159"/>
      <c r="Y29" s="4155" t="s">
        <v>10</v>
      </c>
      <c r="Z29" s="4159"/>
      <c r="AA29" s="4155" t="s">
        <v>166</v>
      </c>
      <c r="AB29" s="4159"/>
      <c r="AC29" s="4155" t="s">
        <v>12</v>
      </c>
      <c r="AD29" s="4159"/>
      <c r="AE29" s="4155" t="s">
        <v>13</v>
      </c>
      <c r="AF29" s="4159"/>
      <c r="AG29" s="4155" t="s">
        <v>14</v>
      </c>
      <c r="AH29" s="4159"/>
      <c r="AI29" s="4155" t="s">
        <v>15</v>
      </c>
      <c r="AJ29" s="4159"/>
      <c r="AK29" s="4155" t="s">
        <v>16</v>
      </c>
      <c r="AL29" s="4159"/>
      <c r="AM29" s="4155" t="s">
        <v>17</v>
      </c>
      <c r="AN29" s="4159"/>
      <c r="AO29" s="4167" t="s">
        <v>18</v>
      </c>
      <c r="AP29" s="4529"/>
      <c r="AQ29" s="5369" t="s">
        <v>167</v>
      </c>
      <c r="AR29" s="5371" t="s">
        <v>168</v>
      </c>
      <c r="AS29" s="5367" t="s">
        <v>169</v>
      </c>
      <c r="AT29" s="4381" t="s">
        <v>150</v>
      </c>
      <c r="AU29" s="4381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430"/>
      <c r="B30" s="5354"/>
      <c r="C30" s="4179"/>
      <c r="D30" s="4179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70"/>
      <c r="AR30" s="5372"/>
      <c r="AS30" s="5368"/>
      <c r="AT30" s="4154"/>
      <c r="AU30" s="4154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71" t="s">
        <v>180</v>
      </c>
      <c r="B31" s="5353"/>
      <c r="C31" s="4472"/>
      <c r="D31" s="751">
        <f t="shared" ref="D31:D56" si="7">SUM(E31:AP31)</f>
        <v>2</v>
      </c>
      <c r="E31" s="750"/>
      <c r="F31" s="227"/>
      <c r="G31" s="750"/>
      <c r="H31" s="746">
        <v>1</v>
      </c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>
        <v>1</v>
      </c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>
        <v>2</v>
      </c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380" t="s">
        <v>346</v>
      </c>
      <c r="B32" s="5365" t="s">
        <v>342</v>
      </c>
      <c r="C32" s="5366"/>
      <c r="D32" s="745">
        <f t="shared" si="7"/>
        <v>1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>
        <v>1</v>
      </c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>
        <v>1</v>
      </c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66"/>
      <c r="B33" s="4315" t="s">
        <v>181</v>
      </c>
      <c r="C33" s="4314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66"/>
      <c r="B34" s="4231" t="s">
        <v>495</v>
      </c>
      <c r="C34" s="4232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66"/>
      <c r="B35" s="4231" t="s">
        <v>870</v>
      </c>
      <c r="C35" s="4232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66"/>
      <c r="B36" s="4231" t="s">
        <v>871</v>
      </c>
      <c r="C36" s="4232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66"/>
      <c r="B37" s="4231" t="s">
        <v>594</v>
      </c>
      <c r="C37" s="4232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66"/>
      <c r="B38" s="4231" t="s">
        <v>593</v>
      </c>
      <c r="C38" s="4232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66"/>
      <c r="B39" s="4231" t="s">
        <v>182</v>
      </c>
      <c r="C39" s="4232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66"/>
      <c r="B40" s="4231" t="s">
        <v>493</v>
      </c>
      <c r="C40" s="4232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66"/>
      <c r="B41" s="4231" t="s">
        <v>343</v>
      </c>
      <c r="C41" s="4232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66"/>
      <c r="B42" s="4231" t="s">
        <v>344</v>
      </c>
      <c r="C42" s="4232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66"/>
      <c r="B43" s="4231" t="s">
        <v>345</v>
      </c>
      <c r="C43" s="4232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66"/>
      <c r="B44" s="4231" t="s">
        <v>78</v>
      </c>
      <c r="C44" s="4232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72"/>
      <c r="B45" s="4231" t="s">
        <v>80</v>
      </c>
      <c r="C45" s="4232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72"/>
      <c r="B46" s="4231" t="s">
        <v>485</v>
      </c>
      <c r="C46" s="4232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72"/>
      <c r="B47" s="4231" t="s">
        <v>486</v>
      </c>
      <c r="C47" s="4232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72"/>
      <c r="B48" s="4231" t="s">
        <v>487</v>
      </c>
      <c r="C48" s="4232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72"/>
      <c r="B49" s="4231" t="s">
        <v>488</v>
      </c>
      <c r="C49" s="4232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72"/>
      <c r="B50" s="4231" t="s">
        <v>374</v>
      </c>
      <c r="C50" s="4232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72"/>
      <c r="B51" s="4231" t="s">
        <v>489</v>
      </c>
      <c r="C51" s="4232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72"/>
      <c r="B52" s="4231" t="s">
        <v>490</v>
      </c>
      <c r="C52" s="4232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231" t="s">
        <v>335</v>
      </c>
      <c r="C53" s="4232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59" t="s">
        <v>491</v>
      </c>
      <c r="C54" s="5360"/>
      <c r="D54" s="744">
        <f t="shared" si="7"/>
        <v>1</v>
      </c>
      <c r="E54" s="432"/>
      <c r="F54" s="433"/>
      <c r="G54" s="432"/>
      <c r="H54" s="653">
        <v>1</v>
      </c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>
        <v>1</v>
      </c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61" t="s">
        <v>183</v>
      </c>
      <c r="B55" s="5362"/>
      <c r="C55" s="5363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61" t="s">
        <v>184</v>
      </c>
      <c r="B56" s="5331"/>
      <c r="C56" s="5364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380" t="s">
        <v>0</v>
      </c>
      <c r="B58" s="4381" t="s">
        <v>1</v>
      </c>
      <c r="C58" s="4167" t="s">
        <v>159</v>
      </c>
      <c r="D58" s="4168"/>
      <c r="E58" s="4168"/>
      <c r="F58" s="4168"/>
      <c r="G58" s="4169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66"/>
      <c r="B59" s="4162"/>
      <c r="C59" s="5357" t="s">
        <v>167</v>
      </c>
      <c r="D59" s="5371" t="s">
        <v>168</v>
      </c>
      <c r="E59" s="5382" t="s">
        <v>169</v>
      </c>
      <c r="F59" s="4381" t="s">
        <v>569</v>
      </c>
      <c r="G59" s="4381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8"/>
      <c r="B60" s="4154"/>
      <c r="C60" s="5358"/>
      <c r="D60" s="5372"/>
      <c r="E60" s="5368"/>
      <c r="F60" s="4154"/>
      <c r="G60" s="4154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2</v>
      </c>
      <c r="C62" s="263"/>
      <c r="D62" s="350">
        <v>2</v>
      </c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2</v>
      </c>
      <c r="C66" s="369">
        <f t="shared" ref="C66:G66" si="12">SUM(C61:C65)</f>
        <v>0</v>
      </c>
      <c r="D66" s="370">
        <f t="shared" si="12"/>
        <v>2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8</v>
      </c>
      <c r="C69" s="104"/>
      <c r="D69" s="104">
        <v>8</v>
      </c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8</v>
      </c>
      <c r="C73" s="690">
        <f t="shared" si="13"/>
        <v>0</v>
      </c>
      <c r="D73" s="690">
        <f t="shared" si="13"/>
        <v>8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31</v>
      </c>
      <c r="C76" s="104"/>
      <c r="D76" s="104">
        <v>31</v>
      </c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31</v>
      </c>
      <c r="C80" s="690">
        <f t="shared" si="14"/>
        <v>0</v>
      </c>
      <c r="D80" s="690">
        <f t="shared" si="14"/>
        <v>31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>
        <v>6</v>
      </c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>
        <v>3</v>
      </c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>
        <v>2</v>
      </c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>
        <v>4</v>
      </c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15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3339">
        <v>41</v>
      </c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41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79" t="s">
        <v>136</v>
      </c>
      <c r="B127" s="4718"/>
      <c r="C127" s="5352" t="s">
        <v>27</v>
      </c>
      <c r="D127" s="4167" t="s">
        <v>159</v>
      </c>
      <c r="E127" s="4168"/>
      <c r="F127" s="4168"/>
      <c r="G127" s="4168"/>
      <c r="H127" s="4169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719"/>
      <c r="B128" s="4721"/>
      <c r="C128" s="4161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12</v>
      </c>
      <c r="D129" s="4110"/>
      <c r="E129" s="4111"/>
      <c r="F129" s="4112">
        <v>12</v>
      </c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316" t="s">
        <v>190</v>
      </c>
      <c r="B130" s="4317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79" t="s">
        <v>191</v>
      </c>
      <c r="B132" s="4717"/>
      <c r="C132" s="4718"/>
      <c r="D132" s="5352" t="s">
        <v>27</v>
      </c>
      <c r="E132" s="4167" t="s">
        <v>159</v>
      </c>
      <c r="F132" s="4168"/>
      <c r="G132" s="4168"/>
      <c r="H132" s="4168"/>
      <c r="I132" s="4169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719"/>
      <c r="B133" s="4720"/>
      <c r="C133" s="4721"/>
      <c r="D133" s="4161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7" t="s">
        <v>193</v>
      </c>
      <c r="B137" s="4153" t="s">
        <v>27</v>
      </c>
      <c r="C137" s="4155" t="s">
        <v>194</v>
      </c>
      <c r="D137" s="4156"/>
      <c r="E137" s="4159"/>
      <c r="F137" s="4641" t="s">
        <v>447</v>
      </c>
      <c r="G137" s="5351" t="s">
        <v>448</v>
      </c>
      <c r="H137" s="5350" t="s">
        <v>159</v>
      </c>
      <c r="I137" s="4168"/>
      <c r="J137" s="4168"/>
      <c r="K137" s="4168"/>
      <c r="L137" s="4169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8"/>
      <c r="B138" s="4154"/>
      <c r="C138" s="718" t="s">
        <v>360</v>
      </c>
      <c r="D138" s="697" t="s">
        <v>361</v>
      </c>
      <c r="E138" s="3056" t="s">
        <v>362</v>
      </c>
      <c r="F138" s="4641"/>
      <c r="G138" s="5351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7" t="s">
        <v>195</v>
      </c>
      <c r="B143" s="4153" t="s">
        <v>196</v>
      </c>
      <c r="C143" s="4155" t="s">
        <v>197</v>
      </c>
      <c r="D143" s="4159"/>
      <c r="E143" s="4156" t="s">
        <v>198</v>
      </c>
      <c r="F143" s="4159"/>
      <c r="G143" s="4156" t="s">
        <v>199</v>
      </c>
      <c r="H143" s="4159"/>
      <c r="I143" s="4155" t="s">
        <v>200</v>
      </c>
      <c r="J143" s="4159"/>
      <c r="K143" s="5385" t="s">
        <v>569</v>
      </c>
      <c r="L143" s="5385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8"/>
      <c r="B144" s="4154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53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62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62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54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41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49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49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49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49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53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62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62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62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62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54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60" t="s">
        <v>34</v>
      </c>
      <c r="B163" s="4176" t="s">
        <v>27</v>
      </c>
      <c r="C163" s="4163"/>
      <c r="D163" s="4620"/>
      <c r="E163" s="4167" t="s">
        <v>60</v>
      </c>
      <c r="F163" s="4168"/>
      <c r="G163" s="4168"/>
      <c r="H163" s="4168"/>
      <c r="I163" s="4168"/>
      <c r="J163" s="4168"/>
      <c r="K163" s="4168"/>
      <c r="L163" s="4168"/>
      <c r="M163" s="4168"/>
      <c r="N163" s="4168"/>
      <c r="O163" s="4168"/>
      <c r="P163" s="4168"/>
      <c r="Q163" s="4168"/>
      <c r="R163" s="4168"/>
      <c r="S163" s="4168"/>
      <c r="T163" s="4168"/>
      <c r="U163" s="4168"/>
      <c r="V163" s="4168"/>
      <c r="W163" s="4168"/>
      <c r="X163" s="4168"/>
      <c r="Y163" s="4168"/>
      <c r="Z163" s="4168"/>
      <c r="AA163" s="4168"/>
      <c r="AB163" s="4168"/>
      <c r="AC163" s="4168"/>
      <c r="AD163" s="4168"/>
      <c r="AE163" s="4168"/>
      <c r="AF163" s="4168"/>
      <c r="AG163" s="4168"/>
      <c r="AH163" s="4168"/>
      <c r="AI163" s="4168"/>
      <c r="AJ163" s="4168"/>
      <c r="AK163" s="4168"/>
      <c r="AL163" s="4168"/>
      <c r="AM163" s="4168"/>
      <c r="AN163" s="4168"/>
      <c r="AO163" s="4168"/>
      <c r="AP163" s="4529"/>
      <c r="AQ163" s="4482" t="s">
        <v>876</v>
      </c>
      <c r="AR163" s="4482"/>
      <c r="AS163" s="4171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78"/>
      <c r="B164" s="4178"/>
      <c r="C164" s="4164"/>
      <c r="D164" s="4179"/>
      <c r="E164" s="4155" t="s">
        <v>160</v>
      </c>
      <c r="F164" s="4159"/>
      <c r="G164" s="4155" t="s">
        <v>161</v>
      </c>
      <c r="H164" s="4159"/>
      <c r="I164" s="4155" t="s">
        <v>162</v>
      </c>
      <c r="J164" s="4159"/>
      <c r="K164" s="4155" t="s">
        <v>84</v>
      </c>
      <c r="L164" s="4159"/>
      <c r="M164" s="4155" t="s">
        <v>85</v>
      </c>
      <c r="N164" s="4159"/>
      <c r="O164" s="4155" t="s">
        <v>76</v>
      </c>
      <c r="P164" s="4159"/>
      <c r="Q164" s="4155" t="s">
        <v>163</v>
      </c>
      <c r="R164" s="4159"/>
      <c r="S164" s="4155" t="s">
        <v>164</v>
      </c>
      <c r="T164" s="4159"/>
      <c r="U164" s="4155" t="s">
        <v>165</v>
      </c>
      <c r="V164" s="4159"/>
      <c r="W164" s="4155" t="s">
        <v>9</v>
      </c>
      <c r="X164" s="4159"/>
      <c r="Y164" s="4155" t="s">
        <v>10</v>
      </c>
      <c r="Z164" s="4159"/>
      <c r="AA164" s="4155" t="s">
        <v>166</v>
      </c>
      <c r="AB164" s="4159"/>
      <c r="AC164" s="4155" t="s">
        <v>12</v>
      </c>
      <c r="AD164" s="4159"/>
      <c r="AE164" s="4155" t="s">
        <v>13</v>
      </c>
      <c r="AF164" s="4159"/>
      <c r="AG164" s="4155" t="s">
        <v>14</v>
      </c>
      <c r="AH164" s="4159"/>
      <c r="AI164" s="4155" t="s">
        <v>15</v>
      </c>
      <c r="AJ164" s="4159"/>
      <c r="AK164" s="4155" t="s">
        <v>16</v>
      </c>
      <c r="AL164" s="4159"/>
      <c r="AM164" s="4155" t="s">
        <v>17</v>
      </c>
      <c r="AN164" s="4159"/>
      <c r="AO164" s="4167" t="s">
        <v>18</v>
      </c>
      <c r="AP164" s="4529"/>
      <c r="AQ164" s="5373" t="s">
        <v>446</v>
      </c>
      <c r="AR164" s="4167" t="s">
        <v>375</v>
      </c>
      <c r="AS164" s="4168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61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2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1</v>
      </c>
      <c r="C166" s="708">
        <f t="shared" ref="C166:C192" si="16">SUM(E166+G166+I166+K166+M166+O166+Q166+S166+U166+W166+Y166+AA166+AC166+AE166+AG166+AI166+AK166+AM166+AO166)</f>
        <v>1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>
        <v>1</v>
      </c>
      <c r="AP166" s="334"/>
      <c r="AQ166" s="715"/>
      <c r="AR166" s="714"/>
      <c r="AS166" s="693">
        <v>1</v>
      </c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1</v>
      </c>
      <c r="C192" s="366">
        <f t="shared" si="16"/>
        <v>1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>
        <v>1</v>
      </c>
      <c r="AP192" s="231"/>
      <c r="AQ192" s="127"/>
      <c r="AR192" s="138"/>
      <c r="AS192" s="165">
        <v>1</v>
      </c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7" t="s">
        <v>0</v>
      </c>
      <c r="B200" s="4176" t="s">
        <v>1</v>
      </c>
      <c r="C200" s="4163"/>
      <c r="D200" s="4177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66"/>
      <c r="B201" s="4178"/>
      <c r="C201" s="4164"/>
      <c r="D201" s="4179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8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1</v>
      </c>
      <c r="C203" s="125">
        <v>1</v>
      </c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1</v>
      </c>
      <c r="C209" s="3921">
        <f t="shared" ref="C209:D209" si="31">SUM(C203:C208)</f>
        <v>1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>
        <v>59</v>
      </c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59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>
        <v>94</v>
      </c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94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53" t="s">
        <v>501</v>
      </c>
      <c r="B269" s="5380" t="s">
        <v>27</v>
      </c>
      <c r="C269" s="4167" t="s">
        <v>60</v>
      </c>
      <c r="D269" s="4168"/>
      <c r="E269" s="4168"/>
      <c r="F269" s="4168"/>
      <c r="G269" s="4168"/>
      <c r="H269" s="4168"/>
      <c r="I269" s="4168"/>
      <c r="J269" s="4168"/>
      <c r="K269" s="4168"/>
      <c r="L269" s="4168"/>
      <c r="M269" s="4168"/>
      <c r="N269" s="4168"/>
      <c r="O269" s="4168"/>
      <c r="P269" s="4168"/>
      <c r="Q269" s="4168"/>
      <c r="R269" s="4168"/>
      <c r="S269" s="4168"/>
      <c r="T269" s="4168"/>
      <c r="U269" s="4169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54"/>
      <c r="B270" s="5381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5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/>
      <c r="R272" s="714"/>
      <c r="S272" s="714"/>
      <c r="T272" s="714"/>
      <c r="U272" s="714">
        <v>5</v>
      </c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83" t="s">
        <v>856</v>
      </c>
      <c r="B274" s="5347" t="s">
        <v>44</v>
      </c>
      <c r="C274" s="4167" t="s">
        <v>60</v>
      </c>
      <c r="D274" s="4168"/>
      <c r="E274" s="4168"/>
      <c r="F274" s="4168"/>
      <c r="G274" s="4168"/>
      <c r="H274" s="4168"/>
      <c r="I274" s="4168"/>
      <c r="J274" s="4168"/>
      <c r="K274" s="4168"/>
      <c r="L274" s="4168"/>
      <c r="M274" s="4168"/>
      <c r="N274" s="4168"/>
      <c r="O274" s="4168"/>
      <c r="P274" s="4168"/>
      <c r="Q274" s="4168"/>
      <c r="R274" s="4168"/>
      <c r="S274" s="4168"/>
      <c r="T274" s="4168"/>
      <c r="U274" s="4169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84"/>
      <c r="B275" s="5348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4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>
        <v>4</v>
      </c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1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>
        <v>1</v>
      </c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76" t="s">
        <v>2405</v>
      </c>
      <c r="B299" s="5347" t="s">
        <v>27</v>
      </c>
      <c r="C299" s="4167" t="s">
        <v>60</v>
      </c>
      <c r="D299" s="4168"/>
      <c r="E299" s="4168"/>
      <c r="F299" s="4168"/>
      <c r="G299" s="4168"/>
      <c r="H299" s="4168"/>
      <c r="I299" s="4168"/>
      <c r="J299" s="4168"/>
      <c r="K299" s="4168"/>
      <c r="L299" s="4168"/>
      <c r="M299" s="4168"/>
      <c r="N299" s="4168"/>
      <c r="O299" s="4168"/>
      <c r="P299" s="4168"/>
      <c r="Q299" s="4168"/>
      <c r="R299" s="4168"/>
      <c r="S299" s="4168"/>
      <c r="T299" s="4168"/>
      <c r="U299" s="4169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77"/>
      <c r="B300" s="5348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5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>
        <v>5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276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topLeftCell="A43" workbookViewId="0">
      <selection activeCell="O57" sqref="O57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65" t="s">
        <v>1914</v>
      </c>
      <c r="B6" s="4165"/>
      <c r="C6" s="4165"/>
      <c r="D6" s="4165"/>
      <c r="E6" s="4165"/>
      <c r="F6" s="4165"/>
      <c r="G6" s="4165"/>
      <c r="H6" s="4165"/>
      <c r="I6" s="4165"/>
      <c r="J6" s="4165"/>
      <c r="K6" s="4165"/>
      <c r="L6" s="4165"/>
      <c r="M6" s="4165"/>
      <c r="N6" s="4165"/>
      <c r="O6" s="4165"/>
      <c r="P6" s="4165"/>
      <c r="Q6" s="4165"/>
      <c r="R6" s="4165"/>
      <c r="S6" s="4165"/>
      <c r="T6" s="4165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2" t="s">
        <v>1404</v>
      </c>
      <c r="B9" s="4267"/>
      <c r="C9" s="4167" t="s">
        <v>27</v>
      </c>
      <c r="D9" s="4168"/>
      <c r="E9" s="4169"/>
      <c r="F9" s="4493" t="s">
        <v>1912</v>
      </c>
      <c r="G9" s="4493"/>
      <c r="H9" s="4493" t="s">
        <v>79</v>
      </c>
      <c r="I9" s="4493"/>
      <c r="J9" s="4493" t="s">
        <v>1911</v>
      </c>
      <c r="K9" s="4493"/>
      <c r="L9" s="4493" t="s">
        <v>153</v>
      </c>
      <c r="M9" s="4167"/>
      <c r="N9" s="5393" t="s">
        <v>2830</v>
      </c>
      <c r="O9" s="5393"/>
      <c r="P9" s="5393" t="s">
        <v>2831</v>
      </c>
      <c r="Q9" s="5393"/>
    </row>
    <row r="10" spans="1:78" ht="24" customHeight="1" x14ac:dyDescent="0.2">
      <c r="A10" s="4273"/>
      <c r="B10" s="4269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14" t="s">
        <v>1910</v>
      </c>
      <c r="B11" s="5193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200" t="s">
        <v>2832</v>
      </c>
      <c r="B12" s="4201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62" t="s">
        <v>1909</v>
      </c>
      <c r="B13" s="4658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14" t="s">
        <v>1908</v>
      </c>
      <c r="B14" s="5193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221" t="s">
        <v>1907</v>
      </c>
      <c r="B15" s="5386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87" t="s">
        <v>1902</v>
      </c>
      <c r="B21" s="5388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89" t="s">
        <v>1899</v>
      </c>
      <c r="B24" s="5390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391" t="s">
        <v>1898</v>
      </c>
      <c r="B25" s="5391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392" t="s">
        <v>1897</v>
      </c>
      <c r="B26" s="5392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2" t="s">
        <v>1895</v>
      </c>
      <c r="B28" s="4267"/>
      <c r="C28" s="4452" t="s">
        <v>27</v>
      </c>
      <c r="D28" s="4167" t="s">
        <v>1894</v>
      </c>
      <c r="E28" s="4168"/>
      <c r="F28" s="4168"/>
      <c r="G28" s="4168"/>
      <c r="H28" s="4168"/>
      <c r="I28" s="4168"/>
      <c r="J28" s="4168"/>
      <c r="K28" s="4168"/>
      <c r="L28" s="4169"/>
      <c r="M28" s="5394" t="s">
        <v>1893</v>
      </c>
      <c r="N28" s="5395"/>
      <c r="O28" s="5396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72"/>
      <c r="B29" s="4268"/>
      <c r="C29" s="4273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7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66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66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66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66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66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66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5008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53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62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94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53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62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94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53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62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62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62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62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94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53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62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62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94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53" t="s">
        <v>1870</v>
      </c>
      <c r="B54" s="1027" t="s">
        <v>221</v>
      </c>
      <c r="C54" s="3425">
        <v>24</v>
      </c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62"/>
      <c r="B55" s="105" t="s">
        <v>1869</v>
      </c>
      <c r="C55" s="166">
        <f>SUM(D55:L55)</f>
        <v>24</v>
      </c>
      <c r="D55" s="3413">
        <f t="shared" ref="D55:L55" si="4">SUM(D56:D57)</f>
        <v>1</v>
      </c>
      <c r="E55" s="3414">
        <f t="shared" si="4"/>
        <v>2</v>
      </c>
      <c r="F55" s="3414">
        <f t="shared" si="4"/>
        <v>2</v>
      </c>
      <c r="G55" s="3414">
        <f t="shared" si="4"/>
        <v>2</v>
      </c>
      <c r="H55" s="3414">
        <f t="shared" si="4"/>
        <v>2</v>
      </c>
      <c r="I55" s="3414">
        <f t="shared" si="4"/>
        <v>2</v>
      </c>
      <c r="J55" s="3414">
        <f t="shared" si="4"/>
        <v>3</v>
      </c>
      <c r="K55" s="3414">
        <f t="shared" si="4"/>
        <v>4</v>
      </c>
      <c r="L55" s="3415">
        <f t="shared" si="4"/>
        <v>6</v>
      </c>
      <c r="M55" s="3463"/>
      <c r="N55" s="3463"/>
      <c r="O55" s="3463">
        <v>24</v>
      </c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62"/>
      <c r="B56" s="464" t="s">
        <v>1868</v>
      </c>
      <c r="C56" s="166">
        <f>SUM(D56:L56)</f>
        <v>2</v>
      </c>
      <c r="D56" s="3425"/>
      <c r="E56" s="3426"/>
      <c r="F56" s="3426"/>
      <c r="G56" s="3426"/>
      <c r="H56" s="3426"/>
      <c r="I56" s="3426"/>
      <c r="J56" s="3426"/>
      <c r="K56" s="3426"/>
      <c r="L56" s="3427">
        <v>2</v>
      </c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94"/>
      <c r="B57" s="206" t="s">
        <v>1867</v>
      </c>
      <c r="C57" s="163">
        <f>SUM(D57:L57)</f>
        <v>22</v>
      </c>
      <c r="D57" s="3446">
        <v>1</v>
      </c>
      <c r="E57" s="3447">
        <v>2</v>
      </c>
      <c r="F57" s="3447">
        <v>2</v>
      </c>
      <c r="G57" s="3447">
        <v>2</v>
      </c>
      <c r="H57" s="3447">
        <v>2</v>
      </c>
      <c r="I57" s="3447">
        <v>2</v>
      </c>
      <c r="J57" s="3447">
        <v>3</v>
      </c>
      <c r="K57" s="3447">
        <v>4</v>
      </c>
      <c r="L57" s="3448">
        <v>4</v>
      </c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53" t="s">
        <v>1866</v>
      </c>
      <c r="B58" s="1027" t="s">
        <v>221</v>
      </c>
      <c r="C58" s="3425">
        <v>2</v>
      </c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94"/>
      <c r="B59" s="93" t="s">
        <v>1865</v>
      </c>
      <c r="C59" s="3446">
        <v>2</v>
      </c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>
        <v>2</v>
      </c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93" t="s">
        <v>1575</v>
      </c>
      <c r="B61" s="4206" t="s">
        <v>1863</v>
      </c>
      <c r="C61" s="4206"/>
      <c r="D61" s="4153" t="s">
        <v>27</v>
      </c>
    </row>
    <row r="62" spans="1:83" ht="15.75" customHeight="1" x14ac:dyDescent="0.2">
      <c r="A62" s="4493"/>
      <c r="B62" s="4206"/>
      <c r="C62" s="4206"/>
      <c r="D62" s="4294"/>
    </row>
    <row r="63" spans="1:83" ht="24" customHeight="1" x14ac:dyDescent="0.2">
      <c r="A63" s="4157" t="s">
        <v>43</v>
      </c>
      <c r="B63" s="5397" t="s">
        <v>1862</v>
      </c>
      <c r="C63" s="5398"/>
      <c r="D63" s="1534"/>
    </row>
    <row r="64" spans="1:83" ht="16.350000000000001" customHeight="1" x14ac:dyDescent="0.2">
      <c r="A64" s="4166"/>
      <c r="B64" s="4231" t="s">
        <v>1861</v>
      </c>
      <c r="C64" s="4232"/>
      <c r="D64" s="1532"/>
      <c r="BZ64" s="194"/>
    </row>
    <row r="65" spans="1:78" ht="16.350000000000001" customHeight="1" x14ac:dyDescent="0.2">
      <c r="A65" s="4166"/>
      <c r="B65" s="4315" t="s">
        <v>1860</v>
      </c>
      <c r="C65" s="4314"/>
      <c r="D65" s="1532"/>
      <c r="BZ65" s="194"/>
    </row>
    <row r="66" spans="1:78" ht="24" customHeight="1" x14ac:dyDescent="0.2">
      <c r="A66" s="4166"/>
      <c r="B66" s="4231" t="s">
        <v>1859</v>
      </c>
      <c r="C66" s="4232"/>
      <c r="D66" s="1532"/>
      <c r="BZ66" s="194"/>
    </row>
    <row r="67" spans="1:78" ht="16.350000000000001" customHeight="1" x14ac:dyDescent="0.2">
      <c r="A67" s="4166"/>
      <c r="B67" s="4231" t="s">
        <v>1858</v>
      </c>
      <c r="C67" s="4232"/>
      <c r="D67" s="1532"/>
      <c r="BZ67" s="194"/>
    </row>
    <row r="68" spans="1:78" ht="16.350000000000001" customHeight="1" x14ac:dyDescent="0.2">
      <c r="A68" s="4166"/>
      <c r="B68" s="4231" t="s">
        <v>1857</v>
      </c>
      <c r="C68" s="4232"/>
      <c r="D68" s="1532"/>
      <c r="BZ68" s="194"/>
    </row>
    <row r="69" spans="1:78" ht="24" customHeight="1" x14ac:dyDescent="0.2">
      <c r="A69" s="4166"/>
      <c r="B69" s="4231" t="s">
        <v>1856</v>
      </c>
      <c r="C69" s="4232"/>
      <c r="D69" s="1532"/>
      <c r="BZ69" s="194"/>
    </row>
    <row r="70" spans="1:78" ht="16.350000000000001" customHeight="1" x14ac:dyDescent="0.2">
      <c r="A70" s="4166"/>
      <c r="B70" s="4231" t="s">
        <v>1855</v>
      </c>
      <c r="C70" s="4232"/>
      <c r="D70" s="1532"/>
      <c r="BZ70" s="194"/>
    </row>
    <row r="71" spans="1:78" ht="16.350000000000001" customHeight="1" x14ac:dyDescent="0.2">
      <c r="A71" s="4166"/>
      <c r="B71" s="4231" t="s">
        <v>1854</v>
      </c>
      <c r="C71" s="4232"/>
      <c r="D71" s="1532"/>
      <c r="BZ71" s="194"/>
    </row>
    <row r="72" spans="1:78" ht="16.350000000000001" customHeight="1" x14ac:dyDescent="0.2">
      <c r="A72" s="4166"/>
      <c r="B72" s="4231" t="s">
        <v>1853</v>
      </c>
      <c r="C72" s="4232"/>
      <c r="D72" s="1532"/>
      <c r="BZ72" s="194"/>
    </row>
    <row r="73" spans="1:78" ht="16.350000000000001" customHeight="1" x14ac:dyDescent="0.2">
      <c r="A73" s="4166"/>
      <c r="B73" s="4231" t="s">
        <v>1852</v>
      </c>
      <c r="C73" s="4232"/>
      <c r="D73" s="1531"/>
      <c r="BZ73" s="194"/>
    </row>
    <row r="74" spans="1:78" ht="16.350000000000001" customHeight="1" x14ac:dyDescent="0.2">
      <c r="A74" s="4166"/>
      <c r="B74" s="4231" t="s">
        <v>1851</v>
      </c>
      <c r="C74" s="4232"/>
      <c r="D74" s="1531"/>
      <c r="BZ74" s="194"/>
    </row>
    <row r="75" spans="1:78" ht="16.350000000000001" customHeight="1" x14ac:dyDescent="0.2">
      <c r="A75" s="4166"/>
      <c r="B75" s="4231" t="s">
        <v>1850</v>
      </c>
      <c r="C75" s="4232"/>
      <c r="D75" s="1531"/>
      <c r="BZ75" s="194"/>
    </row>
    <row r="76" spans="1:78" ht="16.350000000000001" customHeight="1" x14ac:dyDescent="0.2">
      <c r="A76" s="4166"/>
      <c r="B76" s="4231" t="s">
        <v>1849</v>
      </c>
      <c r="C76" s="4232"/>
      <c r="D76" s="1531"/>
      <c r="BZ76" s="194"/>
    </row>
    <row r="77" spans="1:78" ht="16.350000000000001" customHeight="1" x14ac:dyDescent="0.2">
      <c r="A77" s="4166"/>
      <c r="B77" s="4231" t="s">
        <v>1848</v>
      </c>
      <c r="C77" s="4232"/>
      <c r="D77" s="1531"/>
      <c r="BZ77" s="194"/>
    </row>
    <row r="78" spans="1:78" ht="16.350000000000001" customHeight="1" x14ac:dyDescent="0.2">
      <c r="A78" s="4166"/>
      <c r="B78" s="4231" t="s">
        <v>1847</v>
      </c>
      <c r="C78" s="4232"/>
      <c r="D78" s="1531"/>
      <c r="BZ78" s="194"/>
    </row>
    <row r="79" spans="1:78" ht="15" customHeight="1" x14ac:dyDescent="0.2">
      <c r="A79" s="4166"/>
      <c r="B79" s="4231" t="s">
        <v>1846</v>
      </c>
      <c r="C79" s="4232"/>
      <c r="D79" s="1531"/>
      <c r="BZ79" s="194"/>
    </row>
    <row r="80" spans="1:78" ht="22.5" customHeight="1" x14ac:dyDescent="0.2">
      <c r="A80" s="4166"/>
      <c r="B80" s="4231" t="s">
        <v>1845</v>
      </c>
      <c r="C80" s="4232"/>
      <c r="D80" s="1531"/>
      <c r="BZ80" s="194"/>
    </row>
    <row r="81" spans="1:104" ht="16.350000000000001" customHeight="1" x14ac:dyDescent="0.2">
      <c r="A81" s="4166"/>
      <c r="B81" s="4231" t="s">
        <v>1844</v>
      </c>
      <c r="C81" s="4232"/>
      <c r="D81" s="1531"/>
      <c r="BZ81" s="194"/>
    </row>
    <row r="82" spans="1:104" ht="16.350000000000001" customHeight="1" x14ac:dyDescent="0.2">
      <c r="A82" s="4166"/>
      <c r="B82" s="4231" t="s">
        <v>1843</v>
      </c>
      <c r="C82" s="4232"/>
      <c r="D82" s="1531"/>
      <c r="BZ82" s="194"/>
    </row>
    <row r="83" spans="1:104" ht="16.350000000000001" customHeight="1" x14ac:dyDescent="0.2">
      <c r="A83" s="5008"/>
      <c r="B83" s="4566" t="s">
        <v>1842</v>
      </c>
      <c r="C83" s="4567"/>
      <c r="D83" s="1530"/>
      <c r="BZ83" s="194"/>
    </row>
    <row r="84" spans="1:104" x14ac:dyDescent="0.2">
      <c r="A84" s="4157" t="s">
        <v>1841</v>
      </c>
      <c r="B84" s="5397" t="s">
        <v>1840</v>
      </c>
      <c r="C84" s="5398"/>
      <c r="D84" s="1533"/>
      <c r="BZ84" s="194"/>
    </row>
    <row r="85" spans="1:104" x14ac:dyDescent="0.2">
      <c r="A85" s="4166"/>
      <c r="B85" s="4231" t="s">
        <v>1839</v>
      </c>
      <c r="C85" s="4232"/>
      <c r="D85" s="1532"/>
      <c r="BZ85" s="194"/>
    </row>
    <row r="86" spans="1:104" x14ac:dyDescent="0.2">
      <c r="A86" s="4166"/>
      <c r="B86" s="4231" t="s">
        <v>1838</v>
      </c>
      <c r="C86" s="4232"/>
      <c r="D86" s="1531"/>
      <c r="BZ86" s="194"/>
    </row>
    <row r="87" spans="1:104" x14ac:dyDescent="0.2">
      <c r="A87" s="4166"/>
      <c r="B87" s="4231" t="s">
        <v>1837</v>
      </c>
      <c r="C87" s="4232"/>
      <c r="D87" s="1531"/>
      <c r="BZ87" s="194"/>
    </row>
    <row r="88" spans="1:104" x14ac:dyDescent="0.2">
      <c r="A88" s="5401"/>
      <c r="B88" s="4566" t="s">
        <v>1836</v>
      </c>
      <c r="C88" s="4567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52" t="s">
        <v>36</v>
      </c>
      <c r="B90" s="4267"/>
      <c r="C90" s="4157" t="s">
        <v>47</v>
      </c>
      <c r="D90" s="4452" t="s">
        <v>1834</v>
      </c>
      <c r="E90" s="4267"/>
      <c r="F90" s="4452" t="s">
        <v>1833</v>
      </c>
      <c r="G90" s="4267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72"/>
      <c r="B91" s="4268"/>
      <c r="C91" s="4166"/>
      <c r="D91" s="5402"/>
      <c r="E91" s="4335"/>
      <c r="F91" s="5402"/>
      <c r="G91" s="4335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72"/>
      <c r="B92" s="4268"/>
      <c r="C92" s="5401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403" t="s">
        <v>1832</v>
      </c>
      <c r="B93" s="5404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99" t="s">
        <v>1831</v>
      </c>
      <c r="B94" s="5400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76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topLeftCell="A83" workbookViewId="0">
      <selection activeCell="G92" sqref="G92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07" t="s">
        <v>2398</v>
      </c>
      <c r="B14" s="5429" t="s">
        <v>2370</v>
      </c>
      <c r="C14" s="4545"/>
      <c r="D14" s="4545"/>
      <c r="E14" s="4577"/>
      <c r="F14" s="4576" t="s">
        <v>2369</v>
      </c>
      <c r="G14" s="4545"/>
      <c r="H14" s="4545"/>
      <c r="I14" s="4577"/>
      <c r="J14" s="4545" t="s">
        <v>2368</v>
      </c>
      <c r="K14" s="4545"/>
      <c r="L14" s="4545"/>
      <c r="M14" s="4545"/>
      <c r="N14" s="4578" t="s">
        <v>1893</v>
      </c>
      <c r="O14" s="4186"/>
      <c r="P14" s="4606"/>
      <c r="Q14" s="5418" t="s">
        <v>2397</v>
      </c>
      <c r="R14" s="4545"/>
      <c r="S14" s="4545"/>
      <c r="T14" s="4608"/>
      <c r="U14" s="5405" t="s">
        <v>1893</v>
      </c>
      <c r="V14" s="4186"/>
      <c r="W14" s="4606"/>
      <c r="X14" s="5418" t="s">
        <v>2367</v>
      </c>
      <c r="Y14" s="4186"/>
      <c r="Z14" s="4186"/>
      <c r="AA14" s="4187"/>
    </row>
    <row r="15" spans="1:31" ht="14.25" customHeight="1" x14ac:dyDescent="0.2">
      <c r="A15" s="4406"/>
      <c r="B15" s="5428" t="s">
        <v>2361</v>
      </c>
      <c r="C15" s="4187"/>
      <c r="D15" s="4578" t="s">
        <v>2360</v>
      </c>
      <c r="E15" s="4187"/>
      <c r="F15" s="4578" t="s">
        <v>2361</v>
      </c>
      <c r="G15" s="4187"/>
      <c r="H15" s="4578" t="s">
        <v>2360</v>
      </c>
      <c r="I15" s="4187"/>
      <c r="J15" s="4186" t="s">
        <v>2361</v>
      </c>
      <c r="K15" s="4187"/>
      <c r="L15" s="4578" t="s">
        <v>2360</v>
      </c>
      <c r="M15" s="4186"/>
      <c r="N15" s="5420" t="s">
        <v>2353</v>
      </c>
      <c r="O15" s="5422" t="s">
        <v>2352</v>
      </c>
      <c r="P15" s="4608"/>
      <c r="Q15" s="5405" t="s">
        <v>2361</v>
      </c>
      <c r="R15" s="4187"/>
      <c r="S15" s="4578" t="s">
        <v>2360</v>
      </c>
      <c r="T15" s="4606"/>
      <c r="U15" s="5420" t="s">
        <v>2353</v>
      </c>
      <c r="V15" s="5422" t="s">
        <v>2352</v>
      </c>
      <c r="W15" s="4608"/>
      <c r="X15" s="5405" t="s">
        <v>2361</v>
      </c>
      <c r="Y15" s="4187"/>
      <c r="Z15" s="4578" t="s">
        <v>2360</v>
      </c>
      <c r="AA15" s="4187"/>
    </row>
    <row r="16" spans="1:31" ht="14.25" customHeight="1" x14ac:dyDescent="0.2">
      <c r="A16" s="4859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21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21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6" t="s">
        <v>2354</v>
      </c>
      <c r="B79" s="4545" t="s">
        <v>2394</v>
      </c>
      <c r="C79" s="4545"/>
      <c r="D79" s="4545"/>
      <c r="E79" s="4608"/>
      <c r="F79" s="5405" t="s">
        <v>1893</v>
      </c>
      <c r="G79" s="4186"/>
      <c r="H79" s="4606"/>
      <c r="I79" s="5418" t="s">
        <v>2367</v>
      </c>
      <c r="J79" s="4186"/>
      <c r="K79" s="4186"/>
      <c r="L79" s="4187"/>
    </row>
    <row r="80" spans="1:31" ht="14.25" customHeight="1" x14ac:dyDescent="0.2">
      <c r="A80" s="5407"/>
      <c r="B80" s="4186" t="s">
        <v>2361</v>
      </c>
      <c r="C80" s="4187"/>
      <c r="D80" s="5416" t="s">
        <v>2360</v>
      </c>
      <c r="E80" s="5417"/>
      <c r="F80" s="3380" t="s">
        <v>2393</v>
      </c>
      <c r="G80" s="4576" t="s">
        <v>2352</v>
      </c>
      <c r="H80" s="4577"/>
      <c r="I80" s="5405" t="s">
        <v>2361</v>
      </c>
      <c r="J80" s="4187"/>
      <c r="K80" s="4578" t="s">
        <v>2360</v>
      </c>
      <c r="L80" s="4187"/>
    </row>
    <row r="81" spans="1:33" ht="24" customHeight="1" x14ac:dyDescent="0.2">
      <c r="A81" s="5427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23" t="s">
        <v>2388</v>
      </c>
      <c r="B86" s="5412" t="s">
        <v>2387</v>
      </c>
      <c r="C86" s="5412"/>
      <c r="D86" s="5412"/>
      <c r="E86" s="5412"/>
      <c r="F86" s="5412"/>
      <c r="G86" s="5412"/>
      <c r="H86" s="5426"/>
      <c r="I86" s="5412" t="s">
        <v>2363</v>
      </c>
      <c r="J86" s="5412"/>
      <c r="K86" s="5412"/>
      <c r="L86" s="5412"/>
      <c r="M86" s="5412"/>
      <c r="N86" s="5412"/>
      <c r="O86" s="5426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24"/>
      <c r="B87" s="4282" t="s">
        <v>2361</v>
      </c>
      <c r="C87" s="4430"/>
      <c r="D87" s="4453" t="s">
        <v>2360</v>
      </c>
      <c r="E87" s="5419"/>
      <c r="F87" s="5405" t="s">
        <v>1893</v>
      </c>
      <c r="G87" s="4186"/>
      <c r="H87" s="4187"/>
      <c r="I87" s="4282" t="s">
        <v>2361</v>
      </c>
      <c r="J87" s="4430"/>
      <c r="K87" s="4453" t="s">
        <v>2360</v>
      </c>
      <c r="L87" s="5419"/>
      <c r="M87" s="5405" t="s">
        <v>1893</v>
      </c>
      <c r="N87" s="4186"/>
      <c r="O87" s="4187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24"/>
      <c r="B88" s="4509" t="s">
        <v>20</v>
      </c>
      <c r="C88" s="4267" t="s">
        <v>21</v>
      </c>
      <c r="D88" s="4452" t="s">
        <v>20</v>
      </c>
      <c r="E88" s="5017" t="s">
        <v>21</v>
      </c>
      <c r="F88" s="5420" t="s">
        <v>2353</v>
      </c>
      <c r="G88" s="5422" t="s">
        <v>2352</v>
      </c>
      <c r="H88" s="4577"/>
      <c r="I88" s="4509" t="s">
        <v>20</v>
      </c>
      <c r="J88" s="4267" t="s">
        <v>21</v>
      </c>
      <c r="K88" s="4452" t="s">
        <v>20</v>
      </c>
      <c r="L88" s="5017" t="s">
        <v>21</v>
      </c>
      <c r="M88" s="5420" t="s">
        <v>2353</v>
      </c>
      <c r="N88" s="5422" t="s">
        <v>2352</v>
      </c>
      <c r="O88" s="4577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25"/>
      <c r="B89" s="4282"/>
      <c r="C89" s="4430"/>
      <c r="D89" s="4453"/>
      <c r="E89" s="5419"/>
      <c r="F89" s="5421"/>
      <c r="G89" s="3264" t="s">
        <v>2350</v>
      </c>
      <c r="H89" s="3385" t="s">
        <v>2349</v>
      </c>
      <c r="I89" s="4282"/>
      <c r="J89" s="4430"/>
      <c r="K89" s="4453"/>
      <c r="L89" s="5419"/>
      <c r="M89" s="5421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1</v>
      </c>
      <c r="C90" s="1882">
        <f t="shared" si="9"/>
        <v>3</v>
      </c>
      <c r="D90" s="2092">
        <f t="shared" si="9"/>
        <v>55</v>
      </c>
      <c r="E90" s="2093">
        <f t="shared" si="9"/>
        <v>40</v>
      </c>
      <c r="F90" s="2097">
        <f t="shared" si="9"/>
        <v>19</v>
      </c>
      <c r="G90" s="2096">
        <f t="shared" si="9"/>
        <v>0</v>
      </c>
      <c r="H90" s="2094">
        <f t="shared" si="9"/>
        <v>80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>
        <v>7</v>
      </c>
      <c r="E92" s="321">
        <v>12</v>
      </c>
      <c r="F92" s="153">
        <v>19</v>
      </c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>
        <v>1</v>
      </c>
      <c r="C98" s="154">
        <v>3</v>
      </c>
      <c r="D98" s="153">
        <v>48</v>
      </c>
      <c r="E98" s="321">
        <v>28</v>
      </c>
      <c r="F98" s="153">
        <v>0</v>
      </c>
      <c r="G98" s="948">
        <v>0</v>
      </c>
      <c r="H98" s="154">
        <v>80</v>
      </c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09" t="s">
        <v>2371</v>
      </c>
      <c r="B105" s="4545" t="s">
        <v>2370</v>
      </c>
      <c r="C105" s="4545"/>
      <c r="D105" s="4545"/>
      <c r="E105" s="4577"/>
      <c r="F105" s="4576" t="s">
        <v>2369</v>
      </c>
      <c r="G105" s="4545"/>
      <c r="H105" s="4545"/>
      <c r="I105" s="4608"/>
      <c r="J105" s="5418" t="s">
        <v>2368</v>
      </c>
      <c r="K105" s="4545"/>
      <c r="L105" s="4545"/>
      <c r="M105" s="4608"/>
      <c r="N105" s="4186" t="s">
        <v>1893</v>
      </c>
      <c r="O105" s="4186"/>
      <c r="P105" s="4606"/>
      <c r="Q105" s="5418" t="s">
        <v>2367</v>
      </c>
      <c r="R105" s="4186"/>
      <c r="S105" s="4186"/>
      <c r="T105" s="4187"/>
    </row>
    <row r="106" spans="1:33" x14ac:dyDescent="0.2">
      <c r="A106" s="5410"/>
      <c r="B106" s="4186" t="s">
        <v>2361</v>
      </c>
      <c r="C106" s="4187"/>
      <c r="D106" s="4578" t="s">
        <v>2360</v>
      </c>
      <c r="E106" s="4187"/>
      <c r="F106" s="4578" t="s">
        <v>2361</v>
      </c>
      <c r="G106" s="4187"/>
      <c r="H106" s="4578" t="s">
        <v>2360</v>
      </c>
      <c r="I106" s="4606"/>
      <c r="J106" s="5405" t="s">
        <v>2361</v>
      </c>
      <c r="K106" s="4187"/>
      <c r="L106" s="4578" t="s">
        <v>2360</v>
      </c>
      <c r="M106" s="4186"/>
      <c r="N106" s="900" t="s">
        <v>2353</v>
      </c>
      <c r="O106" s="4545" t="s">
        <v>2352</v>
      </c>
      <c r="P106" s="4608"/>
      <c r="Q106" s="5405" t="s">
        <v>2361</v>
      </c>
      <c r="R106" s="4187"/>
      <c r="S106" s="4578" t="s">
        <v>2360</v>
      </c>
      <c r="T106" s="4187"/>
    </row>
    <row r="107" spans="1:33" ht="21" x14ac:dyDescent="0.2">
      <c r="A107" s="5411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09" t="s">
        <v>2364</v>
      </c>
      <c r="B121" s="5412" t="s">
        <v>2363</v>
      </c>
      <c r="C121" s="5412"/>
      <c r="D121" s="5412"/>
      <c r="E121" s="5412"/>
      <c r="F121" s="5412"/>
      <c r="G121" s="5412"/>
      <c r="H121" s="5413"/>
      <c r="I121" s="5414" t="s">
        <v>2362</v>
      </c>
      <c r="J121" s="4163"/>
      <c r="K121" s="4163"/>
      <c r="L121" s="4177"/>
    </row>
    <row r="122" spans="1:20" ht="23.25" customHeight="1" x14ac:dyDescent="0.2">
      <c r="A122" s="5410"/>
      <c r="B122" s="4282" t="s">
        <v>2361</v>
      </c>
      <c r="C122" s="4430"/>
      <c r="D122" s="5416" t="s">
        <v>2360</v>
      </c>
      <c r="E122" s="5417"/>
      <c r="F122" s="4168" t="s">
        <v>1893</v>
      </c>
      <c r="G122" s="4186"/>
      <c r="H122" s="4606"/>
      <c r="I122" s="5415"/>
      <c r="J122" s="4164"/>
      <c r="K122" s="4164"/>
      <c r="L122" s="4179"/>
    </row>
    <row r="123" spans="1:20" x14ac:dyDescent="0.2">
      <c r="A123" s="5410"/>
      <c r="B123" s="4509" t="s">
        <v>20</v>
      </c>
      <c r="C123" s="4267" t="s">
        <v>21</v>
      </c>
      <c r="D123" s="4785" t="s">
        <v>20</v>
      </c>
      <c r="E123" s="5017" t="s">
        <v>21</v>
      </c>
      <c r="F123" s="3380" t="s">
        <v>2353</v>
      </c>
      <c r="G123" s="4545" t="s">
        <v>2352</v>
      </c>
      <c r="H123" s="4608"/>
      <c r="I123" s="5405" t="s">
        <v>2361</v>
      </c>
      <c r="J123" s="4187"/>
      <c r="K123" s="4578" t="s">
        <v>2360</v>
      </c>
      <c r="L123" s="4187"/>
    </row>
    <row r="124" spans="1:20" ht="21" x14ac:dyDescent="0.2">
      <c r="A124" s="5411"/>
      <c r="B124" s="4282"/>
      <c r="C124" s="4430"/>
      <c r="D124" s="4786"/>
      <c r="E124" s="5082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6" t="s">
        <v>2354</v>
      </c>
      <c r="B131" s="5267" t="s">
        <v>1893</v>
      </c>
      <c r="C131" s="5267"/>
      <c r="D131" s="5267"/>
    </row>
    <row r="132" spans="1:12" x14ac:dyDescent="0.2">
      <c r="A132" s="5407"/>
      <c r="B132" s="3393" t="s">
        <v>2353</v>
      </c>
      <c r="C132" s="4597" t="s">
        <v>2352</v>
      </c>
      <c r="D132" s="4597"/>
    </row>
    <row r="133" spans="1:12" ht="31.5" x14ac:dyDescent="0.2">
      <c r="A133" s="5408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198</v>
      </c>
      <c r="B181" s="3374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SAN JUAN DE LA COSTA - ( 10306 )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Futa Sruka Lawenche Kunko Mapu Mo - ( 123104 )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65" t="s">
        <v>2815</v>
      </c>
      <c r="B7" s="4165"/>
      <c r="C7" s="4165"/>
      <c r="D7" s="4165"/>
      <c r="E7" s="4165"/>
      <c r="F7" s="4165"/>
      <c r="G7" s="4165"/>
      <c r="H7" s="4165"/>
      <c r="I7" s="4165"/>
      <c r="J7" s="4165"/>
      <c r="K7" s="4165"/>
      <c r="L7" s="4165"/>
      <c r="M7" s="4165"/>
      <c r="N7" s="4165"/>
      <c r="O7" s="4165"/>
      <c r="P7" s="4165"/>
      <c r="Q7" s="4165"/>
      <c r="R7" s="4165"/>
      <c r="S7" s="4165"/>
      <c r="T7" s="4165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30" t="s">
        <v>821</v>
      </c>
      <c r="B10" s="5431"/>
      <c r="C10" s="5436" t="s">
        <v>49</v>
      </c>
      <c r="D10" s="5436"/>
      <c r="E10" s="5437"/>
      <c r="F10" s="5440" t="s">
        <v>28</v>
      </c>
      <c r="G10" s="5441"/>
      <c r="H10" s="5441"/>
      <c r="I10" s="5441"/>
      <c r="J10" s="5441"/>
      <c r="K10" s="5441"/>
      <c r="L10" s="5441"/>
      <c r="M10" s="5441"/>
      <c r="N10" s="5441"/>
      <c r="O10" s="5441"/>
      <c r="P10" s="5441"/>
      <c r="Q10" s="5441"/>
      <c r="R10" s="5441"/>
      <c r="S10" s="5441"/>
      <c r="T10" s="5441"/>
      <c r="U10" s="5441"/>
      <c r="V10" s="5441"/>
      <c r="W10" s="5441"/>
      <c r="X10" s="5441"/>
      <c r="Y10" s="5441"/>
      <c r="Z10" s="5441"/>
      <c r="AA10" s="5441"/>
      <c r="AB10" s="5441"/>
      <c r="AC10" s="5441"/>
      <c r="AD10" s="5441"/>
      <c r="AE10" s="5441"/>
      <c r="AF10" s="5441"/>
      <c r="AG10" s="5441"/>
      <c r="AH10" s="5441"/>
      <c r="AI10" s="5441"/>
      <c r="AJ10" s="5441"/>
      <c r="AK10" s="5441"/>
      <c r="AL10" s="5441"/>
      <c r="AM10" s="5442"/>
      <c r="AN10" s="5443" t="s">
        <v>476</v>
      </c>
      <c r="AO10" s="5380" t="s">
        <v>440</v>
      </c>
      <c r="AP10" s="5437" t="s">
        <v>442</v>
      </c>
      <c r="AQ10" s="5380" t="s">
        <v>441</v>
      </c>
      <c r="AR10" s="4650" t="s">
        <v>545</v>
      </c>
      <c r="AS10" s="5437" t="s">
        <v>2810</v>
      </c>
      <c r="AT10" s="5452" t="s">
        <v>544</v>
      </c>
      <c r="AU10" s="5437" t="s">
        <v>454</v>
      </c>
      <c r="AV10" s="5380" t="s">
        <v>546</v>
      </c>
      <c r="AW10" s="5380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32"/>
      <c r="B11" s="5433"/>
      <c r="C11" s="5438"/>
      <c r="D11" s="5438"/>
      <c r="E11" s="5439"/>
      <c r="F11" s="5440" t="s">
        <v>29</v>
      </c>
      <c r="G11" s="5449"/>
      <c r="H11" s="5441" t="s">
        <v>4</v>
      </c>
      <c r="I11" s="5449"/>
      <c r="J11" s="5441" t="s">
        <v>30</v>
      </c>
      <c r="K11" s="5449"/>
      <c r="L11" s="5440" t="s">
        <v>5</v>
      </c>
      <c r="M11" s="5449"/>
      <c r="N11" s="5446" t="s">
        <v>6</v>
      </c>
      <c r="O11" s="5447"/>
      <c r="P11" s="5446" t="s">
        <v>7</v>
      </c>
      <c r="Q11" s="5447"/>
      <c r="R11" s="5446" t="s">
        <v>8</v>
      </c>
      <c r="S11" s="5447"/>
      <c r="T11" s="5446" t="s">
        <v>9</v>
      </c>
      <c r="U11" s="5447"/>
      <c r="V11" s="5446" t="s">
        <v>10</v>
      </c>
      <c r="W11" s="5447"/>
      <c r="X11" s="5446" t="s">
        <v>11</v>
      </c>
      <c r="Y11" s="5447"/>
      <c r="Z11" s="5446" t="s">
        <v>12</v>
      </c>
      <c r="AA11" s="5447"/>
      <c r="AB11" s="5446" t="s">
        <v>13</v>
      </c>
      <c r="AC11" s="5447"/>
      <c r="AD11" s="5446" t="s">
        <v>14</v>
      </c>
      <c r="AE11" s="5447"/>
      <c r="AF11" s="5446" t="s">
        <v>15</v>
      </c>
      <c r="AG11" s="5447"/>
      <c r="AH11" s="5446" t="s">
        <v>16</v>
      </c>
      <c r="AI11" s="5447"/>
      <c r="AJ11" s="5446" t="s">
        <v>17</v>
      </c>
      <c r="AK11" s="5447"/>
      <c r="AL11" s="5446" t="s">
        <v>18</v>
      </c>
      <c r="AM11" s="5451"/>
      <c r="AN11" s="5444"/>
      <c r="AO11" s="5448"/>
      <c r="AP11" s="5450"/>
      <c r="AQ11" s="5448"/>
      <c r="AR11" s="4362"/>
      <c r="AS11" s="5450"/>
      <c r="AT11" s="5453"/>
      <c r="AU11" s="5450"/>
      <c r="AV11" s="5448"/>
      <c r="AW11" s="5448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34"/>
      <c r="B12" s="5435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45"/>
      <c r="AO12" s="5381"/>
      <c r="AP12" s="5439"/>
      <c r="AQ12" s="5381"/>
      <c r="AR12" s="4363"/>
      <c r="AS12" s="5439"/>
      <c r="AT12" s="5454"/>
      <c r="AU12" s="5439"/>
      <c r="AV12" s="5381"/>
      <c r="AW12" s="5381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59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60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61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50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50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50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50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50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50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50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50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50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50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50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50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39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40" t="s">
        <v>49</v>
      </c>
      <c r="B29" s="5449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80" t="s">
        <v>449</v>
      </c>
      <c r="B31" s="5380" t="s">
        <v>49</v>
      </c>
      <c r="C31" s="5457" t="s">
        <v>450</v>
      </c>
      <c r="D31" s="5466" t="s">
        <v>451</v>
      </c>
      <c r="E31" s="5462" t="s">
        <v>452</v>
      </c>
      <c r="F31" s="5464" t="s">
        <v>465</v>
      </c>
      <c r="G31" s="5441"/>
      <c r="H31" s="5441"/>
      <c r="I31" s="5441"/>
      <c r="J31" s="5441"/>
      <c r="K31" s="5441"/>
      <c r="L31" s="5441"/>
      <c r="M31" s="5441"/>
      <c r="N31" s="5441"/>
      <c r="O31" s="5441"/>
      <c r="P31" s="5441"/>
      <c r="Q31" s="5441"/>
      <c r="R31" s="5441"/>
      <c r="S31" s="5441"/>
      <c r="T31" s="5441"/>
      <c r="U31" s="5441"/>
      <c r="V31" s="5441"/>
      <c r="W31" s="5441"/>
      <c r="X31" s="5441"/>
      <c r="Y31" s="5441"/>
      <c r="Z31" s="5441"/>
      <c r="AA31" s="5441"/>
      <c r="AB31" s="5441"/>
      <c r="AC31" s="5441"/>
      <c r="AD31" s="5441"/>
      <c r="AE31" s="5441"/>
      <c r="AF31" s="5465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81"/>
      <c r="B32" s="5381"/>
      <c r="C32" s="5458"/>
      <c r="D32" s="5467"/>
      <c r="E32" s="5463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6" t="s">
        <v>555</v>
      </c>
      <c r="B49" s="5437"/>
      <c r="C49" s="5380" t="s">
        <v>49</v>
      </c>
      <c r="D49" s="5457" t="s">
        <v>450</v>
      </c>
      <c r="E49" s="5466" t="s">
        <v>451</v>
      </c>
      <c r="F49" s="5462" t="s">
        <v>452</v>
      </c>
      <c r="G49" s="5464" t="s">
        <v>465</v>
      </c>
      <c r="H49" s="5441"/>
      <c r="I49" s="5441"/>
      <c r="J49" s="5441"/>
      <c r="K49" s="5441"/>
      <c r="L49" s="5441"/>
      <c r="M49" s="5441"/>
      <c r="N49" s="5441"/>
      <c r="O49" s="5441"/>
      <c r="P49" s="5441"/>
      <c r="Q49" s="5441"/>
      <c r="R49" s="5441"/>
      <c r="S49" s="5441"/>
      <c r="T49" s="5441"/>
      <c r="U49" s="5441"/>
      <c r="V49" s="5441"/>
      <c r="W49" s="5441"/>
      <c r="X49" s="5441"/>
      <c r="Y49" s="5441"/>
      <c r="Z49" s="5441"/>
      <c r="AA49" s="5441"/>
      <c r="AB49" s="5441"/>
      <c r="AC49" s="5441"/>
      <c r="AD49" s="5441"/>
      <c r="AE49" s="5441"/>
      <c r="AF49" s="5441"/>
      <c r="AG49" s="5465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38"/>
      <c r="B50" s="5439"/>
      <c r="C50" s="5381"/>
      <c r="D50" s="5458"/>
      <c r="E50" s="5467"/>
      <c r="F50" s="5463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8" t="s">
        <v>462</v>
      </c>
      <c r="B51" s="5469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5" t="s">
        <v>463</v>
      </c>
      <c r="B52" s="5456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5" t="s">
        <v>464</v>
      </c>
      <c r="B53" s="5456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5" t="s">
        <v>461</v>
      </c>
      <c r="B54" s="5456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5" t="s">
        <v>572</v>
      </c>
      <c r="B60" s="5456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5" t="s">
        <v>811</v>
      </c>
      <c r="B65" s="5456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74" t="s">
        <v>49</v>
      </c>
      <c r="B67" s="5475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6" t="s">
        <v>2799</v>
      </c>
      <c r="B69" s="5437"/>
      <c r="C69" s="5452" t="s">
        <v>2828</v>
      </c>
      <c r="D69" s="5436" t="s">
        <v>810</v>
      </c>
      <c r="E69" s="5436"/>
      <c r="F69" s="5437"/>
      <c r="G69" s="5440" t="s">
        <v>809</v>
      </c>
      <c r="H69" s="5441"/>
      <c r="I69" s="5441"/>
      <c r="J69" s="5441"/>
      <c r="K69" s="5441"/>
      <c r="L69" s="5441"/>
      <c r="M69" s="5441"/>
      <c r="N69" s="5449"/>
      <c r="O69" s="5380" t="s">
        <v>454</v>
      </c>
      <c r="P69" s="5437" t="s">
        <v>546</v>
      </c>
      <c r="Q69" s="5380" t="s">
        <v>455</v>
      </c>
      <c r="R69" s="5380" t="s">
        <v>440</v>
      </c>
      <c r="S69" s="5437" t="s">
        <v>442</v>
      </c>
      <c r="T69" s="5380" t="s">
        <v>441</v>
      </c>
      <c r="U69" s="5380" t="s">
        <v>545</v>
      </c>
      <c r="CG69" s="3309"/>
      <c r="CH69" s="3309"/>
    </row>
    <row r="70" spans="1:104" ht="18.75" customHeight="1" x14ac:dyDescent="0.25">
      <c r="A70" s="5476"/>
      <c r="B70" s="5450"/>
      <c r="C70" s="5453"/>
      <c r="D70" s="5477"/>
      <c r="E70" s="5477"/>
      <c r="F70" s="5450"/>
      <c r="G70" s="5478" t="s">
        <v>808</v>
      </c>
      <c r="H70" s="5479"/>
      <c r="I70" s="5480" t="s">
        <v>807</v>
      </c>
      <c r="J70" s="5479"/>
      <c r="K70" s="5480" t="s">
        <v>129</v>
      </c>
      <c r="L70" s="5479"/>
      <c r="M70" s="5480" t="s">
        <v>806</v>
      </c>
      <c r="N70" s="5479"/>
      <c r="O70" s="5448"/>
      <c r="P70" s="5450"/>
      <c r="Q70" s="5448"/>
      <c r="R70" s="5448"/>
      <c r="S70" s="5450"/>
      <c r="T70" s="5448"/>
      <c r="U70" s="5448"/>
      <c r="CG70" s="3309"/>
      <c r="CH70" s="3309"/>
    </row>
    <row r="71" spans="1:104" ht="22.5" customHeight="1" x14ac:dyDescent="0.25">
      <c r="A71" s="5438"/>
      <c r="B71" s="5439"/>
      <c r="C71" s="5454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81"/>
      <c r="P71" s="5439"/>
      <c r="Q71" s="5381"/>
      <c r="R71" s="5381"/>
      <c r="S71" s="5439"/>
      <c r="T71" s="5381"/>
      <c r="U71" s="5381"/>
      <c r="CG71" s="3309"/>
      <c r="CH71" s="3309"/>
    </row>
    <row r="72" spans="1:104" ht="20.25" customHeight="1" x14ac:dyDescent="0.25">
      <c r="A72" s="5481" t="s">
        <v>547</v>
      </c>
      <c r="B72" s="5482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70" t="s">
        <v>548</v>
      </c>
      <c r="B73" s="5471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70" t="s">
        <v>556</v>
      </c>
      <c r="B74" s="5471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70" t="s">
        <v>557</v>
      </c>
      <c r="B75" s="5471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70" t="s">
        <v>553</v>
      </c>
      <c r="B76" s="5471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70" t="s">
        <v>558</v>
      </c>
      <c r="B77" s="5471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72" t="s">
        <v>469</v>
      </c>
      <c r="B78" s="5473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72" t="s">
        <v>559</v>
      </c>
      <c r="B79" s="5473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70" t="s">
        <v>805</v>
      </c>
      <c r="B81" s="5471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70" t="s">
        <v>564</v>
      </c>
      <c r="B82" s="5471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72" t="s">
        <v>560</v>
      </c>
      <c r="B83" s="5473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72" t="s">
        <v>561</v>
      </c>
      <c r="B84" s="5473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83" t="s">
        <v>453</v>
      </c>
      <c r="B85" s="5484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abSelected="1" workbookViewId="0">
      <selection activeCell="H28" sqref="H28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Hospital Futa Sruka Lawenche Kunko Mapu Mo - ( 123104 )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/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2863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/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268</v>
      </c>
      <c r="H21" s="46" t="s">
        <v>2864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/>
      </c>
      <c r="G25" s="416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/>
      </c>
      <c r="G27" s="417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268</v>
      </c>
      <c r="H29" s="46" t="s">
        <v>2864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5" t="s">
        <v>289</v>
      </c>
      <c r="B1" s="5486"/>
      <c r="C1" s="5486"/>
      <c r="D1" s="5486"/>
      <c r="E1" s="5486"/>
      <c r="F1" s="5486"/>
      <c r="G1" s="5486"/>
      <c r="H1" s="5486"/>
      <c r="I1" s="5486"/>
      <c r="J1" s="5486"/>
      <c r="K1" s="5486"/>
      <c r="L1" s="5486"/>
      <c r="M1" s="5486"/>
      <c r="N1" s="5487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Hospital Futa Sruka Lawenche Kunko Mapu Mo - ( 123104 )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8" t="str">
        <f>IF(Contro!D31&gt;0,"ANTES DE EJECUTAR SUS MACROS REVISE LA HOJA CONTROL, EXISTEN ERRORES","")</f>
        <v/>
      </c>
      <c r="C7" s="5489"/>
      <c r="D7" s="5489"/>
      <c r="E7" s="5489"/>
      <c r="F7" s="5489"/>
      <c r="G7" s="5489"/>
      <c r="H7" s="5490"/>
    </row>
    <row r="8" spans="1:24" ht="16.5" customHeight="1" thickBot="1" x14ac:dyDescent="0.25">
      <c r="B8" s="5491"/>
      <c r="C8" s="5492"/>
      <c r="D8" s="5492"/>
      <c r="E8" s="5492"/>
      <c r="F8" s="5492"/>
      <c r="G8" s="5492"/>
      <c r="H8" s="5493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Usuario</cp:lastModifiedBy>
  <cp:lastPrinted>2017-12-22T19:59:04Z</cp:lastPrinted>
  <dcterms:created xsi:type="dcterms:W3CDTF">2016-11-22T01:43:45Z</dcterms:created>
  <dcterms:modified xsi:type="dcterms:W3CDTF">2020-06-05T18:28:14Z</dcterms:modified>
</cp:coreProperties>
</file>