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/Development/iOS/Vets Central/Vets-Central Build 1.1/Documents/"/>
    </mc:Choice>
  </mc:AlternateContent>
  <xr:revisionPtr revIDLastSave="0" documentId="13_ncr:1_{0FA2C711-0F48-A145-B009-48528D1E4602}" xr6:coauthVersionLast="45" xr6:coauthVersionMax="45" xr10:uidLastSave="{00000000-0000-0000-0000-000000000000}"/>
  <bookViews>
    <workbookView xWindow="14920" yWindow="1380" windowWidth="34940" windowHeight="25980" xr2:uid="{7448C846-31E6-374C-984F-366738A51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F11" i="1"/>
  <c r="F9" i="1"/>
  <c r="F8" i="1"/>
  <c r="F7" i="1"/>
  <c r="F6" i="1"/>
  <c r="F5" i="1"/>
  <c r="F4" i="1"/>
  <c r="E16" i="1"/>
  <c r="D16" i="1"/>
  <c r="E20" i="1"/>
  <c r="E19" i="1"/>
  <c r="E18" i="1"/>
  <c r="E17" i="1"/>
  <c r="F16" i="1" l="1"/>
  <c r="G16" i="1" s="1"/>
  <c r="H16" i="1" s="1"/>
  <c r="F25" i="1"/>
  <c r="G25" i="1" s="1"/>
  <c r="H25" i="1" s="1"/>
  <c r="D20" i="1" l="1"/>
  <c r="E23" i="1"/>
  <c r="E21" i="1"/>
  <c r="D23" i="1"/>
  <c r="D19" i="1"/>
  <c r="D18" i="1"/>
  <c r="D17" i="1"/>
  <c r="B4" i="1"/>
  <c r="B5" i="1" s="1"/>
  <c r="B6" i="1" s="1"/>
  <c r="B7" i="1" s="1"/>
  <c r="B8" i="1" s="1"/>
  <c r="B9" i="1" s="1"/>
  <c r="B10" i="1" s="1"/>
  <c r="B11" i="1" s="1"/>
  <c r="E22" i="1" l="1"/>
  <c r="F22" i="1" s="1"/>
  <c r="G22" i="1" s="1"/>
  <c r="H22" i="1" s="1"/>
  <c r="F10" i="1"/>
  <c r="D24" i="1"/>
  <c r="I20" i="1" s="1"/>
  <c r="F20" i="1"/>
  <c r="G20" i="1" s="1"/>
  <c r="H20" i="1" s="1"/>
  <c r="F18" i="1"/>
  <c r="G18" i="1" s="1"/>
  <c r="H18" i="1" s="1"/>
  <c r="F19" i="1"/>
  <c r="G19" i="1" s="1"/>
  <c r="H19" i="1" s="1"/>
  <c r="F21" i="1"/>
  <c r="G21" i="1" s="1"/>
  <c r="H21" i="1" s="1"/>
  <c r="F23" i="1"/>
  <c r="G23" i="1" s="1"/>
  <c r="H23" i="1" s="1"/>
  <c r="F17" i="1"/>
  <c r="G17" i="1" s="1"/>
  <c r="H17" i="1" s="1"/>
  <c r="E24" i="1" l="1"/>
  <c r="F24" i="1" s="1"/>
  <c r="G24" i="1" s="1"/>
  <c r="H24" i="1" s="1"/>
  <c r="I16" i="1"/>
  <c r="I17" i="1"/>
  <c r="I23" i="1"/>
  <c r="I22" i="1"/>
  <c r="I21" i="1"/>
  <c r="I18" i="1"/>
  <c r="I19" i="1"/>
  <c r="J16" i="1" l="1"/>
  <c r="J17" i="1" s="1"/>
  <c r="J18" i="1" s="1"/>
  <c r="J19" i="1" s="1"/>
  <c r="J20" i="1" s="1"/>
  <c r="J21" i="1" s="1"/>
  <c r="J22" i="1" s="1"/>
  <c r="J23" i="1" s="1"/>
  <c r="I24" i="1"/>
</calcChain>
</file>

<file path=xl/sharedStrings.xml><?xml version="1.0" encoding="utf-8"?>
<sst xmlns="http://schemas.openxmlformats.org/spreadsheetml/2006/main" count="30" uniqueCount="27">
  <si>
    <t>AUTHORIZE</t>
  </si>
  <si>
    <t>GET USER DATA</t>
  </si>
  <si>
    <t>GET PET PHOTO</t>
  </si>
  <si>
    <t>GET CLINIC SCHEDULE</t>
  </si>
  <si>
    <t>GET APPOINTMENT</t>
  </si>
  <si>
    <t>TIME (ms)</t>
  </si>
  <si>
    <t>DATA (bytes)</t>
  </si>
  <si>
    <t>Data Rate (bytes/s)</t>
  </si>
  <si>
    <t>TASK</t>
  </si>
  <si>
    <t>GET CLINIC DOCTORS</t>
  </si>
  <si>
    <t>GET CLINICS</t>
  </si>
  <si>
    <t>Step 8</t>
  </si>
  <si>
    <t>Total</t>
  </si>
  <si>
    <t>Step 6  x 29 clinics</t>
  </si>
  <si>
    <t>Step 7 x 29 clinics</t>
  </si>
  <si>
    <t>Data Rate (Mb/s)</t>
  </si>
  <si>
    <t>Time to Xfer 1 MB (s)</t>
  </si>
  <si>
    <t>Step 1</t>
  </si>
  <si>
    <t>Step 2</t>
  </si>
  <si>
    <t>Step 3</t>
  </si>
  <si>
    <t>Step 4</t>
  </si>
  <si>
    <t>Step 5</t>
  </si>
  <si>
    <t>Pct Complete</t>
  </si>
  <si>
    <t>Cum Pct</t>
  </si>
  <si>
    <t>Login Process</t>
  </si>
  <si>
    <t>GET USER'S PET DATA</t>
  </si>
  <si>
    <t>Comparison from my website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</si>
</sst>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FFFF"/>
      <name val="Menlo"/>
      <family val="2"/>
    </font>
    <font>
      <b/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/>
    <xf numFmtId="43" fontId="0" fillId="0" borderId="0" xfId="1" applyFont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164" fontId="0" fillId="0" borderId="2" xfId="1" applyNumberFormat="1" applyFont="1" applyBorder="1" applyAlignment="1"/>
    <xf numFmtId="43" fontId="0" fillId="0" borderId="0" xfId="0" applyNumberFormat="1" applyAlignmen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0" xfId="0" applyNumberFormat="1" applyAlignment="1"/>
    <xf numFmtId="165" fontId="0" fillId="0" borderId="0" xfId="0" applyNumberFormat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0" fillId="0" borderId="0" xfId="1" applyNumberFormat="1" applyFont="1" applyAlignment="1"/>
    <xf numFmtId="164" fontId="2" fillId="0" borderId="0" xfId="0" applyNumberFormat="1" applyFont="1" applyAlignment="1"/>
    <xf numFmtId="166" fontId="0" fillId="0" borderId="0" xfId="0" applyNumberFormat="1" applyAlignment="1"/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/>
    <xf numFmtId="164" fontId="0" fillId="0" borderId="3" xfId="1" applyNumberFormat="1" applyFont="1" applyFill="1" applyBorder="1" applyAlignment="1">
      <alignment horizontal="right"/>
    </xf>
    <xf numFmtId="164" fontId="0" fillId="0" borderId="3" xfId="1" applyNumberFormat="1" applyFont="1" applyFill="1" applyBorder="1" applyAlignment="1"/>
    <xf numFmtId="164" fontId="0" fillId="0" borderId="3" xfId="0" applyNumberFormat="1" applyBorder="1" applyAlignment="1"/>
    <xf numFmtId="164" fontId="0" fillId="0" borderId="0" xfId="1" applyNumberFormat="1" applyFont="1" applyBorder="1" applyAlignment="1"/>
    <xf numFmtId="164" fontId="0" fillId="0" borderId="1" xfId="1" applyNumberFormat="1" applyFont="1" applyBorder="1" applyAlignment="1"/>
    <xf numFmtId="164" fontId="0" fillId="0" borderId="1" xfId="0" applyNumberFormat="1" applyBorder="1" applyAlignment="1"/>
    <xf numFmtId="164" fontId="0" fillId="0" borderId="0" xfId="0" applyNumberFormat="1" applyFill="1" applyBorder="1" applyAlignment="1"/>
    <xf numFmtId="164" fontId="2" fillId="0" borderId="0" xfId="1" applyNumberFormat="1" applyFont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right"/>
    </xf>
    <xf numFmtId="164" fontId="2" fillId="0" borderId="0" xfId="1" applyNumberFormat="1" applyFont="1" applyAlignment="1"/>
    <xf numFmtId="0" fontId="2" fillId="0" borderId="0" xfId="0" applyFont="1" applyFill="1" applyBorder="1" applyAlignment="1">
      <alignment horizontal="right"/>
    </xf>
    <xf numFmtId="164" fontId="0" fillId="0" borderId="0" xfId="0" applyNumberFormat="1" applyBorder="1" applyAlignment="1"/>
    <xf numFmtId="0" fontId="0" fillId="0" borderId="0" xfId="0" applyFont="1" applyBorder="1" applyAlignment="1"/>
    <xf numFmtId="10" fontId="0" fillId="0" borderId="0" xfId="2" applyNumberFormat="1" applyFont="1" applyAlignment="1"/>
    <xf numFmtId="10" fontId="0" fillId="0" borderId="0" xfId="2" applyNumberFormat="1" applyFont="1" applyFill="1" applyBorder="1" applyAlignment="1">
      <alignment horizontal="right"/>
    </xf>
    <xf numFmtId="10" fontId="0" fillId="0" borderId="1" xfId="2" applyNumberFormat="1" applyFont="1" applyBorder="1" applyAlignment="1"/>
    <xf numFmtId="10" fontId="2" fillId="0" borderId="0" xfId="2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F671-29C1-C548-8095-34A691BF1AE8}">
  <dimension ref="B2:P50"/>
  <sheetViews>
    <sheetView showGridLines="0" tabSelected="1" zoomScale="130" zoomScaleNormal="130" workbookViewId="0">
      <selection activeCell="D27" sqref="D27"/>
    </sheetView>
  </sheetViews>
  <sheetFormatPr baseColWidth="10" defaultRowHeight="24" customHeight="1" x14ac:dyDescent="0.2"/>
  <cols>
    <col min="1" max="1" width="4.33203125" style="3" customWidth="1"/>
    <col min="2" max="2" width="5.6640625" style="3" customWidth="1"/>
    <col min="3" max="3" width="34.83203125" style="3" customWidth="1"/>
    <col min="4" max="7" width="25" style="3" customWidth="1"/>
    <col min="8" max="12" width="24.83203125" style="3" customWidth="1"/>
    <col min="13" max="13" width="10.83203125" style="3" customWidth="1"/>
    <col min="14" max="16384" width="10.83203125" style="3"/>
  </cols>
  <sheetData>
    <row r="2" spans="2:12" ht="24" customHeight="1" x14ac:dyDescent="0.2">
      <c r="C2" s="2" t="s">
        <v>8</v>
      </c>
      <c r="D2" s="1" t="s">
        <v>5</v>
      </c>
      <c r="E2" s="1" t="s">
        <v>6</v>
      </c>
      <c r="F2" s="1" t="s">
        <v>7</v>
      </c>
    </row>
    <row r="3" spans="2:12" ht="24" customHeight="1" x14ac:dyDescent="0.2">
      <c r="C3" s="2"/>
      <c r="D3" s="1"/>
      <c r="E3" s="1"/>
      <c r="F3" s="1"/>
    </row>
    <row r="4" spans="2:12" ht="24" customHeight="1" x14ac:dyDescent="0.2">
      <c r="B4" s="14">
        <f>1</f>
        <v>1</v>
      </c>
      <c r="C4" s="9" t="s">
        <v>10</v>
      </c>
      <c r="D4" s="10">
        <v>709.70810000000006</v>
      </c>
      <c r="E4" s="23">
        <v>28831</v>
      </c>
      <c r="F4" s="10">
        <f>E4/(D4/1000)</f>
        <v>40623.743761695827</v>
      </c>
    </row>
    <row r="5" spans="2:12" ht="24" customHeight="1" x14ac:dyDescent="0.2">
      <c r="B5" s="15">
        <f>B4+1</f>
        <v>2</v>
      </c>
      <c r="C5" s="6" t="s">
        <v>0</v>
      </c>
      <c r="D5" s="10">
        <v>647.48299999999995</v>
      </c>
      <c r="E5" s="23">
        <v>561</v>
      </c>
      <c r="F5" s="10">
        <f t="shared" ref="F5:F11" si="0">E5/(D5/1000)</f>
        <v>866.43201443126702</v>
      </c>
    </row>
    <row r="6" spans="2:12" ht="24" customHeight="1" x14ac:dyDescent="0.2">
      <c r="B6" s="15">
        <f t="shared" ref="B6:B11" si="1">B5+1</f>
        <v>3</v>
      </c>
      <c r="C6" s="7" t="s">
        <v>1</v>
      </c>
      <c r="D6" s="10">
        <v>583.48169999999993</v>
      </c>
      <c r="E6" s="23">
        <v>1257</v>
      </c>
      <c r="F6" s="10">
        <f t="shared" si="0"/>
        <v>2154.3092096975797</v>
      </c>
    </row>
    <row r="7" spans="2:12" ht="24" customHeight="1" x14ac:dyDescent="0.2">
      <c r="B7" s="14">
        <f t="shared" si="1"/>
        <v>4</v>
      </c>
      <c r="C7" s="7" t="s">
        <v>25</v>
      </c>
      <c r="D7" s="10">
        <v>580.81739999999991</v>
      </c>
      <c r="E7" s="23">
        <v>339</v>
      </c>
      <c r="F7" s="10">
        <f t="shared" si="0"/>
        <v>583.66020026259548</v>
      </c>
    </row>
    <row r="8" spans="2:12" ht="24" customHeight="1" x14ac:dyDescent="0.2">
      <c r="B8" s="15">
        <f t="shared" si="1"/>
        <v>5</v>
      </c>
      <c r="C8" s="8" t="s">
        <v>2</v>
      </c>
      <c r="D8" s="10">
        <v>1438.4149</v>
      </c>
      <c r="E8" s="23">
        <v>1171420</v>
      </c>
      <c r="F8" s="10">
        <f t="shared" si="0"/>
        <v>814382.55401831563</v>
      </c>
    </row>
    <row r="9" spans="2:12" ht="24" customHeight="1" x14ac:dyDescent="0.2">
      <c r="B9" s="15">
        <f t="shared" si="1"/>
        <v>6</v>
      </c>
      <c r="C9" s="7" t="s">
        <v>3</v>
      </c>
      <c r="D9" s="24">
        <v>913.73841379310329</v>
      </c>
      <c r="E9" s="25">
        <v>151</v>
      </c>
      <c r="F9" s="26">
        <f t="shared" si="0"/>
        <v>165.25517338509394</v>
      </c>
    </row>
    <row r="10" spans="2:12" ht="24" customHeight="1" x14ac:dyDescent="0.2">
      <c r="B10" s="15">
        <f t="shared" si="1"/>
        <v>7</v>
      </c>
      <c r="C10" s="7" t="s">
        <v>9</v>
      </c>
      <c r="D10" s="24">
        <v>653.71916206896549</v>
      </c>
      <c r="E10" s="25">
        <v>660.85714285714289</v>
      </c>
      <c r="F10" s="26">
        <f t="shared" si="0"/>
        <v>1010.9190325178572</v>
      </c>
    </row>
    <row r="11" spans="2:12" ht="24" customHeight="1" x14ac:dyDescent="0.2">
      <c r="B11" s="15">
        <f t="shared" si="1"/>
        <v>8</v>
      </c>
      <c r="C11" s="7" t="s">
        <v>4</v>
      </c>
      <c r="D11" s="24">
        <v>602.91199999999992</v>
      </c>
      <c r="E11" s="27">
        <v>1077</v>
      </c>
      <c r="F11" s="24">
        <f t="shared" si="0"/>
        <v>1786.3303434000322</v>
      </c>
    </row>
    <row r="12" spans="2:12" ht="24" customHeight="1" x14ac:dyDescent="0.2">
      <c r="D12" s="11"/>
      <c r="E12" s="17"/>
    </row>
    <row r="15" spans="2:12" ht="24" customHeight="1" x14ac:dyDescent="0.2">
      <c r="C15" s="19" t="s">
        <v>24</v>
      </c>
      <c r="D15" s="18" t="s">
        <v>5</v>
      </c>
      <c r="E15" s="18" t="s">
        <v>6</v>
      </c>
      <c r="F15" s="18" t="s">
        <v>7</v>
      </c>
      <c r="G15" s="18" t="s">
        <v>15</v>
      </c>
      <c r="H15" s="34" t="s">
        <v>16</v>
      </c>
      <c r="I15" s="34" t="s">
        <v>22</v>
      </c>
      <c r="J15" s="34" t="s">
        <v>23</v>
      </c>
      <c r="K15" s="36"/>
      <c r="L15" s="36"/>
    </row>
    <row r="16" spans="2:12" ht="24" customHeight="1" x14ac:dyDescent="0.2">
      <c r="C16" s="38" t="s">
        <v>17</v>
      </c>
      <c r="D16" s="20">
        <f>D4</f>
        <v>709.70810000000006</v>
      </c>
      <c r="E16" s="20">
        <f>E4</f>
        <v>28831</v>
      </c>
      <c r="F16" s="28">
        <f t="shared" ref="F16" si="2">E16/(D16/1000)</f>
        <v>40623.743761695827</v>
      </c>
      <c r="G16" s="16">
        <f>(F16*8/1000000)</f>
        <v>0.32498995009356663</v>
      </c>
      <c r="H16" s="16">
        <f>1/(G16/8)</f>
        <v>24.61614581526829</v>
      </c>
      <c r="I16" s="39">
        <f>D16/$D$24</f>
        <v>1.4188745644992467E-2</v>
      </c>
      <c r="J16" s="40">
        <f>I16</f>
        <v>1.4188745644992467E-2</v>
      </c>
      <c r="K16" s="36"/>
      <c r="L16" s="36"/>
    </row>
    <row r="17" spans="3:12" ht="24" customHeight="1" x14ac:dyDescent="0.2">
      <c r="C17" s="3" t="s">
        <v>18</v>
      </c>
      <c r="D17" s="20">
        <f>D5</f>
        <v>647.48299999999995</v>
      </c>
      <c r="E17" s="20">
        <f>E5</f>
        <v>561</v>
      </c>
      <c r="F17" s="28">
        <f t="shared" ref="F17:F23" si="3">E17/(D17/1000)</f>
        <v>866.43201443126702</v>
      </c>
      <c r="G17" s="16">
        <f>(F17*8/1000000)</f>
        <v>6.9314561154501363E-3</v>
      </c>
      <c r="H17" s="16">
        <f>1/(G17/8)</f>
        <v>1154.1586452762922</v>
      </c>
      <c r="I17" s="39">
        <f>D17/$D$24</f>
        <v>1.2944718534925353E-2</v>
      </c>
      <c r="J17" s="39">
        <f>J16+I17</f>
        <v>2.713346417991782E-2</v>
      </c>
      <c r="K17" s="16"/>
      <c r="L17" s="16"/>
    </row>
    <row r="18" spans="3:12" ht="24" customHeight="1" x14ac:dyDescent="0.2">
      <c r="C18" s="3" t="s">
        <v>19</v>
      </c>
      <c r="D18" s="20">
        <f t="shared" ref="D18:E18" si="4">D6</f>
        <v>583.48169999999993</v>
      </c>
      <c r="E18" s="20">
        <f t="shared" si="4"/>
        <v>1257</v>
      </c>
      <c r="F18" s="28">
        <f t="shared" si="3"/>
        <v>2154.3092096975797</v>
      </c>
      <c r="G18" s="16">
        <f t="shared" ref="G18:G20" si="5">(F18*8/1000000)</f>
        <v>1.7234473677580638E-2</v>
      </c>
      <c r="H18" s="16">
        <f t="shared" ref="H18:H20" si="6">1/(G18/8)</f>
        <v>464.18591885441515</v>
      </c>
      <c r="I18" s="39">
        <f t="shared" ref="I18:I23" si="7">D18/$D$24</f>
        <v>1.166518098047324E-2</v>
      </c>
      <c r="J18" s="39">
        <f t="shared" ref="J18:J23" si="8">J17+I18</f>
        <v>3.8798645160391061E-2</v>
      </c>
      <c r="K18" s="16"/>
      <c r="L18" s="16"/>
    </row>
    <row r="19" spans="3:12" ht="24" customHeight="1" x14ac:dyDescent="0.2">
      <c r="C19" s="3" t="s">
        <v>20</v>
      </c>
      <c r="D19" s="20">
        <f t="shared" ref="D19:E19" si="9">D7</f>
        <v>580.81739999999991</v>
      </c>
      <c r="E19" s="20">
        <f t="shared" si="9"/>
        <v>339</v>
      </c>
      <c r="F19" s="28">
        <f t="shared" si="3"/>
        <v>583.66020026259548</v>
      </c>
      <c r="G19" s="16">
        <f t="shared" si="5"/>
        <v>4.6692816021007642E-3</v>
      </c>
      <c r="H19" s="16">
        <f t="shared" si="6"/>
        <v>1713.325663716814</v>
      </c>
      <c r="I19" s="39">
        <f t="shared" si="7"/>
        <v>1.1611915313895734E-2</v>
      </c>
      <c r="J19" s="39">
        <f t="shared" si="8"/>
        <v>5.0410560474286797E-2</v>
      </c>
      <c r="K19" s="16"/>
      <c r="L19" s="16"/>
    </row>
    <row r="20" spans="3:12" ht="24" customHeight="1" x14ac:dyDescent="0.2">
      <c r="C20" s="3" t="s">
        <v>21</v>
      </c>
      <c r="D20" s="20">
        <f t="shared" ref="D20:E20" si="10">D8</f>
        <v>1438.4149</v>
      </c>
      <c r="E20" s="20">
        <f t="shared" si="10"/>
        <v>1171420</v>
      </c>
      <c r="F20" s="28">
        <f t="shared" si="3"/>
        <v>814382.55401831563</v>
      </c>
      <c r="G20" s="16">
        <f t="shared" si="5"/>
        <v>6.5150604321465249</v>
      </c>
      <c r="H20" s="16">
        <f t="shared" si="6"/>
        <v>1.2279241433473902</v>
      </c>
      <c r="I20" s="39">
        <f t="shared" si="7"/>
        <v>2.875732029557965E-2</v>
      </c>
      <c r="J20" s="39">
        <f t="shared" si="8"/>
        <v>7.9167880769866444E-2</v>
      </c>
      <c r="K20" s="16"/>
      <c r="L20" s="16"/>
    </row>
    <row r="21" spans="3:12" ht="24" customHeight="1" x14ac:dyDescent="0.2">
      <c r="C21" s="3" t="s">
        <v>13</v>
      </c>
      <c r="D21" s="20">
        <f>D9*29</f>
        <v>26498.413999999997</v>
      </c>
      <c r="E21" s="20">
        <f>E9*29</f>
        <v>4379</v>
      </c>
      <c r="F21" s="28">
        <f t="shared" si="3"/>
        <v>165.25517338509394</v>
      </c>
      <c r="G21" s="16">
        <f t="shared" ref="G21:G23" si="11">(F21*8/1000000)</f>
        <v>1.3220413870807515E-3</v>
      </c>
      <c r="H21" s="16">
        <f t="shared" ref="H21:H23" si="12">1/(G21/8)</f>
        <v>6051.2477734642607</v>
      </c>
      <c r="I21" s="39">
        <f t="shared" si="7"/>
        <v>0.5297660492274322</v>
      </c>
      <c r="J21" s="39">
        <f t="shared" si="8"/>
        <v>0.60893392999729867</v>
      </c>
      <c r="K21" s="16"/>
      <c r="L21" s="16"/>
    </row>
    <row r="22" spans="3:12" ht="24" customHeight="1" x14ac:dyDescent="0.2">
      <c r="C22" s="3" t="s">
        <v>14</v>
      </c>
      <c r="D22" s="20">
        <f>D10*29</f>
        <v>18957.8557</v>
      </c>
      <c r="E22" s="20">
        <f>E10*29</f>
        <v>19164.857142857145</v>
      </c>
      <c r="F22" s="28">
        <f t="shared" si="3"/>
        <v>1010.9190325178572</v>
      </c>
      <c r="G22" s="16">
        <f t="shared" si="11"/>
        <v>8.0873522601428577E-3</v>
      </c>
      <c r="H22" s="16">
        <f t="shared" si="12"/>
        <v>989.19890498978771</v>
      </c>
      <c r="I22" s="39">
        <f t="shared" si="7"/>
        <v>0.37901243131052131</v>
      </c>
      <c r="J22" s="39">
        <f t="shared" si="8"/>
        <v>0.98794636130781999</v>
      </c>
      <c r="K22" s="16"/>
      <c r="L22" s="16"/>
    </row>
    <row r="23" spans="3:12" ht="24" customHeight="1" x14ac:dyDescent="0.2">
      <c r="C23" s="5" t="s">
        <v>11</v>
      </c>
      <c r="D23" s="29">
        <f>D11</f>
        <v>602.91199999999992</v>
      </c>
      <c r="E23" s="29">
        <f>E11</f>
        <v>1077</v>
      </c>
      <c r="F23" s="29">
        <f t="shared" si="3"/>
        <v>1786.3303434000322</v>
      </c>
      <c r="G23" s="30">
        <f t="shared" si="11"/>
        <v>1.4290642747200257E-2</v>
      </c>
      <c r="H23" s="30">
        <f t="shared" si="12"/>
        <v>559.80687093778999</v>
      </c>
      <c r="I23" s="41">
        <f t="shared" si="7"/>
        <v>1.2053638692180202E-2</v>
      </c>
      <c r="J23" s="41">
        <f t="shared" si="8"/>
        <v>1.0000000000000002</v>
      </c>
      <c r="K23" s="37"/>
      <c r="L23" s="37"/>
    </row>
    <row r="24" spans="3:12" ht="24" customHeight="1" x14ac:dyDescent="0.2">
      <c r="C24" s="2" t="s">
        <v>12</v>
      </c>
      <c r="D24" s="21">
        <f>SUM(D16:D23)</f>
        <v>50019.08679999999</v>
      </c>
      <c r="E24" s="21">
        <f>SUM(E16:E23)</f>
        <v>1227028.857142857</v>
      </c>
      <c r="F24" s="32">
        <f>E24/(D24/1000)</f>
        <v>24531.212695847484</v>
      </c>
      <c r="G24" s="21">
        <f>(F24*8/1000000)</f>
        <v>0.19624970156677987</v>
      </c>
      <c r="H24" s="21">
        <f>1/(G24/8)</f>
        <v>40.764393199740788</v>
      </c>
      <c r="I24" s="42">
        <f>SUM(I16:I23)</f>
        <v>1.0000000000000002</v>
      </c>
      <c r="J24" s="42"/>
      <c r="K24" s="21"/>
      <c r="L24" s="21"/>
    </row>
    <row r="25" spans="3:12" ht="24" customHeight="1" x14ac:dyDescent="0.2">
      <c r="C25" s="33" t="s">
        <v>26</v>
      </c>
      <c r="D25" s="35">
        <v>900</v>
      </c>
      <c r="E25" s="35">
        <v>1210745</v>
      </c>
      <c r="F25" s="32">
        <f>E25/(D25/1000)</f>
        <v>1345272.2222222222</v>
      </c>
      <c r="G25" s="21">
        <f>(F25*8/1000000)</f>
        <v>10.762177777777778</v>
      </c>
      <c r="H25" s="21">
        <f>1/(G25/8)</f>
        <v>0.74334397416466724</v>
      </c>
      <c r="I25" s="21"/>
      <c r="J25" s="21"/>
      <c r="K25" s="21"/>
      <c r="L25" s="21"/>
    </row>
    <row r="26" spans="3:12" ht="24" customHeight="1" x14ac:dyDescent="0.2">
      <c r="C26" s="2"/>
      <c r="D26" s="2"/>
      <c r="E26" s="2"/>
      <c r="G26" s="31"/>
    </row>
    <row r="27" spans="3:12" ht="24" customHeight="1" x14ac:dyDescent="0.2">
      <c r="D27" s="4"/>
    </row>
    <row r="28" spans="3:12" ht="24" customHeight="1" x14ac:dyDescent="0.2">
      <c r="D28" s="22"/>
    </row>
    <row r="29" spans="3:12" ht="24" customHeight="1" x14ac:dyDescent="0.2">
      <c r="D29" s="20"/>
    </row>
    <row r="30" spans="3:12" ht="24" customHeight="1" x14ac:dyDescent="0.2">
      <c r="D30" s="20"/>
      <c r="F30" s="11"/>
    </row>
    <row r="31" spans="3:12" ht="24" customHeight="1" x14ac:dyDescent="0.2">
      <c r="D31" s="20"/>
    </row>
    <row r="32" spans="3:12" ht="24" customHeight="1" x14ac:dyDescent="0.2">
      <c r="D32" s="20"/>
    </row>
    <row r="33" spans="3:4" ht="24" customHeight="1" x14ac:dyDescent="0.2">
      <c r="D33" s="4"/>
    </row>
    <row r="47" spans="3:4" ht="24" customHeight="1" x14ac:dyDescent="0.2">
      <c r="C47" s="13"/>
    </row>
    <row r="48" spans="3:4" ht="24" customHeight="1" x14ac:dyDescent="0.2">
      <c r="C48" s="12"/>
    </row>
    <row r="49" spans="3:3" ht="24" customHeight="1" x14ac:dyDescent="0.2">
      <c r="C49" s="12"/>
    </row>
    <row r="50" spans="3:3" ht="24" customHeight="1" x14ac:dyDescent="0.2">
      <c r="C50" s="1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Vogel</dc:creator>
  <cp:lastModifiedBy>Roger Vogel</cp:lastModifiedBy>
  <dcterms:created xsi:type="dcterms:W3CDTF">2020-11-08T06:21:49Z</dcterms:created>
  <dcterms:modified xsi:type="dcterms:W3CDTF">2020-11-09T02:54:47Z</dcterms:modified>
</cp:coreProperties>
</file>