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10s CB\"/>
    </mc:Choice>
  </mc:AlternateContent>
  <xr:revisionPtr revIDLastSave="0" documentId="13_ncr:1_{06B4FA64-1FC1-4C15-BB57-D122C251986F}" xr6:coauthVersionLast="47" xr6:coauthVersionMax="47" xr10:uidLastSave="{00000000-0000-0000-0000-000000000000}"/>
  <bookViews>
    <workbookView xWindow="-108" yWindow="-108" windowWidth="23256" windowHeight="12576" tabRatio="710" activeTab="4" xr2:uid="{EA5B6BEF-C5BB-4712-859C-61D7C71EAF1A}"/>
  </bookViews>
  <sheets>
    <sheet name="ESP1 WiFi 50m 10s CB" sheetId="15" r:id="rId1"/>
    <sheet name="ESP2 WiFi 50m 10s CB" sheetId="4" r:id="rId2"/>
    <sheet name="ESP3 WiFi 50m 10s CB" sheetId="7" r:id="rId3"/>
    <sheet name="ESP4 WiFi 50m 10s CB" sheetId="8" r:id="rId4"/>
    <sheet name="Gráfico Markov -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50m 10s CB'!$A$1:$H$503</definedName>
    <definedName name="DadosExternos_1" localSheetId="1" hidden="1">'ESP2 WiFi 50m 10s CB'!$A$1:$H$513</definedName>
    <definedName name="DadosExternos_1" localSheetId="2" hidden="1">'ESP3 WiFi 50m 10s CB'!$A$1:$H$511</definedName>
    <definedName name="DadosExternos_1" localSheetId="3" hidden="1">'ESP4 WiFi 50m 10s CB'!$A$1:$H$497</definedName>
    <definedName name="esp1basecheia">calculoesp1!$A$1:$A$69</definedName>
    <definedName name="esp1basemed">calculoesp1!$A$70:$A$442</definedName>
    <definedName name="esp1basetotal">calculoesp1!$A$1:$A$502</definedName>
    <definedName name="esp1basevazia">calculoesp1!$A$443:$A$502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calculoesp2!$A$1:$A$63</definedName>
    <definedName name="esp2basemed">calculoesp2!$A$64:$A$450</definedName>
    <definedName name="esp2basetotal">calculoesp2!$A$1:$A$512</definedName>
    <definedName name="esp2basevazia">calculoesp2!$A$451:$A$512</definedName>
    <definedName name="esp2voltcheio">calculoesp2!$I$2:$I$40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calculoesp3!$A$1:$A$57</definedName>
    <definedName name="esp3basemed">calculoesp3!$A$58:$A$434</definedName>
    <definedName name="esp3basetotal">calculoesp3!$A$1:$A$510</definedName>
    <definedName name="esp3basevazia">calculoesp3!$A$435:$A$510</definedName>
    <definedName name="esp3voltcheio">calculoesp3!$J$2:$J$47</definedName>
    <definedName name="esp3voltmed">calculoesp3!$J$51:$J$90</definedName>
    <definedName name="esp3volttotal">calculoesp3!$E$2:$E$85</definedName>
    <definedName name="esp3voltvazio">calculoesp3!$J$99:$J$106</definedName>
    <definedName name="esp4basecheia">calculoesp4!$A$1:$A$63</definedName>
    <definedName name="esp4basemed">calculoesp4!$A$64:$A$426</definedName>
    <definedName name="esp4basetotal">calculoesp4!$A$1:$A$496</definedName>
    <definedName name="esp4basevazia">calculoesp4!$A$427:$A$496</definedName>
    <definedName name="esp4voltcheio">calculoesp4!$K$2:$K$40</definedName>
    <definedName name="esp4voltmed">calculoesp4!$K$43:$K$82</definedName>
    <definedName name="esp4volttotal">calculoesp4!$F$2:$F$83</definedName>
    <definedName name="esp4voltvazio">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4" l="1"/>
  <c r="G24" i="14"/>
  <c r="G25" i="14"/>
  <c r="G22" i="14"/>
  <c r="E24" i="14"/>
  <c r="D24" i="14"/>
  <c r="C24" i="14"/>
  <c r="B24" i="14"/>
  <c r="E23" i="14"/>
  <c r="E22" i="14"/>
  <c r="D23" i="14"/>
  <c r="D22" i="14"/>
  <c r="C23" i="14"/>
  <c r="C22" i="14"/>
  <c r="B23" i="14"/>
  <c r="B25" i="14"/>
  <c r="B22" i="14"/>
  <c r="O13" i="15"/>
  <c r="B12" i="14" s="1"/>
  <c r="O12" i="15"/>
  <c r="O11" i="15"/>
  <c r="B10" i="14" s="1"/>
  <c r="O9" i="15"/>
  <c r="B8" i="14" s="1"/>
  <c r="O8" i="15"/>
  <c r="O7" i="15"/>
  <c r="B6" i="14" s="1"/>
  <c r="O5" i="15"/>
  <c r="B4" i="14" s="1"/>
  <c r="O4" i="15"/>
  <c r="B3" i="14" s="1"/>
  <c r="O3" i="15"/>
  <c r="R4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R5" i="15" s="1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R6" i="15" s="1"/>
  <c r="L80" i="15"/>
  <c r="L81" i="15"/>
  <c r="L82" i="15"/>
  <c r="L83" i="15"/>
  <c r="L84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2" i="15"/>
  <c r="B11" i="14"/>
  <c r="B7" i="14"/>
  <c r="B2" i="14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2" i="8"/>
  <c r="P91" i="13" a="1"/>
  <c r="P91" i="13" s="1"/>
  <c r="P112" i="13" s="1"/>
  <c r="U7" i="13" s="1"/>
  <c r="P43" i="13" a="1"/>
  <c r="P43" i="13" s="1"/>
  <c r="P89" i="13" s="1"/>
  <c r="U5" i="13" s="1"/>
  <c r="P2" i="13" a="1"/>
  <c r="P2" i="13" s="1"/>
  <c r="P41" i="13" s="1"/>
  <c r="U3" i="13" s="1"/>
  <c r="N91" i="13" a="1"/>
  <c r="N91" i="13" s="1"/>
  <c r="N112" i="13" s="1"/>
  <c r="T7" i="13" s="1"/>
  <c r="N43" i="13" a="1"/>
  <c r="N43" i="13" s="1"/>
  <c r="N89" i="13" s="1"/>
  <c r="T5" i="13" s="1"/>
  <c r="N2" i="13" a="1"/>
  <c r="N2" i="13" s="1"/>
  <c r="N41" i="13" s="1"/>
  <c r="T3" i="13" s="1"/>
  <c r="L91" i="13" a="1"/>
  <c r="L91" i="13" s="1"/>
  <c r="L112" i="13" s="1"/>
  <c r="S7" i="13" s="1"/>
  <c r="L43" i="13" a="1"/>
  <c r="L43" i="13" s="1"/>
  <c r="L89" i="13" s="1"/>
  <c r="S5" i="13" s="1"/>
  <c r="L2" i="13" a="1"/>
  <c r="L2" i="13" s="1"/>
  <c r="L41" i="13" s="1"/>
  <c r="S3" i="13" s="1"/>
  <c r="G2" i="13" a="1"/>
  <c r="H16" i="13" s="1"/>
  <c r="L16" i="8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9" i="12" a="1"/>
  <c r="O99" i="12" s="1"/>
  <c r="O120" i="12" s="1"/>
  <c r="T7" i="12" s="1"/>
  <c r="O51" i="12" a="1"/>
  <c r="O51" i="12" s="1"/>
  <c r="O97" i="12" s="1"/>
  <c r="T5" i="12" s="1"/>
  <c r="O2" i="12" a="1"/>
  <c r="O2" i="12" s="1"/>
  <c r="O49" i="12" s="1"/>
  <c r="T3" i="12" s="1"/>
  <c r="M99" i="12" a="1"/>
  <c r="M99" i="12" s="1"/>
  <c r="M120" i="12" s="1"/>
  <c r="S7" i="12" s="1"/>
  <c r="M51" i="12" a="1"/>
  <c r="M51" i="12" s="1"/>
  <c r="M97" i="12" s="1"/>
  <c r="S5" i="12" s="1"/>
  <c r="M2" i="12" a="1"/>
  <c r="M2" i="12" s="1"/>
  <c r="M49" i="12" s="1"/>
  <c r="S3" i="12" s="1"/>
  <c r="K99" i="12" a="1"/>
  <c r="K99" i="12" s="1"/>
  <c r="K120" i="12" s="1"/>
  <c r="R7" i="12" s="1"/>
  <c r="K51" i="12" a="1"/>
  <c r="K51" i="12" s="1"/>
  <c r="K97" i="12" s="1"/>
  <c r="R5" i="12" s="1"/>
  <c r="K2" i="12" a="1"/>
  <c r="K2" i="12" s="1"/>
  <c r="K49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2" i="11" a="1"/>
  <c r="N2" i="11" s="1"/>
  <c r="N44" i="11" s="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95" i="10" a="1"/>
  <c r="I95" i="10" s="1"/>
  <c r="I116" i="10" s="1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C25" i="14" l="1"/>
  <c r="E25" i="14"/>
  <c r="D25" i="14"/>
  <c r="F25" i="14"/>
  <c r="K4" i="4"/>
  <c r="W4" i="15"/>
  <c r="G83" i="12"/>
  <c r="G82" i="12"/>
  <c r="G85" i="12"/>
  <c r="G81" i="12"/>
  <c r="G84" i="12"/>
  <c r="G80" i="12"/>
  <c r="H68" i="13"/>
  <c r="L68" i="8" s="1"/>
  <c r="H52" i="13"/>
  <c r="L52" i="8" s="1"/>
  <c r="H36" i="13"/>
  <c r="L36" i="8" s="1"/>
  <c r="H20" i="13"/>
  <c r="L20" i="8" s="1"/>
  <c r="H4" i="13"/>
  <c r="L4" i="8" s="1"/>
  <c r="H64" i="13"/>
  <c r="L64" i="8" s="1"/>
  <c r="H48" i="13"/>
  <c r="L48" i="8" s="1"/>
  <c r="H32" i="13"/>
  <c r="L32" i="8" s="1"/>
  <c r="G2" i="13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K6" i="8"/>
  <c r="K14" i="8"/>
  <c r="K26" i="8"/>
  <c r="K30" i="8"/>
  <c r="K42" i="8"/>
  <c r="K54" i="8"/>
  <c r="K66" i="8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R6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F65" i="11"/>
  <c r="F49" i="11"/>
  <c r="F33" i="11"/>
  <c r="F17" i="11"/>
  <c r="K80" i="4"/>
  <c r="K55" i="4"/>
  <c r="K39" i="4"/>
  <c r="K23" i="4"/>
  <c r="K7" i="4"/>
  <c r="F78" i="11"/>
  <c r="F62" i="11"/>
  <c r="F46" i="11"/>
  <c r="F30" i="11"/>
  <c r="F14" i="11"/>
  <c r="K72" i="4"/>
  <c r="K48" i="4"/>
  <c r="K32" i="4"/>
  <c r="K16" i="4"/>
  <c r="F73" i="11"/>
  <c r="F57" i="11"/>
  <c r="F41" i="11"/>
  <c r="F25" i="11"/>
  <c r="F9" i="11"/>
  <c r="K64" i="4"/>
  <c r="K47" i="4"/>
  <c r="K31" i="4"/>
  <c r="K15" i="4"/>
  <c r="F70" i="11"/>
  <c r="F54" i="11"/>
  <c r="F38" i="11"/>
  <c r="F22" i="11"/>
  <c r="F6" i="11"/>
  <c r="K56" i="4"/>
  <c r="K40" i="4"/>
  <c r="K24" i="4"/>
  <c r="K8" i="4"/>
  <c r="K79" i="4"/>
  <c r="K71" i="4"/>
  <c r="K63" i="4"/>
  <c r="F85" i="11"/>
  <c r="F77" i="11"/>
  <c r="F69" i="11"/>
  <c r="F61" i="11"/>
  <c r="F53" i="11"/>
  <c r="F45" i="11"/>
  <c r="F37" i="11"/>
  <c r="F29" i="11"/>
  <c r="F21" i="11"/>
  <c r="F13" i="11"/>
  <c r="F5" i="11"/>
  <c r="K84" i="4"/>
  <c r="K76" i="4"/>
  <c r="K68" i="4"/>
  <c r="K60" i="4"/>
  <c r="K52" i="4"/>
  <c r="K44" i="4"/>
  <c r="K36" i="4"/>
  <c r="K28" i="4"/>
  <c r="K20" i="4"/>
  <c r="K12" i="4"/>
  <c r="E2" i="1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F7" i="11"/>
  <c r="F11" i="11"/>
  <c r="F15" i="11"/>
  <c r="F19" i="11"/>
  <c r="F23" i="11"/>
  <c r="F27" i="11"/>
  <c r="F31" i="11"/>
  <c r="F35" i="11"/>
  <c r="F39" i="11"/>
  <c r="F43" i="11"/>
  <c r="F47" i="11"/>
  <c r="F51" i="11"/>
  <c r="F55" i="11"/>
  <c r="F59" i="11"/>
  <c r="F63" i="11"/>
  <c r="F67" i="11"/>
  <c r="F71" i="11"/>
  <c r="F75" i="11"/>
  <c r="F79" i="11"/>
  <c r="F83" i="1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F8" i="11"/>
  <c r="F12" i="11"/>
  <c r="F16" i="11"/>
  <c r="F20" i="11"/>
  <c r="F24" i="11"/>
  <c r="F28" i="11"/>
  <c r="F32" i="11"/>
  <c r="F36" i="11"/>
  <c r="F40" i="11"/>
  <c r="F44" i="11"/>
  <c r="F48" i="11"/>
  <c r="F52" i="11"/>
  <c r="F56" i="11"/>
  <c r="F60" i="11"/>
  <c r="F64" i="11"/>
  <c r="F68" i="11"/>
  <c r="F72" i="11"/>
  <c r="F76" i="11"/>
  <c r="F80" i="11"/>
  <c r="F84" i="11"/>
  <c r="F82" i="11"/>
  <c r="F74" i="11"/>
  <c r="F66" i="11"/>
  <c r="F58" i="11"/>
  <c r="F50" i="11"/>
  <c r="F42" i="11"/>
  <c r="F34" i="11"/>
  <c r="F26" i="11"/>
  <c r="F18" i="11"/>
  <c r="F10" i="11"/>
  <c r="K83" i="4"/>
  <c r="K75" i="4"/>
  <c r="K67" i="4"/>
  <c r="K59" i="4"/>
  <c r="K51" i="4"/>
  <c r="K43" i="4"/>
  <c r="K35" i="4"/>
  <c r="K27" i="4"/>
  <c r="K19" i="4"/>
  <c r="K11" i="4"/>
  <c r="K3" i="4"/>
  <c r="E75" i="10"/>
  <c r="E52" i="10"/>
  <c r="E20" i="10"/>
  <c r="E72" i="10"/>
  <c r="E48" i="10"/>
  <c r="E32" i="10"/>
  <c r="E79" i="10"/>
  <c r="E71" i="10"/>
  <c r="E60" i="10"/>
  <c r="E44" i="10"/>
  <c r="E28" i="10"/>
  <c r="E12" i="10"/>
  <c r="E83" i="10"/>
  <c r="E67" i="10"/>
  <c r="E36" i="10"/>
  <c r="E4" i="10"/>
  <c r="E80" i="10"/>
  <c r="E64" i="10"/>
  <c r="E16" i="10"/>
  <c r="E84" i="10"/>
  <c r="E76" i="10"/>
  <c r="E68" i="10"/>
  <c r="E56" i="10"/>
  <c r="E40" i="10"/>
  <c r="E24" i="10"/>
  <c r="E8" i="10"/>
  <c r="E63" i="10"/>
  <c r="E59" i="10"/>
  <c r="E55" i="10"/>
  <c r="E51" i="10"/>
  <c r="E47" i="10"/>
  <c r="E43" i="10"/>
  <c r="E39" i="10"/>
  <c r="E35" i="10"/>
  <c r="E31" i="10"/>
  <c r="E27" i="10"/>
  <c r="E23" i="10"/>
  <c r="E19" i="10"/>
  <c r="E15" i="10"/>
  <c r="E11" i="10"/>
  <c r="E7" i="10"/>
  <c r="E3" i="10"/>
  <c r="E86" i="10"/>
  <c r="E82" i="10"/>
  <c r="E78" i="10"/>
  <c r="E74" i="10"/>
  <c r="E70" i="10"/>
  <c r="E66" i="10"/>
  <c r="E62" i="10"/>
  <c r="E58" i="10"/>
  <c r="E54" i="10"/>
  <c r="E50" i="10"/>
  <c r="E46" i="10"/>
  <c r="E42" i="10"/>
  <c r="E38" i="10"/>
  <c r="E34" i="10"/>
  <c r="E30" i="10"/>
  <c r="E26" i="10"/>
  <c r="E22" i="10"/>
  <c r="E18" i="10"/>
  <c r="E14" i="10"/>
  <c r="E10" i="10"/>
  <c r="E6" i="10"/>
  <c r="E85" i="10"/>
  <c r="E81" i="10"/>
  <c r="E77" i="10"/>
  <c r="E73" i="10"/>
  <c r="E69" i="10"/>
  <c r="E65" i="10"/>
  <c r="E61" i="10"/>
  <c r="E57" i="10"/>
  <c r="E53" i="10"/>
  <c r="E49" i="10"/>
  <c r="E45" i="10"/>
  <c r="E41" i="10"/>
  <c r="E37" i="10"/>
  <c r="E33" i="10"/>
  <c r="E29" i="10"/>
  <c r="E25" i="10"/>
  <c r="E21" i="10"/>
  <c r="E17" i="10"/>
  <c r="E13" i="10"/>
  <c r="E9" i="10"/>
  <c r="E5" i="10"/>
  <c r="T8" i="13"/>
  <c r="O9" i="8" s="1"/>
  <c r="S8" i="13"/>
  <c r="O4" i="8" s="1"/>
  <c r="U8" i="13"/>
  <c r="O11" i="8" s="1"/>
  <c r="E10" i="14" s="1"/>
  <c r="R8" i="12"/>
  <c r="O5" i="7" s="1"/>
  <c r="S8" i="12"/>
  <c r="O8" i="7" s="1"/>
  <c r="T8" i="12"/>
  <c r="O12" i="7" s="1"/>
  <c r="S8" i="11"/>
  <c r="O11" i="4" s="1"/>
  <c r="C10" i="14" s="1"/>
  <c r="R8" i="11"/>
  <c r="Q8" i="11"/>
  <c r="O5" i="4" s="1"/>
  <c r="P8" i="10"/>
  <c r="Q8" i="10"/>
  <c r="R8" i="10"/>
  <c r="O8" i="4" l="1"/>
  <c r="V4" i="15"/>
  <c r="L50" i="4"/>
  <c r="L56" i="4"/>
  <c r="L8" i="4"/>
  <c r="L43" i="4"/>
  <c r="L45" i="4"/>
  <c r="R5" i="4" s="1"/>
  <c r="L41" i="4"/>
  <c r="L26" i="4"/>
  <c r="L58" i="4"/>
  <c r="L84" i="4"/>
  <c r="L68" i="4"/>
  <c r="L52" i="4"/>
  <c r="L36" i="4"/>
  <c r="L20" i="4"/>
  <c r="L4" i="4"/>
  <c r="L71" i="4"/>
  <c r="L55" i="4"/>
  <c r="L39" i="4"/>
  <c r="L23" i="4"/>
  <c r="L7" i="4"/>
  <c r="L21" i="4"/>
  <c r="L53" i="4"/>
  <c r="L85" i="4"/>
  <c r="L6" i="4"/>
  <c r="L70" i="4"/>
  <c r="L57" i="4"/>
  <c r="L46" i="4"/>
  <c r="L17" i="4"/>
  <c r="L81" i="4"/>
  <c r="U5" i="7"/>
  <c r="D4" i="14"/>
  <c r="L72" i="4"/>
  <c r="L24" i="4"/>
  <c r="L75" i="4"/>
  <c r="L27" i="4"/>
  <c r="F2" i="11"/>
  <c r="L77" i="4"/>
  <c r="L65" i="4"/>
  <c r="W4" i="7"/>
  <c r="D11" i="14"/>
  <c r="U4" i="8"/>
  <c r="E3" i="14"/>
  <c r="L34" i="4"/>
  <c r="L66" i="4"/>
  <c r="L80" i="4"/>
  <c r="R6" i="4" s="1"/>
  <c r="L64" i="4"/>
  <c r="L48" i="4"/>
  <c r="L32" i="4"/>
  <c r="L16" i="4"/>
  <c r="L83" i="4"/>
  <c r="L67" i="4"/>
  <c r="L51" i="4"/>
  <c r="L35" i="4"/>
  <c r="L19" i="4"/>
  <c r="L3" i="4"/>
  <c r="L29" i="4"/>
  <c r="L61" i="4"/>
  <c r="L22" i="4"/>
  <c r="L9" i="4"/>
  <c r="L73" i="4"/>
  <c r="L62" i="4"/>
  <c r="L33" i="4"/>
  <c r="U4" i="15"/>
  <c r="L18" i="4"/>
  <c r="L82" i="4"/>
  <c r="L40" i="4"/>
  <c r="L59" i="4"/>
  <c r="L11" i="4"/>
  <c r="L13" i="4"/>
  <c r="L54" i="4"/>
  <c r="L30" i="4"/>
  <c r="U5" i="4"/>
  <c r="C4" i="14"/>
  <c r="V4" i="7"/>
  <c r="D7" i="14"/>
  <c r="V5" i="8"/>
  <c r="E8" i="14"/>
  <c r="L10" i="4"/>
  <c r="L42" i="4"/>
  <c r="L74" i="4"/>
  <c r="L76" i="4"/>
  <c r="L60" i="4"/>
  <c r="L44" i="4"/>
  <c r="L28" i="4"/>
  <c r="L12" i="4"/>
  <c r="L79" i="4"/>
  <c r="L63" i="4"/>
  <c r="L47" i="4"/>
  <c r="L31" i="4"/>
  <c r="L15" i="4"/>
  <c r="L5" i="4"/>
  <c r="L37" i="4"/>
  <c r="L69" i="4"/>
  <c r="L38" i="4"/>
  <c r="L25" i="4"/>
  <c r="L14" i="4"/>
  <c r="L78" i="4"/>
  <c r="L49" i="4"/>
  <c r="U3" i="15"/>
  <c r="W5" i="15"/>
  <c r="U5" i="15"/>
  <c r="V5" i="15"/>
  <c r="R6" i="8"/>
  <c r="R5" i="8"/>
  <c r="R5" i="7"/>
  <c r="K2" i="8"/>
  <c r="H2" i="13"/>
  <c r="L2" i="8" s="1"/>
  <c r="R4" i="8" s="1"/>
  <c r="K2" i="7"/>
  <c r="G2" i="12"/>
  <c r="L2" i="7" s="1"/>
  <c r="R4" i="7" s="1"/>
  <c r="K2" i="4"/>
  <c r="O12" i="8"/>
  <c r="O13" i="8"/>
  <c r="O8" i="8"/>
  <c r="O5" i="8"/>
  <c r="O3" i="8"/>
  <c r="W3" i="8"/>
  <c r="O7" i="8"/>
  <c r="E6" i="14" s="1"/>
  <c r="O3" i="7"/>
  <c r="O7" i="7"/>
  <c r="O9" i="7"/>
  <c r="O11" i="7"/>
  <c r="D10" i="14" s="1"/>
  <c r="O13" i="7"/>
  <c r="O4" i="7"/>
  <c r="O9" i="4"/>
  <c r="O7" i="4"/>
  <c r="W3" i="4"/>
  <c r="O13" i="4"/>
  <c r="O12" i="4"/>
  <c r="O3" i="4"/>
  <c r="C2" i="14" s="1"/>
  <c r="O4" i="4"/>
  <c r="U6" i="15" l="1"/>
  <c r="V4" i="8"/>
  <c r="E7" i="14"/>
  <c r="W3" i="15"/>
  <c r="W6" i="15" s="1"/>
  <c r="O14" i="15"/>
  <c r="L2" i="4"/>
  <c r="R4" i="4" s="1"/>
  <c r="V3" i="15"/>
  <c r="V6" i="15" s="1"/>
  <c r="O10" i="15"/>
  <c r="F10" i="14"/>
  <c r="W4" i="4"/>
  <c r="C11" i="14"/>
  <c r="V5" i="4"/>
  <c r="C8" i="14"/>
  <c r="V5" i="7"/>
  <c r="D8" i="14"/>
  <c r="F8" i="14" s="1"/>
  <c r="W5" i="8"/>
  <c r="E12" i="14"/>
  <c r="W5" i="4"/>
  <c r="C12" i="14"/>
  <c r="U4" i="7"/>
  <c r="D3" i="14"/>
  <c r="V3" i="7"/>
  <c r="D6" i="14"/>
  <c r="U3" i="8"/>
  <c r="E2" i="14"/>
  <c r="W4" i="8"/>
  <c r="E11" i="14"/>
  <c r="V3" i="4"/>
  <c r="V6" i="4" s="1"/>
  <c r="C6" i="14"/>
  <c r="F6" i="14" s="1"/>
  <c r="U4" i="4"/>
  <c r="C3" i="14"/>
  <c r="W5" i="7"/>
  <c r="D12" i="14"/>
  <c r="U3" i="7"/>
  <c r="U6" i="7" s="1"/>
  <c r="D2" i="14"/>
  <c r="U5" i="8"/>
  <c r="E4" i="14"/>
  <c r="F4" i="14" s="1"/>
  <c r="O6" i="15"/>
  <c r="V4" i="4"/>
  <c r="C7" i="14"/>
  <c r="R7" i="8"/>
  <c r="R7" i="7"/>
  <c r="R7" i="4"/>
  <c r="W6" i="8"/>
  <c r="O14" i="8"/>
  <c r="O14" i="4"/>
  <c r="W6" i="4"/>
  <c r="O6" i="8"/>
  <c r="V3" i="8"/>
  <c r="V6" i="8" s="1"/>
  <c r="O10" i="8"/>
  <c r="V6" i="7"/>
  <c r="O10" i="7"/>
  <c r="O6" i="7"/>
  <c r="W3" i="7"/>
  <c r="W6" i="7" s="1"/>
  <c r="O14" i="7"/>
  <c r="O10" i="4"/>
  <c r="U3" i="4"/>
  <c r="O6" i="4"/>
  <c r="U6" i="8" l="1"/>
  <c r="F7" i="14"/>
  <c r="F2" i="14"/>
  <c r="F11" i="14"/>
  <c r="R7" i="15"/>
  <c r="T11" i="15" a="1"/>
  <c r="T11" i="15" s="1"/>
  <c r="U11" i="15" s="1" a="1"/>
  <c r="U11" i="15" s="1"/>
  <c r="V11" i="15" s="1" a="1"/>
  <c r="V11" i="15" s="1"/>
  <c r="W11" i="15" s="1" a="1"/>
  <c r="W11" i="15" s="1"/>
  <c r="X11" i="15" s="1" a="1"/>
  <c r="X11" i="15" s="1"/>
  <c r="Y11" i="15" s="1" a="1"/>
  <c r="Y11" i="15" s="1"/>
  <c r="Z11" i="15" s="1" a="1"/>
  <c r="Z11" i="15" s="1"/>
  <c r="AA11" i="15" s="1" a="1"/>
  <c r="AA11" i="15" s="1"/>
  <c r="AB11" i="15" s="1" a="1"/>
  <c r="AB11" i="15" s="1"/>
  <c r="AC11" i="15" s="1" a="1"/>
  <c r="AC11" i="15" s="1"/>
  <c r="AD11" i="15" s="1" a="1"/>
  <c r="AD11" i="15" s="1"/>
  <c r="AE11" i="15" s="1" a="1"/>
  <c r="AE11" i="15" s="1"/>
  <c r="AF11" i="15" s="1" a="1"/>
  <c r="AF11" i="15" s="1"/>
  <c r="AG11" i="15" s="1" a="1"/>
  <c r="AG11" i="15" s="1"/>
  <c r="AH11" i="15" s="1" a="1"/>
  <c r="AH11" i="15" s="1"/>
  <c r="AI11" i="15" s="1" a="1"/>
  <c r="AI11" i="15" s="1"/>
  <c r="AJ11" i="15" s="1" a="1"/>
  <c r="AJ11" i="15" s="1"/>
  <c r="AK11" i="15" s="1" a="1"/>
  <c r="AK11" i="15" s="1"/>
  <c r="AL11" i="15" s="1" a="1"/>
  <c r="AL11" i="15" s="1"/>
  <c r="AM11" i="15" s="1" a="1"/>
  <c r="AM11" i="15" s="1"/>
  <c r="AN11" i="15" s="1" a="1"/>
  <c r="AN11" i="15" s="1"/>
  <c r="AO11" i="15" s="1" a="1"/>
  <c r="AO11" i="15" s="1"/>
  <c r="AP11" i="15" s="1" a="1"/>
  <c r="AP11" i="15" s="1"/>
  <c r="AQ11" i="15" s="1" a="1"/>
  <c r="AQ11" i="15" s="1"/>
  <c r="AR11" i="15" s="1" a="1"/>
  <c r="AR11" i="15" s="1"/>
  <c r="AS11" i="15" s="1" a="1"/>
  <c r="AS11" i="15" s="1"/>
  <c r="AT11" i="15" s="1" a="1"/>
  <c r="AT11" i="15" s="1"/>
  <c r="AU11" i="15" s="1" a="1"/>
  <c r="AU11" i="15" s="1"/>
  <c r="AV11" i="15" s="1" a="1"/>
  <c r="AV11" i="15" s="1"/>
  <c r="AW11" i="15" s="1" a="1"/>
  <c r="AW11" i="15" s="1"/>
  <c r="AX11" i="15" s="1" a="1"/>
  <c r="AX11" i="15" s="1"/>
  <c r="AY11" i="15" s="1" a="1"/>
  <c r="AY11" i="15" s="1"/>
  <c r="AZ11" i="15" s="1" a="1"/>
  <c r="AZ11" i="15" s="1"/>
  <c r="BA11" i="15" s="1" a="1"/>
  <c r="BA11" i="15" s="1"/>
  <c r="BB11" i="15" s="1" a="1"/>
  <c r="BB11" i="15" s="1"/>
  <c r="BC11" i="15" s="1" a="1"/>
  <c r="BC11" i="15" s="1"/>
  <c r="BD11" i="15" s="1" a="1"/>
  <c r="BD11" i="15" s="1"/>
  <c r="BE11" i="15" s="1" a="1"/>
  <c r="BE11" i="15" s="1"/>
  <c r="BF11" i="15" s="1" a="1"/>
  <c r="BF11" i="15" s="1"/>
  <c r="BG11" i="15" s="1" a="1"/>
  <c r="BG11" i="15" s="1"/>
  <c r="BH11" i="15" s="1" a="1"/>
  <c r="BH11" i="15" s="1"/>
  <c r="BI11" i="15" s="1" a="1"/>
  <c r="BI11" i="15" s="1"/>
  <c r="BJ11" i="15" s="1" a="1"/>
  <c r="BJ11" i="15" s="1"/>
  <c r="F12" i="14"/>
  <c r="F3" i="14"/>
  <c r="T11" i="8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AT11" i="8" s="1" a="1"/>
  <c r="AT11" i="8" s="1"/>
  <c r="AU11" i="8" s="1" a="1"/>
  <c r="AU11" i="8" s="1"/>
  <c r="AV11" i="8" s="1" a="1"/>
  <c r="AV11" i="8" s="1"/>
  <c r="AW11" i="8" s="1" a="1"/>
  <c r="AW11" i="8" s="1"/>
  <c r="AX11" i="8" s="1" a="1"/>
  <c r="AX11" i="8" s="1"/>
  <c r="AY11" i="8" s="1" a="1"/>
  <c r="AY11" i="8" s="1"/>
  <c r="AZ11" i="8" s="1" a="1"/>
  <c r="AZ11" i="8" s="1"/>
  <c r="BA11" i="8" s="1" a="1"/>
  <c r="BA11" i="8" s="1"/>
  <c r="BB11" i="8" s="1" a="1"/>
  <c r="BB11" i="8" s="1"/>
  <c r="BC11" i="8" s="1" a="1"/>
  <c r="BC11" i="8" s="1"/>
  <c r="BD11" i="8" s="1" a="1"/>
  <c r="BD11" i="8" s="1"/>
  <c r="BE11" i="8" s="1" a="1"/>
  <c r="BE11" i="8" s="1"/>
  <c r="BF11" i="8" s="1" a="1"/>
  <c r="BF11" i="8" s="1"/>
  <c r="BG11" i="8" s="1" a="1"/>
  <c r="BG11" i="8" s="1"/>
  <c r="BH11" i="8" s="1" a="1"/>
  <c r="BH11" i="8" s="1"/>
  <c r="BI11" i="8" s="1" a="1"/>
  <c r="BI11" i="8" s="1"/>
  <c r="BJ11" i="8" s="1" a="1"/>
  <c r="BJ11" i="8" s="1"/>
  <c r="BK11" i="8" s="1" a="1"/>
  <c r="BK11" i="8" s="1"/>
  <c r="BL11" i="8" s="1" a="1"/>
  <c r="BL11" i="8" s="1"/>
  <c r="BM11" i="8" s="1" a="1"/>
  <c r="BM11" i="8" s="1"/>
  <c r="BN11" i="8" s="1" a="1"/>
  <c r="BN11" i="8" s="1"/>
  <c r="BO11" i="8" s="1" a="1"/>
  <c r="BO11" i="8" s="1"/>
  <c r="BP11" i="8" s="1" a="1"/>
  <c r="BP11" i="8" s="1"/>
  <c r="BQ11" i="8" s="1" a="1"/>
  <c r="BQ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AZ11" i="7" s="1" a="1"/>
  <c r="AZ11" i="7" s="1"/>
  <c r="BA11" i="7" s="1" a="1"/>
  <c r="BA11" i="7" s="1"/>
  <c r="BB11" i="7" s="1" a="1"/>
  <c r="BB11" i="7" s="1"/>
  <c r="BC11" i="7" s="1" a="1"/>
  <c r="BC11" i="7" s="1"/>
  <c r="BD11" i="7" s="1" a="1"/>
  <c r="BD11" i="7" s="1"/>
  <c r="BE11" i="7" s="1" a="1"/>
  <c r="BE11" i="7" s="1"/>
  <c r="BF11" i="7" s="1" a="1"/>
  <c r="BF11" i="7" s="1"/>
  <c r="BG11" i="7" s="1" a="1"/>
  <c r="BG11" i="7" s="1"/>
  <c r="BH11" i="7" s="1" a="1"/>
  <c r="BH11" i="7" s="1"/>
  <c r="BI11" i="7" s="1" a="1"/>
  <c r="BI11" i="7" s="1"/>
  <c r="BJ11" i="7" s="1" a="1"/>
  <c r="BJ11" i="7" s="1"/>
  <c r="BK11" i="7" s="1" a="1"/>
  <c r="BK11" i="7" s="1"/>
  <c r="BL11" i="7" s="1" a="1"/>
  <c r="BL11" i="7" s="1"/>
  <c r="BM11" i="7" s="1" a="1"/>
  <c r="BM11" i="7" s="1"/>
  <c r="BN11" i="7" s="1" a="1"/>
  <c r="BN11" i="7" s="1"/>
  <c r="BO11" i="7" s="1" a="1"/>
  <c r="BO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  <c r="AQ11" i="4" s="1" a="1"/>
  <c r="AQ11" i="4" s="1"/>
  <c r="AR11" i="4" s="1" a="1"/>
  <c r="AR11" i="4" s="1"/>
  <c r="AS11" i="4" s="1" a="1"/>
  <c r="AS11" i="4" s="1"/>
  <c r="AT11" i="4" s="1" a="1"/>
  <c r="AT11" i="4" s="1"/>
  <c r="AU11" i="4" s="1" a="1"/>
  <c r="AU11" i="4" s="1"/>
  <c r="AV11" i="4" s="1" a="1"/>
  <c r="AV11" i="4" s="1"/>
  <c r="AW11" i="4" s="1" a="1"/>
  <c r="AW11" i="4" s="1"/>
  <c r="AX11" i="4" s="1" a="1"/>
  <c r="AX11" i="4" s="1"/>
  <c r="AY11" i="4" s="1" a="1"/>
  <c r="AY11" i="4" s="1"/>
  <c r="AZ11" i="4" s="1" a="1"/>
  <c r="AZ11" i="4" s="1"/>
  <c r="BA11" i="4" s="1" a="1"/>
  <c r="BA11" i="4" s="1"/>
  <c r="BB11" i="4" s="1" a="1"/>
  <c r="BB11" i="4" s="1"/>
  <c r="BC11" i="4" s="1" a="1"/>
  <c r="BC11" i="4" s="1"/>
  <c r="BD11" i="4" s="1" a="1"/>
  <c r="BD11" i="4" s="1"/>
  <c r="BE11" i="4" s="1" a="1"/>
  <c r="BE11" i="4" s="1"/>
  <c r="BF11" i="4" s="1" a="1"/>
  <c r="BF11" i="4" s="1"/>
  <c r="BG11" i="4" s="1" a="1"/>
  <c r="BG11" i="4" s="1"/>
  <c r="BH11" i="4" s="1" a="1"/>
  <c r="BH11" i="4" s="1"/>
  <c r="BI11" i="4" s="1" a="1"/>
  <c r="BI11" i="4" s="1"/>
  <c r="BJ11" i="4" s="1" a="1"/>
  <c r="BJ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  <connection id="9" xr16:uid="{1F97337F-70E2-488F-8042-C416AE0CB100}" keepAlive="1" name="Consulta - serial_20210703_161348 espnow 8m 5s SB (9)" description="Conexão com a consulta 'serial_20210703_161348 espnow 8m 5s SB (9)' na pasta de trabalho." type="5" refreshedVersion="7" background="1" saveData="1">
    <dbPr connection="Provider=Microsoft.Mashup.OleDb.1;Data Source=$Workbook$;Location=&quot;serial_20210703_161348 espnow 8m 5s SB (9)&quot;;Extended Properties=&quot;&quot;" command="SELECT * FROM [serial_20210703_161348 espnow 8m 5s SB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<sst xmlns="http://schemas.openxmlformats.org/spreadsheetml/2006/main" count="12344" uniqueCount="57">
  <si>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</si>
  <si>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</si>
  <si>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</si>
  <si>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</si>
  <si>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</si>
  <si>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</si>
  <si>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</si>
  <si>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</si>
  <si>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</si>
  <si>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</si>
  <si>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</si>
  <si>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</si>
  <si>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</si>
  <si>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</si>
  <si>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</si>
  <si>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</si>
  <si>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</si>
  <si>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</si>
  <si>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</si>
  <si>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</si>
  <si>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</si>
  <si>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</si>
  <si>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</si>
  <si>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</si>
  <si>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</si>
  <si>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</si>
  <si>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</si>
  <si>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</si>
  <si>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</si>
  <si>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</si>
  <si>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</si>
  <si>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ESP2_WiFi_10s_50m_CB-&gt;</t>
  </si>
  <si>
    <t>ESP3_WiFi_10s_50m_CB-&gt;</t>
  </si>
  <si>
    <t>ESP4_WiFi_10s_50m_CB-&gt;</t>
  </si>
  <si>
    <t>Media</t>
  </si>
  <si>
    <t>CC</t>
  </si>
  <si>
    <t>CM</t>
  </si>
  <si>
    <t>MC</t>
  </si>
  <si>
    <t>MM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</si>
  <si>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</si>
  <si>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</si>
  <si>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</si>
  <si>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</si>
  <si>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</si>
  <si>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</si>
  <si>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</si>
  <si>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</si>
  <si>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Hora Final</t>
  </si>
  <si>
    <t>CB</t>
  </si>
  <si>
    <t>MB</t>
  </si>
  <si>
    <t>BC</t>
  </si>
  <si>
    <t>BM</t>
  </si>
  <si>
    <t>BB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</si>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</sst>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601980</xdr:colOff>
      <xdr:row>0</xdr:row>
      <xdr:rowOff>0</xdr:rowOff>
    </xdr:from>
    <xdr:to>
      <xdr:col>18</xdr:col>
      <xdr:colOff>410666</xdr:colOff>
      <xdr:row>23</xdr:row>
      <xdr:rowOff>50903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BD01C2A-2A4E-4082-B229-F4CE591F1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0"/>
          <a:ext cx="6514286" cy="42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F7E2B5FB-C21F-4CD3-8B47-9176ED97355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DC7FE-D492-4F5F-8F0B-1BBEB6FF8B9D}" name="serial_20210703_161348_espnow_8m_5s_SB34" displayName="serial_20210703_161348_espnow_8m_5s_SB34" ref="A1:H503" tableType="queryTable" totalsRowShown="0">
  <autoFilter ref="A1:H503" xr:uid="{D39E2F56-5D74-43F1-8734-01C9681C79C1}"/>
  <tableColumns count="8">
    <tableColumn id="1" xr3:uid="{00A47249-704B-4EDE-A543-3A54EAE82196}" uniqueName="1" name="Column1" queryTableFieldId="1" dataDxfId="27"/>
    <tableColumn id="2" xr3:uid="{A25B0A14-1643-4026-8FD2-B42AE5A5FA3D}" uniqueName="2" name="Column2" queryTableFieldId="2" dataDxfId="26"/>
    <tableColumn id="3" xr3:uid="{57C6B877-A21B-4309-B814-393112308D96}" uniqueName="3" name="Column3" queryTableFieldId="3" dataDxfId="25"/>
    <tableColumn id="4" xr3:uid="{B693BBBB-570E-44FA-AF1E-D4C27137D977}" uniqueName="4" name="Column4" queryTableFieldId="4" dataDxfId="24"/>
    <tableColumn id="7" xr3:uid="{960AF031-FEEA-465D-A48B-139B68CFE589}" uniqueName="7" name="Column7" queryTableFieldId="7" dataDxfId="23"/>
    <tableColumn id="8" xr3:uid="{2CB54308-90EB-41A4-8C45-6D3BB5C60673}" uniqueName="8" name="Column8" queryTableFieldId="8" dataDxfId="22"/>
    <tableColumn id="9" xr3:uid="{61FD4C23-B287-487B-86DB-AFEEF0A679D7}" uniqueName="9" name="Column9" queryTableFieldId="9"/>
    <tableColumn id="10" xr3:uid="{AE02B732-2D7F-461C-A0DC-F7D2D61EA896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513" tableType="queryTable" totalsRowShown="0">
  <autoFilter ref="A1:H513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511" tableType="queryTable" totalsRowShown="0">
  <autoFilter ref="A1:H511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497" tableType="queryTable" totalsRowShown="0">
  <autoFilter ref="A1:H497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F634-0F4E-4E1E-9FCC-0D19AC9E82C3}">
  <dimension ref="A1:XFA4678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4" t="s">
        <v>15</v>
      </c>
      <c r="K1" s="34" t="s">
        <v>16</v>
      </c>
      <c r="L1" s="34" t="s">
        <v>17</v>
      </c>
      <c r="N1" s="42" t="s">
        <v>18</v>
      </c>
      <c r="O1" s="43"/>
      <c r="Q1" s="46" t="s">
        <v>19</v>
      </c>
      <c r="R1" s="46"/>
      <c r="T1" s="47" t="s">
        <v>20</v>
      </c>
      <c r="U1" s="47"/>
      <c r="V1" s="47"/>
      <c r="W1" s="47"/>
    </row>
    <row r="2" spans="1:62" x14ac:dyDescent="0.3">
      <c r="A2" s="1">
        <v>0.6697117476851846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3.57</v>
      </c>
      <c r="H2" s="2" t="s">
        <v>12</v>
      </c>
      <c r="J2" s="8">
        <f>calculoesp1!C2</f>
        <v>3.61</v>
      </c>
      <c r="K2" s="34">
        <f>calculoesp1!D2</f>
        <v>2</v>
      </c>
      <c r="L2" s="9">
        <f>calculoesp1!E2</f>
        <v>3.9840637450199202E-3</v>
      </c>
      <c r="N2" s="44"/>
      <c r="O2" s="45"/>
      <c r="Q2" s="46"/>
      <c r="R2" s="46"/>
      <c r="T2" s="8"/>
      <c r="U2" s="8" t="s">
        <v>53</v>
      </c>
      <c r="V2" s="8" t="s">
        <v>54</v>
      </c>
      <c r="W2" s="8" t="s">
        <v>55</v>
      </c>
    </row>
    <row r="3" spans="1:62" x14ac:dyDescent="0.3">
      <c r="A3" s="1">
        <v>0.66982748842592543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3.58</v>
      </c>
      <c r="H3" s="2" t="s">
        <v>12</v>
      </c>
      <c r="J3" s="8">
        <f>calculoesp1!C3</f>
        <v>3.6</v>
      </c>
      <c r="K3" s="37">
        <f>calculoesp1!D3</f>
        <v>2</v>
      </c>
      <c r="L3" s="9">
        <f>calculoesp1!E3</f>
        <v>3.9840637450199202E-3</v>
      </c>
      <c r="N3" s="10" t="s">
        <v>35</v>
      </c>
      <c r="O3" s="11">
        <f>calculoesp1!P3/calculoesp1!P8</f>
        <v>0.91304347826086951</v>
      </c>
      <c r="Q3" s="46"/>
      <c r="R3" s="46"/>
      <c r="T3" s="8" t="s">
        <v>53</v>
      </c>
      <c r="U3" s="10">
        <f>O3</f>
        <v>0.91304347826086951</v>
      </c>
      <c r="V3" s="12">
        <f>O7</f>
        <v>0.24396782841823056</v>
      </c>
      <c r="W3" s="13">
        <f>O11</f>
        <v>0</v>
      </c>
      <c r="Y3" s="14"/>
    </row>
    <row r="4" spans="1:62" x14ac:dyDescent="0.3">
      <c r="A4" s="1">
        <v>0.66994322916666604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3.61</v>
      </c>
      <c r="H4" s="2" t="s">
        <v>12</v>
      </c>
      <c r="J4" s="8">
        <f>calculoesp1!C4</f>
        <v>3.59</v>
      </c>
      <c r="K4" s="37">
        <f>calculoesp1!D4</f>
        <v>2</v>
      </c>
      <c r="L4" s="9">
        <f>calculoesp1!E4</f>
        <v>3.9840637450199202E-3</v>
      </c>
      <c r="N4" s="10" t="s">
        <v>36</v>
      </c>
      <c r="O4" s="15">
        <f>calculoesp1!P5/calculoesp1!P8</f>
        <v>8.6956521739130432E-2</v>
      </c>
      <c r="Q4" s="8" t="s">
        <v>53</v>
      </c>
      <c r="R4" s="16">
        <f>SUM(L2:L39)</f>
        <v>0.30677290836653381</v>
      </c>
      <c r="T4" s="8" t="s">
        <v>54</v>
      </c>
      <c r="U4" s="10">
        <f>O4</f>
        <v>8.6956521739130432E-2</v>
      </c>
      <c r="V4" s="12">
        <f>O8</f>
        <v>0.73994638069705099</v>
      </c>
      <c r="W4" s="13">
        <f>O12</f>
        <v>0.6166666666666667</v>
      </c>
    </row>
    <row r="5" spans="1:62" x14ac:dyDescent="0.3">
      <c r="A5" s="1">
        <v>0.67005896990740688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8">
        <f>calculoesp1!C5</f>
        <v>3.58</v>
      </c>
      <c r="K5" s="37">
        <f>calculoesp1!D5</f>
        <v>1</v>
      </c>
      <c r="L5" s="9">
        <f>calculoesp1!E5</f>
        <v>1.9920318725099601E-3</v>
      </c>
      <c r="N5" s="10" t="s">
        <v>48</v>
      </c>
      <c r="O5" s="17">
        <f>calculoesp1!P7/calculoesp1!P8</f>
        <v>0</v>
      </c>
      <c r="Q5" s="8" t="s">
        <v>54</v>
      </c>
      <c r="R5" s="16">
        <f>SUM(L40:L78)</f>
        <v>0.63545816733067706</v>
      </c>
      <c r="T5" s="8" t="s">
        <v>55</v>
      </c>
      <c r="U5" s="10">
        <f>O5</f>
        <v>0</v>
      </c>
      <c r="V5" s="12">
        <f>O9</f>
        <v>1.6085790884718499E-2</v>
      </c>
      <c r="W5" s="13">
        <f>O13</f>
        <v>0.38333333333333336</v>
      </c>
    </row>
    <row r="6" spans="1:62" x14ac:dyDescent="0.3">
      <c r="A6" s="1">
        <v>0.67017471064814749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calculoesp1!C6</f>
        <v>3.57</v>
      </c>
      <c r="K6" s="37">
        <f>calculoesp1!D6</f>
        <v>3</v>
      </c>
      <c r="L6" s="9">
        <f>calculoesp1!E6</f>
        <v>5.9760956175298804E-3</v>
      </c>
      <c r="N6" s="8"/>
      <c r="O6" s="18">
        <f>SUM(O3:O5)</f>
        <v>1</v>
      </c>
      <c r="Q6" s="8" t="s">
        <v>55</v>
      </c>
      <c r="R6" s="16">
        <f>SUM(L79:L82)</f>
        <v>5.7768924302788849E-2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62" x14ac:dyDescent="0.3">
      <c r="A7" s="1">
        <v>0.67029045138888832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calculoesp1!C7</f>
        <v>3.56</v>
      </c>
      <c r="K7" s="37">
        <f>calculoesp1!D7</f>
        <v>3</v>
      </c>
      <c r="L7" s="9">
        <f>calculoesp1!E7</f>
        <v>5.9760956175298804E-3</v>
      </c>
      <c r="N7" s="12" t="s">
        <v>37</v>
      </c>
      <c r="O7" s="20">
        <f>calculoesp1!Q3/calculoesp1!Q8</f>
        <v>0.24396782841823056</v>
      </c>
      <c r="R7" s="21">
        <f>SUM(R4:R6)</f>
        <v>0.99999999999999978</v>
      </c>
    </row>
    <row r="8" spans="1:62" x14ac:dyDescent="0.3">
      <c r="A8" s="1">
        <v>0.67040619212962893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3.61</v>
      </c>
      <c r="H8" s="2" t="s">
        <v>12</v>
      </c>
      <c r="J8" s="8">
        <f>calculoesp1!C8</f>
        <v>3.55</v>
      </c>
      <c r="K8" s="37">
        <f>calculoesp1!D8</f>
        <v>2</v>
      </c>
      <c r="L8" s="9">
        <f>calculoesp1!E8</f>
        <v>3.9840637450199202E-3</v>
      </c>
      <c r="N8" s="12" t="s">
        <v>38</v>
      </c>
      <c r="O8" s="22">
        <f>calculoesp1!Q5/calculoesp1!Q8</f>
        <v>0.73994638069705099</v>
      </c>
      <c r="Y8" s="23"/>
    </row>
    <row r="9" spans="1:62" x14ac:dyDescent="0.3">
      <c r="A9" s="1">
        <v>0.67052193287036976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calculoesp1!C9</f>
        <v>3.54</v>
      </c>
      <c r="K9" s="37">
        <f>calculoesp1!D9</f>
        <v>1</v>
      </c>
      <c r="L9" s="9">
        <f>calculoesp1!E9</f>
        <v>1.9920318725099601E-3</v>
      </c>
      <c r="N9" s="12" t="s">
        <v>49</v>
      </c>
      <c r="O9" s="22">
        <f>calculoesp1!Q7/calculoesp1!Q8</f>
        <v>1.6085790884718499E-2</v>
      </c>
      <c r="T9" s="47" t="s">
        <v>27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</row>
    <row r="10" spans="1:62" x14ac:dyDescent="0.3">
      <c r="A10" s="1">
        <v>0.67063767361111037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3.53</v>
      </c>
      <c r="H10" s="2" t="s">
        <v>12</v>
      </c>
      <c r="J10" s="8">
        <f>calculoesp1!C10</f>
        <v>3.53</v>
      </c>
      <c r="K10" s="37">
        <f>calculoesp1!D10</f>
        <v>3</v>
      </c>
      <c r="L10" s="9">
        <f>calculoesp1!E10</f>
        <v>5.9760956175298804E-3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</row>
    <row r="11" spans="1:62" x14ac:dyDescent="0.3">
      <c r="A11" s="1">
        <v>0.67075341435185121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calculoesp1!C11</f>
        <v>3.52</v>
      </c>
      <c r="K11" s="37">
        <f>calculoesp1!D11</f>
        <v>2</v>
      </c>
      <c r="L11" s="9">
        <f>calculoesp1!E11</f>
        <v>3.9840637450199202E-3</v>
      </c>
      <c r="N11" s="13" t="s">
        <v>50</v>
      </c>
      <c r="O11" s="25">
        <f>calculoesp1!R3/calculoesp1!R8</f>
        <v>0</v>
      </c>
      <c r="T11" s="16" cm="1">
        <f t="array" ref="T11:T13">MMULT($U$3:$W$5,R4:R6)</f>
        <v>0.43512835242547687</v>
      </c>
      <c r="U11" s="16" cm="1">
        <f t="array" ref="U11:U13">MMULT($U$3:$W$5,_xlfn.ANCHORARRAY(T11))</f>
        <v>0.52720520409816662</v>
      </c>
      <c r="V11" s="16" cm="1">
        <f t="array" ref="V11:V13">MMULT($U$3:$W$5,_xlfn.ANCHORARRAY(U11))</f>
        <v>0.59159126494082215</v>
      </c>
      <c r="W11" s="16" cm="1">
        <f t="array" ref="W11:W13">MMULT($U$3:$W$5,_xlfn.ANCHORARRAY(V11))</f>
        <v>0.63605258945133369</v>
      </c>
      <c r="X11" s="16" cm="1">
        <f t="array" ref="X11:X13">MMULT($U$3:$W$5,_xlfn.ANCHORARRAY(W11))</f>
        <v>0.66656085853948854</v>
      </c>
      <c r="Y11" s="16" cm="1">
        <f t="array" ref="Y11:Y13">MMULT($U$3:$W$5,_xlfn.ANCHORARRAY(X11))</f>
        <v>0.68742689399233814</v>
      </c>
      <c r="Z11" s="16" cm="1">
        <f t="array" ref="Z11:Z13">MMULT($U$3:$W$5,_xlfn.ANCHORARRAY(Y11))</f>
        <v>0.70167419589844604</v>
      </c>
      <c r="AA11" s="16" cm="1">
        <f t="array" ref="AA11:AA13">MMULT($U$3:$W$5,_xlfn.ANCHORARRAY(Z11))</f>
        <v>0.71139376541786703</v>
      </c>
      <c r="AB11" s="16" cm="1">
        <f t="array" ref="AB11:AB13">MMULT($U$3:$W$5,_xlfn.ANCHORARRAY(AA11))</f>
        <v>0.71802149749716382</v>
      </c>
      <c r="AC11" s="16" cm="1">
        <f t="array" ref="AC11:AC13">MMULT($U$3:$W$5,_xlfn.ANCHORARRAY(AB11))</f>
        <v>0.72253985607585736</v>
      </c>
      <c r="AD11" s="16" cm="1">
        <f t="array" ref="AD11:AD13">MMULT($U$3:$W$5,_xlfn.ANCHORARRAY(AC11))</f>
        <v>0.72561980344842059</v>
      </c>
      <c r="AE11" s="16" cm="1">
        <f t="array" ref="AE11:AE13">MMULT($U$3:$W$5,_xlfn.ANCHORARRAY(AD11))</f>
        <v>0.72771912150777851</v>
      </c>
      <c r="AF11" s="16" cm="1">
        <f t="array" ref="AF11:AF13">MMULT($U$3:$W$5,_xlfn.ANCHORARRAY(AE11))</f>
        <v>0.7291499869498278</v>
      </c>
      <c r="AG11" s="16" cm="1">
        <f t="array" ref="AG11:AG13">MMULT($U$3:$W$5,_xlfn.ANCHORARRAY(AF11))</f>
        <v>0.73012522773768729</v>
      </c>
      <c r="AH11" s="16" cm="1">
        <f t="array" ref="AH11:AH13">MMULT($U$3:$W$5,_xlfn.ANCHORARRAY(AG11))</f>
        <v>0.73078992060638981</v>
      </c>
      <c r="AI11" s="16" cm="1">
        <f t="array" ref="AI11:AI13">MMULT($U$3:$W$5,_xlfn.ANCHORARRAY(AH11))</f>
        <v>0.73124295184807508</v>
      </c>
      <c r="AJ11" s="16" cm="1">
        <f t="array" ref="AJ11:AJ13">MMULT($U$3:$W$5,_xlfn.ANCHORARRAY(AI11))</f>
        <v>0.73155172123073842</v>
      </c>
      <c r="AK11" s="16" cm="1">
        <f t="array" ref="AK11:AK13">MMULT($U$3:$W$5,_xlfn.ANCHORARRAY(AJ11))</f>
        <v>0.73176216678546435</v>
      </c>
      <c r="AL11" s="16" cm="1">
        <f t="array" ref="AL11:AL13">MMULT($U$3:$W$5,_xlfn.ANCHORARRAY(AK11))</f>
        <v>0.73190559843641456</v>
      </c>
      <c r="AM11" s="16" cm="1">
        <f t="array" ref="AM11:AM13">MMULT($U$3:$W$5,_xlfn.ANCHORARRAY(AL11))</f>
        <v>0.73200335593699084</v>
      </c>
      <c r="AN11" s="16" cm="1">
        <f t="array" ref="AN11:AN13">MMULT($U$3:$W$5,_xlfn.ANCHORARRAY(AM11))</f>
        <v>0.73206998368023535</v>
      </c>
      <c r="AO11" s="16" cm="1">
        <f t="array" ref="AO11:AO13">MMULT($U$3:$W$5,_xlfn.ANCHORARRAY(AN11))</f>
        <v>0.73211539457690433</v>
      </c>
      <c r="AP11" s="16" cm="1">
        <f t="array" ref="AP11:AP13">MMULT($U$3:$W$5,_xlfn.ANCHORARRAY(AO11))</f>
        <v>0.73214634488883312</v>
      </c>
      <c r="AQ11" s="16" cm="1">
        <f t="array" ref="AQ11:AQ13">MMULT($U$3:$W$5,_xlfn.ANCHORARRAY(AP11))</f>
        <v>0.73216743942460827</v>
      </c>
      <c r="AR11" s="16" cm="1">
        <f t="array" ref="AR11:AR13">MMULT($U$3:$W$5,_xlfn.ANCHORARRAY(AQ11))</f>
        <v>0.73218181664428739</v>
      </c>
      <c r="AS11" s="16" cm="1">
        <f t="array" ref="AS11:AS13">MMULT($U$3:$W$5,_xlfn.ANCHORARRAY(AR11))</f>
        <v>0.73219161560106438</v>
      </c>
      <c r="AT11" s="16" cm="1">
        <f t="array" ref="AT11:AT13">MMULT($U$3:$W$5,_xlfn.ANCHORARRAY(AS11))</f>
        <v>0.7321982941909253</v>
      </c>
      <c r="AU11" s="16" cm="1">
        <f t="array" ref="AU11:AU13">MMULT($U$3:$W$5,_xlfn.ANCHORARRAY(AT11))</f>
        <v>0.732202846059401</v>
      </c>
      <c r="AV11" s="16" cm="1">
        <f t="array" ref="AV11:AV13">MMULT($U$3:$W$5,_xlfn.ANCHORARRAY(AU11))</f>
        <v>0.7322059484368536</v>
      </c>
      <c r="AW11" s="16" cm="1">
        <f t="array" ref="AW11:AW13">MMULT($U$3:$W$5,_xlfn.ANCHORARRAY(AV11))</f>
        <v>0.732208062897301</v>
      </c>
      <c r="AX11" s="16" cm="1">
        <f t="array" ref="AX11:AX13">MMULT($U$3:$W$5,_xlfn.ANCHORARRAY(AW11))</f>
        <v>0.73220950403173757</v>
      </c>
      <c r="AY11" s="16" cm="1">
        <f t="array" ref="AY11:AY13">MMULT($U$3:$W$5,_xlfn.ANCHORARRAY(AX11))</f>
        <v>0.73221048625321483</v>
      </c>
      <c r="AZ11" s="16" cm="1">
        <f t="array" ref="AZ11:AZ13">MMULT($U$3:$W$5,_xlfn.ANCHORARRAY(AY11))</f>
        <v>0.73221115569737338</v>
      </c>
      <c r="BA11" s="16" cm="1">
        <f t="array" ref="BA11:BA13">MMULT($U$3:$W$5,_xlfn.ANCHORARRAY(AZ11))</f>
        <v>0.73221161196461237</v>
      </c>
      <c r="BB11" s="16" cm="1">
        <f t="array" ref="BB11:BB13">MMULT($U$3:$W$5,_xlfn.ANCHORARRAY(BA11))</f>
        <v>0.73221192293871018</v>
      </c>
      <c r="BC11" s="16" cm="1">
        <f t="array" ref="BC11:BC13">MMULT($U$3:$W$5,_xlfn.ANCHORARRAY(BB11))</f>
        <v>0.73221213488662429</v>
      </c>
      <c r="BD11" s="16" cm="1">
        <f t="array" ref="BD11:BD13">MMULT($U$3:$W$5,_xlfn.ANCHORARRAY(BC11))</f>
        <v>0.73221227934212263</v>
      </c>
      <c r="BE11" s="16" cm="1">
        <f t="array" ref="BE11:BE13">MMULT($U$3:$W$5,_xlfn.ANCHORARRAY(BD11))</f>
        <v>0.73221237779740145</v>
      </c>
      <c r="BF11" s="16" cm="1">
        <f t="array" ref="BF11:BF13">MMULT($U$3:$W$5,_xlfn.ANCHORARRAY(BE11))</f>
        <v>0.73221244490071047</v>
      </c>
      <c r="BG11" s="16" cm="1">
        <f t="array" ref="BG11:BG13">MMULT($U$3:$W$5,_xlfn.ANCHORARRAY(BF11))</f>
        <v>0.73221249063572991</v>
      </c>
      <c r="BH11" s="16" cm="1">
        <f t="array" ref="BH11:BH13">MMULT($U$3:$W$5,_xlfn.ANCHORARRAY(BG11))</f>
        <v>0.73221252180694973</v>
      </c>
      <c r="BI11" s="16" cm="1">
        <f t="array" ref="BI11:BI13">MMULT($U$3:$W$5,_xlfn.ANCHORARRAY(BH11))</f>
        <v>0.73221254305204719</v>
      </c>
      <c r="BJ11" s="16" cm="1">
        <f t="array" ref="BJ11:BJ13">MMULT($U$3:$W$5,_xlfn.ANCHORARRAY(BI11))</f>
        <v>0.73221255753188363</v>
      </c>
    </row>
    <row r="12" spans="1:62" x14ac:dyDescent="0.3">
      <c r="A12" s="1">
        <v>0.67086915509259182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3.4</v>
      </c>
      <c r="H12" s="2" t="s">
        <v>12</v>
      </c>
      <c r="J12" s="8">
        <f>calculoesp1!C12</f>
        <v>3.51</v>
      </c>
      <c r="K12" s="37">
        <f>calculoesp1!D12</f>
        <v>6</v>
      </c>
      <c r="L12" s="9">
        <f>calculoesp1!E12</f>
        <v>1.1952191235059761E-2</v>
      </c>
      <c r="N12" s="13" t="s">
        <v>51</v>
      </c>
      <c r="O12" s="26">
        <f>calculoesp1!R5/calculoesp1!R8</f>
        <v>0.6166666666666667</v>
      </c>
      <c r="T12" s="16">
        <v>0.53250504606278604</v>
      </c>
      <c r="U12" s="16">
        <v>0.45182183383964397</v>
      </c>
      <c r="V12" s="16">
        <v>0.39310118806571043</v>
      </c>
      <c r="W12" s="16">
        <v>0.35175617402674414</v>
      </c>
      <c r="X12" s="16">
        <v>0.3231075578693049</v>
      </c>
      <c r="Y12" s="16">
        <v>0.30341522502187473</v>
      </c>
      <c r="Z12" s="16">
        <v>0.28993460919606034</v>
      </c>
      <c r="AA12" s="16">
        <v>0.28072578237458973</v>
      </c>
      <c r="AB12" s="16">
        <v>0.2744419662587177</v>
      </c>
      <c r="AC12" s="16">
        <v>0.27015652228466824</v>
      </c>
      <c r="AD12" s="16">
        <v>0.26723479359949986</v>
      </c>
      <c r="AE12" s="16">
        <v>0.26524312435362818</v>
      </c>
      <c r="AF12" s="16">
        <v>0.26388556186508255</v>
      </c>
      <c r="AG12" s="16">
        <v>0.26296025800903655</v>
      </c>
      <c r="AH12" s="16">
        <v>0.26232959187519572</v>
      </c>
      <c r="AI12" s="16">
        <v>0.26189974897875445</v>
      </c>
      <c r="AJ12" s="16">
        <v>0.26160678282471339</v>
      </c>
      <c r="AK12" s="16">
        <v>0.26140710776658288</v>
      </c>
      <c r="AL12" s="16">
        <v>0.26127101673722425</v>
      </c>
      <c r="AM12" s="16">
        <v>0.26117826227343083</v>
      </c>
      <c r="AN12" s="16">
        <v>0.26111504438986122</v>
      </c>
      <c r="AO12" s="16">
        <v>0.26107195751572282</v>
      </c>
      <c r="AP12" s="16">
        <v>0.26104259116554474</v>
      </c>
      <c r="AQ12" s="16">
        <v>0.26102257619607527</v>
      </c>
      <c r="AR12" s="16">
        <v>0.26100893476676007</v>
      </c>
      <c r="AS12" s="16">
        <v>0.26099963729613523</v>
      </c>
      <c r="AT12" s="16">
        <v>0.26099330049980085</v>
      </c>
      <c r="AU12" s="16">
        <v>0.26098898158455774</v>
      </c>
      <c r="AV12" s="16">
        <v>0.26098603797901171</v>
      </c>
      <c r="AW12" s="16">
        <v>0.26098403173135171</v>
      </c>
      <c r="AX12" s="16">
        <v>0.26098266435056383</v>
      </c>
      <c r="AY12" s="16">
        <v>0.26098173239672001</v>
      </c>
      <c r="AZ12" s="16">
        <v>0.26098109721303558</v>
      </c>
      <c r="BA12" s="16">
        <v>0.26098066429641031</v>
      </c>
      <c r="BB12" s="16">
        <v>0.26098036923718732</v>
      </c>
      <c r="BC12" s="16">
        <v>0.2609801681362362</v>
      </c>
      <c r="BD12" s="16">
        <v>0.26098003107360812</v>
      </c>
      <c r="BE12" s="16">
        <v>0.26097993765702354</v>
      </c>
      <c r="BF12" s="16">
        <v>0.26097987398789363</v>
      </c>
      <c r="BG12" s="16">
        <v>0.2609798305934779</v>
      </c>
      <c r="BH12" s="16">
        <v>0.26097980101752299</v>
      </c>
      <c r="BI12" s="16">
        <v>0.26097978085969636</v>
      </c>
      <c r="BJ12" s="16">
        <v>0.26097976712090165</v>
      </c>
    </row>
    <row r="13" spans="1:62" x14ac:dyDescent="0.3">
      <c r="A13" s="1">
        <v>0.67098489583333265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3.6</v>
      </c>
      <c r="H13" s="2" t="s">
        <v>12</v>
      </c>
      <c r="J13" s="8">
        <f>calculoesp1!C13</f>
        <v>3.5</v>
      </c>
      <c r="K13" s="37">
        <f>calculoesp1!D13</f>
        <v>5</v>
      </c>
      <c r="L13" s="9">
        <f>calculoesp1!E13</f>
        <v>9.9601593625498006E-3</v>
      </c>
      <c r="N13" s="13" t="s">
        <v>52</v>
      </c>
      <c r="O13" s="26">
        <f>calculoesp1!R7/calculoesp1!R8</f>
        <v>0.38333333333333336</v>
      </c>
      <c r="T13" s="16">
        <v>3.2366601511736787E-2</v>
      </c>
      <c r="U13" s="16">
        <v>2.0972962062189137E-2</v>
      </c>
      <c r="V13" s="16">
        <v>1.5307546993467043E-2</v>
      </c>
      <c r="W13" s="16">
        <v>1.2191236521921785E-2</v>
      </c>
      <c r="X13" s="16">
        <v>1.0331583591206206E-2</v>
      </c>
      <c r="Y13" s="16">
        <v>9.1578809857867649E-3</v>
      </c>
      <c r="Z13" s="16">
        <v>8.3911949054932787E-3</v>
      </c>
      <c r="AA13" s="16">
        <v>7.8804522075428315E-3</v>
      </c>
      <c r="AB13" s="16">
        <v>7.5365362441180625E-3</v>
      </c>
      <c r="AC13" s="16">
        <v>7.3036216394739605E-3</v>
      </c>
      <c r="AD13" s="16">
        <v>7.1454029520789854E-3</v>
      </c>
      <c r="AE13" s="16">
        <v>7.0377541385927425E-3</v>
      </c>
      <c r="AF13" s="16">
        <v>6.9644511850890656E-3</v>
      </c>
      <c r="AG13" s="16">
        <v>6.9145142532756401E-3</v>
      </c>
      <c r="AH13" s="16">
        <v>6.8804875184139804E-3</v>
      </c>
      <c r="AI13" s="16">
        <v>6.8572991731699739E-3</v>
      </c>
      <c r="AJ13" s="16">
        <v>6.8414959445476688E-3</v>
      </c>
      <c r="AK13" s="16">
        <v>6.8307254479522458E-3</v>
      </c>
      <c r="AL13" s="16">
        <v>6.8233848263606865E-3</v>
      </c>
      <c r="AM13" s="16">
        <v>6.8183817895777063E-3</v>
      </c>
      <c r="AN13" s="16">
        <v>6.8149719299026926E-3</v>
      </c>
      <c r="AO13" s="16">
        <v>6.812647907371995E-3</v>
      </c>
      <c r="AP13" s="16">
        <v>6.811063945621294E-3</v>
      </c>
      <c r="AQ13" s="16">
        <v>6.8099843793155137E-3</v>
      </c>
      <c r="AR13" s="16">
        <v>6.8092485889515147E-3</v>
      </c>
      <c r="AS13" s="16">
        <v>6.8087471027993155E-3</v>
      </c>
      <c r="AT13" s="16">
        <v>6.8084053092727446E-3</v>
      </c>
      <c r="AU13" s="16">
        <v>6.8081723560401786E-3</v>
      </c>
      <c r="AV13" s="16">
        <v>6.8080135841335782E-3</v>
      </c>
      <c r="AW13" s="16">
        <v>6.8079053713461209E-3</v>
      </c>
      <c r="AX13" s="16">
        <v>6.8078316176972738E-3</v>
      </c>
      <c r="AY13" s="16">
        <v>6.8077813500638032E-3</v>
      </c>
      <c r="AZ13" s="16">
        <v>6.8077470895896598E-3</v>
      </c>
      <c r="BA13" s="16">
        <v>6.8077237389759827E-3</v>
      </c>
      <c r="BB13" s="16">
        <v>6.807707824101103E-3</v>
      </c>
      <c r="BC13" s="16">
        <v>6.807696977138105E-3</v>
      </c>
      <c r="BD13" s="16">
        <v>6.807689584267777E-3</v>
      </c>
      <c r="BE13" s="16">
        <v>6.8076845455733778E-3</v>
      </c>
      <c r="BF13" s="16">
        <v>6.8076811113942128E-3</v>
      </c>
      <c r="BG13" s="16">
        <v>6.8076787707905574E-3</v>
      </c>
      <c r="BH13" s="16">
        <v>6.8076771755256581E-3</v>
      </c>
      <c r="BI13" s="16">
        <v>6.8076760882548213E-3</v>
      </c>
      <c r="BJ13" s="16">
        <v>6.8076753472130838E-3</v>
      </c>
    </row>
    <row r="14" spans="1:62" x14ac:dyDescent="0.3">
      <c r="A14" s="1">
        <v>0.67110063657407326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</v>
      </c>
      <c r="H14" s="2" t="s">
        <v>12</v>
      </c>
      <c r="J14" s="8">
        <f>calculoesp1!C14</f>
        <v>3.49</v>
      </c>
      <c r="K14" s="37">
        <f>calculoesp1!D14</f>
        <v>3</v>
      </c>
      <c r="L14" s="9">
        <f>calculoesp1!E14</f>
        <v>5.9760956175298804E-3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62" x14ac:dyDescent="0.3">
      <c r="A15" s="1">
        <v>0.67121637731481409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calculoesp1!C15</f>
        <v>3.48</v>
      </c>
      <c r="K15" s="37">
        <f>calculoesp1!D15</f>
        <v>1</v>
      </c>
      <c r="L15" s="9">
        <f>calculoesp1!E15</f>
        <v>1.9920318725099601E-3</v>
      </c>
    </row>
    <row r="16" spans="1:62" x14ac:dyDescent="0.3">
      <c r="A16" s="1">
        <v>0.67133211805555471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calculoesp1!C16</f>
        <v>3.47</v>
      </c>
      <c r="K16" s="37">
        <f>calculoesp1!D16</f>
        <v>6</v>
      </c>
      <c r="L16" s="9">
        <f>calculoesp1!E16</f>
        <v>1.1952191235059761E-2</v>
      </c>
    </row>
    <row r="17" spans="1:12" x14ac:dyDescent="0.3">
      <c r="A17" s="1">
        <v>0.67144785879629554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8">
        <f>calculoesp1!C17</f>
        <v>3.46</v>
      </c>
      <c r="K17" s="37">
        <f>calculoesp1!D17</f>
        <v>2</v>
      </c>
      <c r="L17" s="9">
        <f>calculoesp1!E17</f>
        <v>3.9840637450199202E-3</v>
      </c>
    </row>
    <row r="18" spans="1:12" x14ac:dyDescent="0.3">
      <c r="A18" s="1">
        <v>0.67156359953703615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calculoesp1!C18</f>
        <v>3.45</v>
      </c>
      <c r="K18" s="37">
        <f>calculoesp1!D18</f>
        <v>1</v>
      </c>
      <c r="L18" s="9">
        <f>calculoesp1!E18</f>
        <v>1.9920318725099601E-3</v>
      </c>
    </row>
    <row r="19" spans="1:12" x14ac:dyDescent="0.3">
      <c r="A19" s="1">
        <v>0.67167934027777698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8">
        <f>calculoesp1!C19</f>
        <v>3.44</v>
      </c>
      <c r="K19" s="37">
        <f>calculoesp1!D19</f>
        <v>2</v>
      </c>
      <c r="L19" s="9">
        <f>calculoesp1!E19</f>
        <v>3.9840637450199202E-3</v>
      </c>
    </row>
    <row r="20" spans="1:12" x14ac:dyDescent="0.3">
      <c r="A20" s="1">
        <v>0.67179508101851759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calculoesp1!C20</f>
        <v>3.43</v>
      </c>
      <c r="K20" s="37">
        <f>calculoesp1!D20</f>
        <v>2</v>
      </c>
      <c r="L20" s="9">
        <f>calculoesp1!E20</f>
        <v>3.9840637450199202E-3</v>
      </c>
    </row>
    <row r="21" spans="1:12" x14ac:dyDescent="0.3">
      <c r="A21" s="1">
        <v>0.67191082175925843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8">
        <f>calculoesp1!C21</f>
        <v>3.42</v>
      </c>
      <c r="K21" s="37">
        <f>calculoesp1!D21</f>
        <v>4</v>
      </c>
      <c r="L21" s="9">
        <f>calculoesp1!E21</f>
        <v>7.9681274900398405E-3</v>
      </c>
    </row>
    <row r="22" spans="1:12" x14ac:dyDescent="0.3">
      <c r="A22" s="1">
        <v>0.67202656249999904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J22" s="8">
        <f>calculoesp1!C22</f>
        <v>3.41</v>
      </c>
      <c r="K22" s="37">
        <f>calculoesp1!D22</f>
        <v>1</v>
      </c>
      <c r="L22" s="9">
        <f>calculoesp1!E22</f>
        <v>1.9920318725099601E-3</v>
      </c>
    </row>
    <row r="23" spans="1:12" x14ac:dyDescent="0.3">
      <c r="A23" s="1">
        <v>0.67214230324073987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8">
        <f>calculoesp1!C23</f>
        <v>3.4</v>
      </c>
      <c r="K23" s="37">
        <f>calculoesp1!D23</f>
        <v>3</v>
      </c>
      <c r="L23" s="9">
        <f>calculoesp1!E23</f>
        <v>5.9760956175298804E-3</v>
      </c>
    </row>
    <row r="24" spans="1:12" x14ac:dyDescent="0.3">
      <c r="A24" s="1">
        <v>0.67225804398148048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calculoesp1!C24</f>
        <v>3.39</v>
      </c>
      <c r="K24" s="37">
        <f>calculoesp1!D24</f>
        <v>3</v>
      </c>
      <c r="L24" s="9">
        <f>calculoesp1!E24</f>
        <v>5.9760956175298804E-3</v>
      </c>
    </row>
    <row r="25" spans="1:12" x14ac:dyDescent="0.3">
      <c r="A25" s="1">
        <v>0.67237378472222131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8">
        <f>calculoesp1!C25</f>
        <v>3.38</v>
      </c>
      <c r="K25" s="37">
        <f>calculoesp1!D25</f>
        <v>1</v>
      </c>
      <c r="L25" s="9">
        <f>calculoesp1!E25</f>
        <v>1.9920318725099601E-3</v>
      </c>
    </row>
    <row r="26" spans="1:12" x14ac:dyDescent="0.3">
      <c r="A26" s="1">
        <v>0.67248952546296192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3.4600000000000004</v>
      </c>
      <c r="H26" s="2" t="s">
        <v>12</v>
      </c>
      <c r="J26" s="8">
        <f>calculoesp1!C26</f>
        <v>3.36</v>
      </c>
      <c r="K26" s="37">
        <f>calculoesp1!D26</f>
        <v>2</v>
      </c>
      <c r="L26" s="9">
        <f>calculoesp1!E26</f>
        <v>3.9840637450199202E-3</v>
      </c>
    </row>
    <row r="27" spans="1:12" x14ac:dyDescent="0.3">
      <c r="A27" s="1">
        <v>0.67260526620370276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3.52</v>
      </c>
      <c r="H27" s="2" t="s">
        <v>12</v>
      </c>
      <c r="J27" s="8">
        <f>calculoesp1!C27</f>
        <v>3.35</v>
      </c>
      <c r="K27" s="37">
        <f>calculoesp1!D27</f>
        <v>1</v>
      </c>
      <c r="L27" s="9">
        <f>calculoesp1!E27</f>
        <v>1.9920318725099601E-3</v>
      </c>
    </row>
    <row r="28" spans="1:12" x14ac:dyDescent="0.3">
      <c r="A28" s="1">
        <v>0.67272100694444337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8">
        <f>calculoesp1!C28</f>
        <v>3.34</v>
      </c>
      <c r="K28" s="37">
        <f>calculoesp1!D28</f>
        <v>7</v>
      </c>
      <c r="L28" s="9">
        <f>calculoesp1!E28</f>
        <v>1.3944223107569721E-2</v>
      </c>
    </row>
    <row r="29" spans="1:12" x14ac:dyDescent="0.3">
      <c r="A29" s="1">
        <v>0.6728367476851842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calculoesp1!C29</f>
        <v>3.33</v>
      </c>
      <c r="K29" s="37">
        <f>calculoesp1!D29</f>
        <v>2</v>
      </c>
      <c r="L29" s="9">
        <f>calculoesp1!E29</f>
        <v>3.9840637450199202E-3</v>
      </c>
    </row>
    <row r="30" spans="1:12" x14ac:dyDescent="0.3">
      <c r="A30" s="1">
        <v>0.67295248842592481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calculoesp1!C30</f>
        <v>3.31</v>
      </c>
      <c r="K30" s="37">
        <f>calculoesp1!D30</f>
        <v>2</v>
      </c>
      <c r="L30" s="9">
        <f>calculoesp1!E30</f>
        <v>3.9840637450199202E-3</v>
      </c>
    </row>
    <row r="31" spans="1:12" x14ac:dyDescent="0.3">
      <c r="A31" s="1">
        <v>0.67306822916666564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calculoesp1!C31</f>
        <v>3.3</v>
      </c>
      <c r="K31" s="37">
        <f>calculoesp1!D31</f>
        <v>1</v>
      </c>
      <c r="L31" s="9">
        <f>calculoesp1!E31</f>
        <v>1.9920318725099601E-3</v>
      </c>
    </row>
    <row r="32" spans="1:12" x14ac:dyDescent="0.3">
      <c r="A32" s="1">
        <v>0.67318396990740625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calculoesp1!C32</f>
        <v>3.29</v>
      </c>
      <c r="K32" s="37">
        <f>calculoesp1!D32</f>
        <v>1</v>
      </c>
      <c r="L32" s="9">
        <f>calculoesp1!E32</f>
        <v>1.9920318725099601E-3</v>
      </c>
    </row>
    <row r="33" spans="1:12" x14ac:dyDescent="0.3">
      <c r="A33" s="1">
        <v>0.67329971064814709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8">
        <f>calculoesp1!C33</f>
        <v>3.27</v>
      </c>
      <c r="K33" s="37">
        <f>calculoesp1!D33</f>
        <v>1</v>
      </c>
      <c r="L33" s="9">
        <f>calculoesp1!E33</f>
        <v>1.9920318725099601E-3</v>
      </c>
    </row>
    <row r="34" spans="1:12" x14ac:dyDescent="0.3">
      <c r="A34" s="1">
        <v>0.6734154513888877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8">
        <f>calculoesp1!C34</f>
        <v>3.26</v>
      </c>
      <c r="K34" s="37">
        <f>calculoesp1!D34</f>
        <v>2</v>
      </c>
      <c r="L34" s="9">
        <f>calculoesp1!E34</f>
        <v>3.9840637450199202E-3</v>
      </c>
    </row>
    <row r="35" spans="1:12" x14ac:dyDescent="0.3">
      <c r="A35" s="1">
        <v>0.67353119212962853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8">
        <f>calculoesp1!C35</f>
        <v>3.25</v>
      </c>
      <c r="K35" s="37">
        <f>calculoesp1!D35</f>
        <v>5</v>
      </c>
      <c r="L35" s="9">
        <f>calculoesp1!E35</f>
        <v>9.9601593625498006E-3</v>
      </c>
    </row>
    <row r="36" spans="1:12" x14ac:dyDescent="0.3">
      <c r="A36" s="1">
        <v>0.67364693287036914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3.19</v>
      </c>
      <c r="H36" s="2" t="s">
        <v>12</v>
      </c>
      <c r="J36" s="8">
        <f>calculoesp1!C36</f>
        <v>3.24</v>
      </c>
      <c r="K36" s="37">
        <f>calculoesp1!D36</f>
        <v>4</v>
      </c>
      <c r="L36" s="9">
        <f>calculoesp1!E36</f>
        <v>7.9681274900398405E-3</v>
      </c>
    </row>
    <row r="37" spans="1:12" x14ac:dyDescent="0.3">
      <c r="A37" s="1">
        <v>0.67376267361110997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calculoesp1!C37</f>
        <v>3.23</v>
      </c>
      <c r="K37" s="37">
        <f>calculoesp1!D37</f>
        <v>9</v>
      </c>
      <c r="L37" s="9">
        <f>calculoesp1!E37</f>
        <v>1.7928286852589643E-2</v>
      </c>
    </row>
    <row r="38" spans="1:12" x14ac:dyDescent="0.3">
      <c r="A38" s="1">
        <v>0.67387841435185059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8">
        <f>calculoesp1!C38</f>
        <v>3.22</v>
      </c>
      <c r="K38" s="37">
        <f>calculoesp1!D38</f>
        <v>28</v>
      </c>
      <c r="L38" s="9">
        <f>calculoesp1!E38</f>
        <v>5.5776892430278883E-2</v>
      </c>
    </row>
    <row r="39" spans="1:12" x14ac:dyDescent="0.3">
      <c r="A39" s="1">
        <v>0.67399415509259142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8">
        <f>calculoesp1!C39</f>
        <v>3.21</v>
      </c>
      <c r="K39" s="37">
        <f>calculoesp1!D39</f>
        <v>28</v>
      </c>
      <c r="L39" s="9">
        <f>calculoesp1!E39</f>
        <v>5.5776892430278883E-2</v>
      </c>
    </row>
    <row r="40" spans="1:12" x14ac:dyDescent="0.3">
      <c r="A40" s="1">
        <v>0.67410989583333203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8">
        <f>calculoesp1!C40</f>
        <v>3.2</v>
      </c>
      <c r="K40" s="37">
        <f>calculoesp1!D40</f>
        <v>28</v>
      </c>
      <c r="L40" s="9">
        <f>calculoesp1!E40</f>
        <v>5.5776892430278883E-2</v>
      </c>
    </row>
    <row r="41" spans="1:12" x14ac:dyDescent="0.3">
      <c r="A41" s="1">
        <v>0.67422563657407286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8">
        <f>calculoesp1!C41</f>
        <v>3.19</v>
      </c>
      <c r="K41" s="37">
        <f>calculoesp1!D41</f>
        <v>25</v>
      </c>
      <c r="L41" s="9">
        <f>calculoesp1!E41</f>
        <v>4.9800796812749001E-2</v>
      </c>
    </row>
    <row r="42" spans="1:12" x14ac:dyDescent="0.3">
      <c r="A42" s="1">
        <v>0.67434137731481347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8">
        <f>calculoesp1!C42</f>
        <v>3.18</v>
      </c>
      <c r="K42" s="37">
        <f>calculoesp1!D42</f>
        <v>28</v>
      </c>
      <c r="L42" s="9">
        <f>calculoesp1!E42</f>
        <v>5.5776892430278883E-2</v>
      </c>
    </row>
    <row r="43" spans="1:12" x14ac:dyDescent="0.3">
      <c r="A43" s="1">
        <v>0.67445711805555431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calculoesp1!C43</f>
        <v>3.17</v>
      </c>
      <c r="K43" s="37">
        <f>calculoesp1!D43</f>
        <v>8</v>
      </c>
      <c r="L43" s="9">
        <f>calculoesp1!E43</f>
        <v>1.5936254980079681E-2</v>
      </c>
    </row>
    <row r="44" spans="1:12" x14ac:dyDescent="0.3">
      <c r="A44" s="1">
        <v>0.67457285879629492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3.47</v>
      </c>
      <c r="H44" s="2" t="s">
        <v>12</v>
      </c>
      <c r="J44" s="8">
        <f>calculoesp1!C44</f>
        <v>3.16</v>
      </c>
      <c r="K44" s="37">
        <f>calculoesp1!D44</f>
        <v>3</v>
      </c>
      <c r="L44" s="9">
        <f>calculoesp1!E44</f>
        <v>5.9760956175298804E-3</v>
      </c>
    </row>
    <row r="45" spans="1:12" x14ac:dyDescent="0.3">
      <c r="A45" s="1">
        <v>0.67468859953703575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8">
        <f>calculoesp1!C45</f>
        <v>3.15</v>
      </c>
      <c r="K45" s="37">
        <f>calculoesp1!D45</f>
        <v>10</v>
      </c>
      <c r="L45" s="9">
        <f>calculoesp1!E45</f>
        <v>1.9920318725099601E-2</v>
      </c>
    </row>
    <row r="46" spans="1:12" x14ac:dyDescent="0.3">
      <c r="A46" s="1">
        <v>0.67480434027777636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3.4800000000000004</v>
      </c>
      <c r="H46" s="2" t="s">
        <v>12</v>
      </c>
      <c r="J46" s="8">
        <f>calculoesp1!C46</f>
        <v>3.14</v>
      </c>
      <c r="K46" s="37">
        <f>calculoesp1!D46</f>
        <v>3</v>
      </c>
      <c r="L46" s="9">
        <f>calculoesp1!E46</f>
        <v>5.9760956175298804E-3</v>
      </c>
    </row>
    <row r="47" spans="1:12" x14ac:dyDescent="0.3">
      <c r="A47" s="1">
        <v>0.67492008101851719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8">
        <f>calculoesp1!C47</f>
        <v>3.13</v>
      </c>
      <c r="K47" s="37">
        <f>calculoesp1!D47</f>
        <v>13</v>
      </c>
      <c r="L47" s="9">
        <f>calculoesp1!E47</f>
        <v>2.5896414342629483E-2</v>
      </c>
    </row>
    <row r="48" spans="1:12" x14ac:dyDescent="0.3">
      <c r="A48" s="1">
        <v>0.6750358217592578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3.19</v>
      </c>
      <c r="H48" s="2" t="s">
        <v>12</v>
      </c>
      <c r="J48" s="8">
        <f>calculoesp1!C48</f>
        <v>3.12</v>
      </c>
      <c r="K48" s="37">
        <f>calculoesp1!D48</f>
        <v>15</v>
      </c>
      <c r="L48" s="9">
        <f>calculoesp1!E48</f>
        <v>2.9880478087649404E-2</v>
      </c>
    </row>
    <row r="49" spans="1:12" x14ac:dyDescent="0.3">
      <c r="A49" s="1">
        <v>0.67515156249999864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8">
        <f>calculoesp1!C49</f>
        <v>3.11</v>
      </c>
      <c r="K49" s="37">
        <f>calculoesp1!D49</f>
        <v>28</v>
      </c>
      <c r="L49" s="9">
        <f>calculoesp1!E49</f>
        <v>5.5776892430278883E-2</v>
      </c>
    </row>
    <row r="50" spans="1:12" x14ac:dyDescent="0.3">
      <c r="A50" s="1">
        <v>0.67526730324073925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calculoesp1!C50</f>
        <v>3.1</v>
      </c>
      <c r="K50" s="37">
        <f>calculoesp1!D50</f>
        <v>27</v>
      </c>
      <c r="L50" s="9">
        <f>calculoesp1!E50</f>
        <v>5.3784860557768925E-2</v>
      </c>
    </row>
    <row r="51" spans="1:12" x14ac:dyDescent="0.3">
      <c r="A51" s="1">
        <v>0.67538304398148008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3.4400000000000004</v>
      </c>
      <c r="H51" s="2" t="s">
        <v>12</v>
      </c>
      <c r="J51" s="8">
        <f>calculoesp1!C51</f>
        <v>3.09</v>
      </c>
      <c r="K51" s="37">
        <f>calculoesp1!D51</f>
        <v>17</v>
      </c>
      <c r="L51" s="9">
        <f>calculoesp1!E51</f>
        <v>3.386454183266932E-2</v>
      </c>
    </row>
    <row r="52" spans="1:12" x14ac:dyDescent="0.3">
      <c r="A52" s="1">
        <v>0.67549878472222069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3.23</v>
      </c>
      <c r="H52" s="2" t="s">
        <v>12</v>
      </c>
      <c r="J52" s="8">
        <f>calculoesp1!C52</f>
        <v>3.08</v>
      </c>
      <c r="K52" s="37">
        <f>calculoesp1!D52</f>
        <v>8</v>
      </c>
      <c r="L52" s="9">
        <f>calculoesp1!E52</f>
        <v>1.5936254980079681E-2</v>
      </c>
    </row>
    <row r="53" spans="1:12" x14ac:dyDescent="0.3">
      <c r="A53" s="1">
        <v>0.67561452546296152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8">
        <f>calculoesp1!C53</f>
        <v>3.07</v>
      </c>
      <c r="K53" s="37">
        <f>calculoesp1!D53</f>
        <v>5</v>
      </c>
      <c r="L53" s="9">
        <f>calculoesp1!E53</f>
        <v>9.9601593625498006E-3</v>
      </c>
    </row>
    <row r="54" spans="1:12" x14ac:dyDescent="0.3">
      <c r="A54" s="1">
        <v>0.67573026620370213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calculoesp1!C54</f>
        <v>3.06</v>
      </c>
      <c r="K54" s="37">
        <f>calculoesp1!D54</f>
        <v>10</v>
      </c>
      <c r="L54" s="9">
        <f>calculoesp1!E54</f>
        <v>1.9920318725099601E-2</v>
      </c>
    </row>
    <row r="55" spans="1:12" x14ac:dyDescent="0.3">
      <c r="A55" s="1">
        <v>0.67584600694444297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8">
        <f>calculoesp1!C55</f>
        <v>3.05</v>
      </c>
      <c r="K55" s="37">
        <f>calculoesp1!D55</f>
        <v>11</v>
      </c>
      <c r="L55" s="9">
        <f>calculoesp1!E55</f>
        <v>2.1912350597609563E-2</v>
      </c>
    </row>
    <row r="56" spans="1:12" x14ac:dyDescent="0.3">
      <c r="A56" s="1">
        <v>0.67596174768518358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3.18</v>
      </c>
      <c r="H56" s="2" t="s">
        <v>12</v>
      </c>
      <c r="J56" s="8">
        <f>calculoesp1!C56</f>
        <v>3.04</v>
      </c>
      <c r="K56" s="37">
        <f>calculoesp1!D56</f>
        <v>3</v>
      </c>
      <c r="L56" s="9">
        <f>calculoesp1!E56</f>
        <v>5.9760956175298804E-3</v>
      </c>
    </row>
    <row r="57" spans="1:12" x14ac:dyDescent="0.3">
      <c r="A57" s="1">
        <v>0.67607748842592441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8">
        <f>calculoesp1!C57</f>
        <v>3.03</v>
      </c>
      <c r="K57" s="37">
        <f>calculoesp1!D57</f>
        <v>9</v>
      </c>
      <c r="L57" s="9">
        <f>calculoesp1!E57</f>
        <v>1.7928286852589643E-2</v>
      </c>
    </row>
    <row r="58" spans="1:12" x14ac:dyDescent="0.3">
      <c r="A58" s="1">
        <v>0.67619322916666502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8">
        <f>calculoesp1!C58</f>
        <v>3.02</v>
      </c>
      <c r="K58" s="37">
        <f>calculoesp1!D58</f>
        <v>5</v>
      </c>
      <c r="L58" s="9">
        <f>calculoesp1!E58</f>
        <v>9.9601593625498006E-3</v>
      </c>
    </row>
    <row r="59" spans="1:12" x14ac:dyDescent="0.3">
      <c r="A59" s="1">
        <v>0.67630896990740585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3.17</v>
      </c>
      <c r="H59" s="2" t="s">
        <v>12</v>
      </c>
      <c r="J59" s="8">
        <f>calculoesp1!C59</f>
        <v>3.01</v>
      </c>
      <c r="K59" s="37">
        <f>calculoesp1!D59</f>
        <v>10</v>
      </c>
      <c r="L59" s="9">
        <f>calculoesp1!E59</f>
        <v>1.9920318725099601E-2</v>
      </c>
    </row>
    <row r="60" spans="1:12" x14ac:dyDescent="0.3">
      <c r="A60" s="1">
        <v>0.67642471064814647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3.25</v>
      </c>
      <c r="H60" s="2" t="s">
        <v>12</v>
      </c>
      <c r="J60" s="8">
        <f>calculoesp1!C60</f>
        <v>3</v>
      </c>
      <c r="K60" s="37">
        <f>calculoesp1!D60</f>
        <v>5</v>
      </c>
      <c r="L60" s="9">
        <f>calculoesp1!E60</f>
        <v>9.9601593625498006E-3</v>
      </c>
    </row>
    <row r="61" spans="1:12" x14ac:dyDescent="0.3">
      <c r="A61" s="1">
        <v>0.6765404513888873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8">
        <f>calculoesp1!C61</f>
        <v>2.99</v>
      </c>
      <c r="K61" s="37">
        <f>calculoesp1!D61</f>
        <v>3</v>
      </c>
      <c r="L61" s="9">
        <f>calculoesp1!E61</f>
        <v>5.9760956175298804E-3</v>
      </c>
    </row>
    <row r="62" spans="1:12" x14ac:dyDescent="0.3">
      <c r="A62" s="1">
        <v>0.67665619212962791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3.41</v>
      </c>
      <c r="H62" s="2" t="s">
        <v>12</v>
      </c>
      <c r="J62" s="8">
        <f>calculoesp1!C62</f>
        <v>2.98</v>
      </c>
      <c r="K62" s="37">
        <f>calculoesp1!D62</f>
        <v>5</v>
      </c>
      <c r="L62" s="9">
        <f>calculoesp1!E62</f>
        <v>9.9601593625498006E-3</v>
      </c>
    </row>
    <row r="63" spans="1:12" x14ac:dyDescent="0.3">
      <c r="A63" s="1">
        <v>0.67677193287036874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8">
        <f>calculoesp1!C63</f>
        <v>2.97</v>
      </c>
      <c r="K63" s="37">
        <f>calculoesp1!D63</f>
        <v>1</v>
      </c>
      <c r="L63" s="9">
        <f>calculoesp1!E63</f>
        <v>1.9920318725099601E-3</v>
      </c>
    </row>
    <row r="64" spans="1:12" x14ac:dyDescent="0.3">
      <c r="A64" s="1">
        <v>0.67688767361110935</v>
      </c>
      <c r="B64" s="35" t="s">
        <v>31</v>
      </c>
      <c r="C64" s="35" t="s">
        <v>13</v>
      </c>
      <c r="D64" s="35" t="s">
        <v>9</v>
      </c>
      <c r="E64" s="35" t="s">
        <v>10</v>
      </c>
      <c r="F64" s="35" t="s">
        <v>11</v>
      </c>
      <c r="G64" s="36">
        <v>3.23</v>
      </c>
      <c r="H64" s="35" t="s">
        <v>12</v>
      </c>
      <c r="J64" s="8">
        <f>calculoesp1!C64</f>
        <v>2.96</v>
      </c>
      <c r="K64" s="37">
        <f>calculoesp1!D64</f>
        <v>1</v>
      </c>
      <c r="L64" s="9">
        <f>calculoesp1!E64</f>
        <v>1.9920318725099601E-3</v>
      </c>
    </row>
    <row r="65" spans="1:12" x14ac:dyDescent="0.3">
      <c r="A65" s="1">
        <v>0.67700341435185019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calculoesp1!C65</f>
        <v>2.95</v>
      </c>
      <c r="K65" s="37">
        <f>calculoesp1!D65</f>
        <v>1</v>
      </c>
      <c r="L65" s="9">
        <f>calculoesp1!E65</f>
        <v>1.9920318725099601E-3</v>
      </c>
    </row>
    <row r="66" spans="1:12" x14ac:dyDescent="0.3">
      <c r="A66" s="1">
        <v>0.6771191550925908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3.29</v>
      </c>
      <c r="H66" s="2" t="s">
        <v>12</v>
      </c>
      <c r="J66" s="8">
        <f>calculoesp1!C66</f>
        <v>2.93</v>
      </c>
      <c r="K66" s="37">
        <f>calculoesp1!D66</f>
        <v>2</v>
      </c>
      <c r="L66" s="9">
        <f>calculoesp1!E66</f>
        <v>3.9840637450199202E-3</v>
      </c>
    </row>
    <row r="67" spans="1:12" x14ac:dyDescent="0.3">
      <c r="A67" s="1">
        <v>0.67723489583333163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3.3600000000000003</v>
      </c>
      <c r="H67" s="2" t="s">
        <v>12</v>
      </c>
      <c r="J67" s="8">
        <f>calculoesp1!C67</f>
        <v>2.92</v>
      </c>
      <c r="K67" s="37">
        <f>calculoesp1!D67</f>
        <v>3</v>
      </c>
      <c r="L67" s="9">
        <f>calculoesp1!E67</f>
        <v>5.9760956175298804E-3</v>
      </c>
    </row>
    <row r="68" spans="1:12" x14ac:dyDescent="0.3">
      <c r="A68" s="1">
        <v>0.67735063657407224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3.1900000000000004</v>
      </c>
      <c r="H68" s="2" t="s">
        <v>12</v>
      </c>
      <c r="J68" s="8">
        <f>calculoesp1!C68</f>
        <v>2.91</v>
      </c>
      <c r="K68" s="37">
        <f>calculoesp1!D68</f>
        <v>6</v>
      </c>
      <c r="L68" s="9">
        <f>calculoesp1!E68</f>
        <v>1.1952191235059761E-2</v>
      </c>
    </row>
    <row r="69" spans="1:12" x14ac:dyDescent="0.3">
      <c r="A69" s="1">
        <v>0.67746637731481307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8">
        <f>calculoesp1!C69</f>
        <v>2.9</v>
      </c>
      <c r="K69" s="37">
        <f>calculoesp1!D69</f>
        <v>5</v>
      </c>
      <c r="L69" s="9">
        <f>calculoesp1!E69</f>
        <v>9.9601593625498006E-3</v>
      </c>
    </row>
    <row r="70" spans="1:12" x14ac:dyDescent="0.3">
      <c r="A70" s="3">
        <v>0.67758211805555368</v>
      </c>
      <c r="B70" s="4" t="s">
        <v>31</v>
      </c>
      <c r="C70" s="4" t="s">
        <v>13</v>
      </c>
      <c r="D70" s="4" t="s">
        <v>9</v>
      </c>
      <c r="E70" s="4" t="s">
        <v>10</v>
      </c>
      <c r="F70" s="4" t="s">
        <v>11</v>
      </c>
      <c r="G70" s="5">
        <v>3.2</v>
      </c>
      <c r="H70" s="4" t="s">
        <v>12</v>
      </c>
      <c r="J70" s="8">
        <f>calculoesp1!C70</f>
        <v>2.89</v>
      </c>
      <c r="K70" s="37">
        <f>calculoesp1!D70</f>
        <v>2</v>
      </c>
      <c r="L70" s="9">
        <f>calculoesp1!E70</f>
        <v>3.9840637450199202E-3</v>
      </c>
    </row>
    <row r="71" spans="1:12" x14ac:dyDescent="0.3">
      <c r="A71" s="1">
        <v>0.67769785879629452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3.18</v>
      </c>
      <c r="H71" s="2" t="s">
        <v>12</v>
      </c>
      <c r="J71" s="8">
        <f>calculoesp1!C71</f>
        <v>2.88</v>
      </c>
      <c r="K71" s="37">
        <f>calculoesp1!D71</f>
        <v>2</v>
      </c>
      <c r="L71" s="9">
        <f>calculoesp1!E71</f>
        <v>3.9840637450199202E-3</v>
      </c>
    </row>
    <row r="72" spans="1:12" x14ac:dyDescent="0.3">
      <c r="A72" s="1">
        <v>0.67781359953703513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calculoesp1!C72</f>
        <v>2.87</v>
      </c>
      <c r="K72" s="37">
        <f>calculoesp1!D72</f>
        <v>1</v>
      </c>
      <c r="L72" s="9">
        <f>calculoesp1!E72</f>
        <v>1.9920318725099601E-3</v>
      </c>
    </row>
    <row r="73" spans="1:12" x14ac:dyDescent="0.3">
      <c r="A73" s="1">
        <v>0.67792934027777596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8">
        <f>calculoesp1!C73</f>
        <v>2.86</v>
      </c>
      <c r="K73" s="37">
        <f>calculoesp1!D73</f>
        <v>3</v>
      </c>
      <c r="L73" s="9">
        <f>calculoesp1!E73</f>
        <v>5.9760956175298804E-3</v>
      </c>
    </row>
    <row r="74" spans="1:12" x14ac:dyDescent="0.3">
      <c r="A74" s="1">
        <v>0.67804508101851657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8">
        <f>calculoesp1!C74</f>
        <v>2.85</v>
      </c>
      <c r="K74" s="37">
        <f>calculoesp1!D74</f>
        <v>1</v>
      </c>
      <c r="L74" s="9">
        <f>calculoesp1!E74</f>
        <v>1.9920318725099601E-3</v>
      </c>
    </row>
    <row r="75" spans="1:12" x14ac:dyDescent="0.3">
      <c r="A75" s="1">
        <v>0.6781608217592574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3.25</v>
      </c>
      <c r="H75" s="2" t="s">
        <v>12</v>
      </c>
      <c r="J75" s="8">
        <f>calculoesp1!C75</f>
        <v>2.84</v>
      </c>
      <c r="K75" s="37">
        <f>calculoesp1!D75</f>
        <v>4</v>
      </c>
      <c r="L75" s="9">
        <f>calculoesp1!E75</f>
        <v>7.9681274900398405E-3</v>
      </c>
    </row>
    <row r="76" spans="1:12" x14ac:dyDescent="0.3">
      <c r="A76" s="1">
        <v>0.67827656249999801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  <c r="J76" s="8">
        <f>calculoesp1!C76</f>
        <v>2.83</v>
      </c>
      <c r="K76" s="37">
        <f>calculoesp1!D76</f>
        <v>2</v>
      </c>
      <c r="L76" s="9">
        <f>calculoesp1!E76</f>
        <v>3.9840637450199202E-3</v>
      </c>
    </row>
    <row r="77" spans="1:12" x14ac:dyDescent="0.3">
      <c r="A77" s="1">
        <v>0.67839230324073885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3.1900000000000004</v>
      </c>
      <c r="H77" s="2" t="s">
        <v>12</v>
      </c>
      <c r="J77" s="8">
        <f>calculoesp1!C77</f>
        <v>2.82</v>
      </c>
      <c r="K77" s="37">
        <f>calculoesp1!D77</f>
        <v>4</v>
      </c>
      <c r="L77" s="9">
        <f>calculoesp1!E77</f>
        <v>7.9681274900398405E-3</v>
      </c>
    </row>
    <row r="78" spans="1:12" x14ac:dyDescent="0.3">
      <c r="A78" s="1">
        <v>0.67850804398147946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3.3600000000000003</v>
      </c>
      <c r="H78" s="2" t="s">
        <v>12</v>
      </c>
      <c r="J78" s="8">
        <f>calculoesp1!C78</f>
        <v>2.81</v>
      </c>
      <c r="K78" s="37">
        <f>calculoesp1!D78</f>
        <v>2</v>
      </c>
      <c r="L78" s="9">
        <f>calculoesp1!E78</f>
        <v>3.9840637450199202E-3</v>
      </c>
    </row>
    <row r="79" spans="1:12" x14ac:dyDescent="0.3">
      <c r="A79" s="1">
        <v>0.67862378472222029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3.26</v>
      </c>
      <c r="H79" s="2" t="s">
        <v>12</v>
      </c>
      <c r="J79" s="8">
        <f>calculoesp1!C79</f>
        <v>2.8</v>
      </c>
      <c r="K79" s="37">
        <f>calculoesp1!D79</f>
        <v>9</v>
      </c>
      <c r="L79" s="9">
        <f>calculoesp1!E79</f>
        <v>1.7928286852589643E-2</v>
      </c>
    </row>
    <row r="80" spans="1:12" x14ac:dyDescent="0.3">
      <c r="A80" s="1">
        <v>0.6787395254629609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3.3400000000000003</v>
      </c>
      <c r="H80" s="2" t="s">
        <v>12</v>
      </c>
      <c r="J80" s="8">
        <f>calculoesp1!C80</f>
        <v>2.79</v>
      </c>
      <c r="K80" s="37">
        <f>calculoesp1!D80</f>
        <v>7</v>
      </c>
      <c r="L80" s="9">
        <f>calculoesp1!E80</f>
        <v>1.3944223107569721E-2</v>
      </c>
    </row>
    <row r="81" spans="1:12" x14ac:dyDescent="0.3">
      <c r="A81" s="1">
        <v>0.67885526620370173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8">
        <f>calculoesp1!C81</f>
        <v>2.78</v>
      </c>
      <c r="K81" s="37">
        <f>calculoesp1!D81</f>
        <v>6</v>
      </c>
      <c r="L81" s="9">
        <f>calculoesp1!E81</f>
        <v>1.1952191235059761E-2</v>
      </c>
    </row>
    <row r="82" spans="1:12" x14ac:dyDescent="0.3">
      <c r="A82" s="1">
        <v>0.67897100694444235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calculoesp1!C82</f>
        <v>2.77</v>
      </c>
      <c r="K82" s="37">
        <f>calculoesp1!D82</f>
        <v>7</v>
      </c>
      <c r="L82" s="9">
        <f>calculoesp1!E82</f>
        <v>1.3944223107569721E-2</v>
      </c>
    </row>
    <row r="83" spans="1:12" x14ac:dyDescent="0.3">
      <c r="A83" s="1">
        <v>0.67908674768518318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3.3400000000000003</v>
      </c>
      <c r="H83" s="2" t="s">
        <v>12</v>
      </c>
      <c r="J83" s="8">
        <f>calculoesp1!C83</f>
        <v>0</v>
      </c>
      <c r="K83" s="37">
        <f>calculoesp1!D83</f>
        <v>0</v>
      </c>
      <c r="L83" s="9">
        <f>calculoesp1!E83</f>
        <v>0</v>
      </c>
    </row>
    <row r="84" spans="1:12" x14ac:dyDescent="0.3">
      <c r="A84" s="1">
        <v>0.67920248842592379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3.3400000000000003</v>
      </c>
      <c r="H84" s="2" t="s">
        <v>12</v>
      </c>
      <c r="J84" s="8">
        <f>calculoesp1!C84</f>
        <v>0</v>
      </c>
      <c r="K84" s="37">
        <f>calculoesp1!D84</f>
        <v>0</v>
      </c>
      <c r="L84" s="9">
        <f>calculoesp1!E84</f>
        <v>0</v>
      </c>
    </row>
    <row r="85" spans="1:12" x14ac:dyDescent="0.3">
      <c r="A85" s="1">
        <v>0.67931822916666462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8"/>
      <c r="K85" s="34"/>
      <c r="L85" s="9"/>
    </row>
    <row r="86" spans="1:12" x14ac:dyDescent="0.3">
      <c r="A86" s="1">
        <v>0.67943396990740523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3.2</v>
      </c>
      <c r="H86" s="2" t="s">
        <v>12</v>
      </c>
      <c r="J86" s="32"/>
    </row>
    <row r="87" spans="1:12" x14ac:dyDescent="0.3">
      <c r="A87" s="1">
        <v>0.67954971064814607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3.1900000000000004</v>
      </c>
      <c r="H87" s="2" t="s">
        <v>12</v>
      </c>
    </row>
    <row r="88" spans="1:12" x14ac:dyDescent="0.3">
      <c r="A88" s="1">
        <v>0.67966545138888668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12" x14ac:dyDescent="0.3">
      <c r="A89" s="1">
        <v>0.67978119212962751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12" x14ac:dyDescent="0.3">
      <c r="A90" s="1">
        <v>0.67989693287036812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3.18</v>
      </c>
      <c r="H90" s="2" t="s">
        <v>12</v>
      </c>
    </row>
    <row r="91" spans="1:12" x14ac:dyDescent="0.3">
      <c r="A91" s="1">
        <v>0.68001267361110895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3.33</v>
      </c>
      <c r="H91" s="2" t="s">
        <v>12</v>
      </c>
    </row>
    <row r="92" spans="1:12" x14ac:dyDescent="0.3">
      <c r="A92" s="1">
        <v>0.68012841435184956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2" x14ac:dyDescent="0.3">
      <c r="A93" s="1">
        <v>0.6802441550925904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3.3400000000000003</v>
      </c>
      <c r="H93" s="2" t="s">
        <v>12</v>
      </c>
    </row>
    <row r="94" spans="1:12" x14ac:dyDescent="0.3">
      <c r="A94" s="1">
        <v>0.68035989583333101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3.3400000000000007</v>
      </c>
      <c r="H94" s="2" t="s">
        <v>12</v>
      </c>
    </row>
    <row r="95" spans="1:12" x14ac:dyDescent="0.3">
      <c r="A95" s="1">
        <v>0.68047563657407184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3.3100000000000005</v>
      </c>
      <c r="H95" s="2" t="s">
        <v>12</v>
      </c>
    </row>
    <row r="96" spans="1:12" x14ac:dyDescent="0.3">
      <c r="A96" s="1">
        <v>0.68059137731481245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3.24</v>
      </c>
      <c r="H96" s="2" t="s">
        <v>12</v>
      </c>
    </row>
    <row r="97" spans="1:8" x14ac:dyDescent="0.3">
      <c r="A97" s="1">
        <v>0.68070711805555328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3.2600000000000002</v>
      </c>
      <c r="H97" s="2" t="s">
        <v>12</v>
      </c>
    </row>
    <row r="98" spans="1:8" x14ac:dyDescent="0.3">
      <c r="A98" s="1">
        <v>0.68082285879629389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3.2400000000000007</v>
      </c>
      <c r="H98" s="2" t="s">
        <v>12</v>
      </c>
    </row>
    <row r="99" spans="1:8" x14ac:dyDescent="0.3">
      <c r="A99" s="1">
        <v>0.68093859953703473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3.18</v>
      </c>
      <c r="H99" s="2" t="s">
        <v>12</v>
      </c>
    </row>
    <row r="100" spans="1:8" x14ac:dyDescent="0.3">
      <c r="A100" s="1">
        <v>0.68105434027777534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3.24</v>
      </c>
      <c r="H100" s="2" t="s">
        <v>12</v>
      </c>
    </row>
    <row r="101" spans="1:8" x14ac:dyDescent="0.3">
      <c r="A101" s="1">
        <v>0.68117008101851617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3.23</v>
      </c>
      <c r="H101" s="2" t="s">
        <v>12</v>
      </c>
    </row>
    <row r="102" spans="1:8" x14ac:dyDescent="0.3">
      <c r="A102" s="1">
        <v>0.68128582175925678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3.23</v>
      </c>
      <c r="H102" s="2" t="s">
        <v>12</v>
      </c>
    </row>
    <row r="103" spans="1:8" x14ac:dyDescent="0.3">
      <c r="A103" s="1">
        <v>0.68140156249999762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3.2100000000000009</v>
      </c>
      <c r="H103" s="2" t="s">
        <v>12</v>
      </c>
    </row>
    <row r="104" spans="1:8" x14ac:dyDescent="0.3">
      <c r="A104" s="1">
        <v>0.68151730324073823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3.2200000000000006</v>
      </c>
      <c r="H104" s="2" t="s">
        <v>12</v>
      </c>
    </row>
    <row r="105" spans="1:8" x14ac:dyDescent="0.3">
      <c r="A105" s="1">
        <v>0.68163304398147906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3.25</v>
      </c>
      <c r="H105" s="2" t="s">
        <v>12</v>
      </c>
    </row>
    <row r="106" spans="1:8" x14ac:dyDescent="0.3">
      <c r="A106" s="1">
        <v>0.68174878472221967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3.2300000000000004</v>
      </c>
      <c r="H106" s="2" t="s">
        <v>12</v>
      </c>
    </row>
    <row r="107" spans="1:8" x14ac:dyDescent="0.3">
      <c r="A107" s="1">
        <v>0.6818645254629605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3.2300000000000004</v>
      </c>
      <c r="H107" s="2" t="s">
        <v>12</v>
      </c>
    </row>
    <row r="108" spans="1:8" x14ac:dyDescent="0.3">
      <c r="A108" s="1">
        <v>0.68198026620370111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3.1900000000000004</v>
      </c>
      <c r="H108" s="2" t="s">
        <v>12</v>
      </c>
    </row>
    <row r="109" spans="1:8" x14ac:dyDescent="0.3">
      <c r="A109" s="1">
        <v>0.68209600694444195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3.2500000000000004</v>
      </c>
      <c r="H109" s="2" t="s">
        <v>12</v>
      </c>
    </row>
    <row r="110" spans="1:8" x14ac:dyDescent="0.3">
      <c r="A110" s="1">
        <v>0.68221174768518256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3.18</v>
      </c>
      <c r="H110" s="2" t="s">
        <v>12</v>
      </c>
    </row>
    <row r="111" spans="1:8" x14ac:dyDescent="0.3">
      <c r="A111" s="1">
        <v>0.68232748842592339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3.2100000000000009</v>
      </c>
      <c r="H111" s="2" t="s">
        <v>12</v>
      </c>
    </row>
    <row r="112" spans="1:8" x14ac:dyDescent="0.3">
      <c r="A112" s="1">
        <v>0.682443229166664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3.2000000000000006</v>
      </c>
      <c r="H112" s="2" t="s">
        <v>12</v>
      </c>
    </row>
    <row r="113" spans="1:8" x14ac:dyDescent="0.3">
      <c r="A113" s="1">
        <v>0.68255896990740483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3.2100000000000004</v>
      </c>
      <c r="H113" s="2" t="s">
        <v>12</v>
      </c>
    </row>
    <row r="114" spans="1:8" x14ac:dyDescent="0.3">
      <c r="A114" s="1">
        <v>0.68267471064814544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3.22</v>
      </c>
      <c r="H114" s="2" t="s">
        <v>12</v>
      </c>
    </row>
    <row r="115" spans="1:8" x14ac:dyDescent="0.3">
      <c r="A115" s="1">
        <v>0.68279045138888628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3.2100000000000004</v>
      </c>
      <c r="H115" s="2" t="s">
        <v>12</v>
      </c>
    </row>
    <row r="116" spans="1:8" x14ac:dyDescent="0.3">
      <c r="A116" s="1">
        <v>0.68290619212962689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3.2000000000000006</v>
      </c>
      <c r="H116" s="2" t="s">
        <v>12</v>
      </c>
    </row>
    <row r="117" spans="1:8" x14ac:dyDescent="0.3">
      <c r="A117" s="1">
        <v>0.68302193287036772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3.2100000000000004</v>
      </c>
      <c r="H117" s="2" t="s">
        <v>12</v>
      </c>
    </row>
    <row r="118" spans="1:8" x14ac:dyDescent="0.3">
      <c r="A118" s="1">
        <v>0.68313767361110833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3.2100000000000009</v>
      </c>
      <c r="H118" s="2" t="s">
        <v>12</v>
      </c>
    </row>
    <row r="119" spans="1:8" x14ac:dyDescent="0.3">
      <c r="A119" s="1">
        <v>0.68325341435184916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3.2200000000000006</v>
      </c>
      <c r="H119" s="2" t="s">
        <v>12</v>
      </c>
    </row>
    <row r="120" spans="1:8" x14ac:dyDescent="0.3">
      <c r="A120" s="1">
        <v>0.68336915509258978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3.25</v>
      </c>
      <c r="H120" s="2" t="s">
        <v>12</v>
      </c>
    </row>
    <row r="121" spans="1:8" x14ac:dyDescent="0.3">
      <c r="A121" s="1">
        <v>0.68348489583333061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3.2300000000000004</v>
      </c>
      <c r="H121" s="2" t="s">
        <v>12</v>
      </c>
    </row>
    <row r="122" spans="1:8" x14ac:dyDescent="0.3">
      <c r="A122" s="1">
        <v>0.68360063657407122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3.1900000000000004</v>
      </c>
      <c r="H122" s="2" t="s">
        <v>12</v>
      </c>
    </row>
    <row r="123" spans="1:8" x14ac:dyDescent="0.3">
      <c r="A123" s="1">
        <v>0.68371637731481205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3.2300000000000004</v>
      </c>
      <c r="H123" s="2" t="s">
        <v>12</v>
      </c>
    </row>
    <row r="124" spans="1:8" x14ac:dyDescent="0.3">
      <c r="A124" s="1">
        <v>0.68383211805555266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3.2200000000000006</v>
      </c>
      <c r="H124" s="2" t="s">
        <v>12</v>
      </c>
    </row>
    <row r="125" spans="1:8" x14ac:dyDescent="0.3">
      <c r="A125" s="1">
        <v>0.6839478587962935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3.2200000000000006</v>
      </c>
      <c r="H125" s="2" t="s">
        <v>12</v>
      </c>
    </row>
    <row r="126" spans="1:8" x14ac:dyDescent="0.3">
      <c r="A126" s="1">
        <v>0.68406359953703411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3.2100000000000009</v>
      </c>
      <c r="H126" s="2" t="s">
        <v>12</v>
      </c>
    </row>
    <row r="127" spans="1:8" x14ac:dyDescent="0.3">
      <c r="A127" s="1">
        <v>0.68417934027777494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3.1900000000000004</v>
      </c>
      <c r="H127" s="2" t="s">
        <v>12</v>
      </c>
    </row>
    <row r="128" spans="1:8" x14ac:dyDescent="0.3">
      <c r="A128" s="1">
        <v>0.68429508101851555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3.2100000000000004</v>
      </c>
      <c r="H128" s="2" t="s">
        <v>12</v>
      </c>
    </row>
    <row r="129" spans="1:8" x14ac:dyDescent="0.3">
      <c r="A129" s="1">
        <v>0.68441082175925638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3.22</v>
      </c>
      <c r="H129" s="2" t="s">
        <v>12</v>
      </c>
    </row>
    <row r="130" spans="1:8" x14ac:dyDescent="0.3">
      <c r="A130" s="1">
        <v>0.68452656249999699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3.2000000000000006</v>
      </c>
      <c r="H130" s="2" t="s">
        <v>12</v>
      </c>
    </row>
    <row r="131" spans="1:8" x14ac:dyDescent="0.3">
      <c r="A131" s="1">
        <v>0.68464230324073783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3.22</v>
      </c>
      <c r="H131" s="2" t="s">
        <v>12</v>
      </c>
    </row>
    <row r="132" spans="1:8" x14ac:dyDescent="0.3">
      <c r="A132" s="1">
        <v>0.68475804398147844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3.24</v>
      </c>
      <c r="H132" s="2" t="s">
        <v>12</v>
      </c>
    </row>
    <row r="133" spans="1:8" x14ac:dyDescent="0.3">
      <c r="A133" s="1">
        <v>0.68487378472221927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</v>
      </c>
      <c r="H133" s="2" t="s">
        <v>12</v>
      </c>
    </row>
    <row r="134" spans="1:8" x14ac:dyDescent="0.3">
      <c r="A134" s="1">
        <v>0.68498952546295988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3.21</v>
      </c>
      <c r="H134" s="2" t="s">
        <v>12</v>
      </c>
    </row>
    <row r="135" spans="1:8" x14ac:dyDescent="0.3">
      <c r="A135" s="1">
        <v>0.68510526620370071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3.22</v>
      </c>
      <c r="H135" s="2" t="s">
        <v>12</v>
      </c>
    </row>
    <row r="136" spans="1:8" x14ac:dyDescent="0.3">
      <c r="A136" s="1">
        <v>0.68522100694444132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</v>
      </c>
      <c r="H136" s="2" t="s">
        <v>12</v>
      </c>
    </row>
    <row r="137" spans="1:8" x14ac:dyDescent="0.3">
      <c r="A137" s="1">
        <v>0.68533674768518216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3.22</v>
      </c>
      <c r="H137" s="2" t="s">
        <v>12</v>
      </c>
    </row>
    <row r="138" spans="1:8" x14ac:dyDescent="0.3">
      <c r="A138" s="1">
        <v>0.68545248842592277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3.22</v>
      </c>
      <c r="H138" s="2" t="s">
        <v>12</v>
      </c>
    </row>
    <row r="139" spans="1:8" x14ac:dyDescent="0.3">
      <c r="A139" s="1">
        <v>0.6855682291666636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3.22</v>
      </c>
      <c r="H139" s="2" t="s">
        <v>12</v>
      </c>
    </row>
    <row r="140" spans="1:8" x14ac:dyDescent="0.3">
      <c r="A140" s="1">
        <v>0.68568396990740421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3.21</v>
      </c>
      <c r="H140" s="2" t="s">
        <v>12</v>
      </c>
    </row>
    <row r="141" spans="1:8" x14ac:dyDescent="0.3">
      <c r="A141" s="1">
        <v>0.68579971064814504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3.22</v>
      </c>
      <c r="H141" s="2" t="s">
        <v>12</v>
      </c>
    </row>
    <row r="142" spans="1:8" x14ac:dyDescent="0.3">
      <c r="A142" s="1">
        <v>0.68591545138888566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3.22</v>
      </c>
      <c r="H142" s="2" t="s">
        <v>12</v>
      </c>
    </row>
    <row r="143" spans="1:8" x14ac:dyDescent="0.3">
      <c r="A143" s="1">
        <v>0.68603119212962649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3.22</v>
      </c>
      <c r="H143" s="2" t="s">
        <v>12</v>
      </c>
    </row>
    <row r="144" spans="1:8" x14ac:dyDescent="0.3">
      <c r="A144" s="1">
        <v>0.6861469328703671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</v>
      </c>
      <c r="H144" s="2" t="s">
        <v>12</v>
      </c>
    </row>
    <row r="145" spans="1:1023 1029:2047 2053:3071 3077:4095 4101:5119 5125:6143 6149:7167 7173:8191 8197:9215 9221:10239 10245:11263 11269:12287 12293:13311 13317:14335 14341:15359 15365:16381" x14ac:dyDescent="0.3">
      <c r="A145" s="1">
        <v>0.68626267361110793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</v>
      </c>
      <c r="H145" s="2" t="s">
        <v>12</v>
      </c>
    </row>
    <row r="146" spans="1:1023 1029:2047 2053:3071 3077:4095 4101:5119 5125:6143 6149:7167 7173:8191 8197:9215 9221:10239 10245:11263 11269:12287 12293:13311 13317:14335 14341:15359 15365:16381" x14ac:dyDescent="0.3">
      <c r="A146" s="1">
        <v>0.68637841435184854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3.22</v>
      </c>
      <c r="H146" s="2" t="s">
        <v>12</v>
      </c>
    </row>
    <row r="147" spans="1:1023 1029:2047 2053:3071 3077:4095 4101:5119 5125:6143 6149:7167 7173:8191 8197:9215 9221:10239 10245:11263 11269:12287 12293:13311 13317:14335 14341:15359 15365:16381" x14ac:dyDescent="0.3">
      <c r="A147" s="1">
        <v>0.68649415509258938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1023 1029:2047 2053:3071 3077:4095 4101:5119 5125:6143 6149:7167 7173:8191 8197:9215 9221:10239 10245:11263 11269:12287 12293:13311 13317:14335 14341:15359 15365:16381" x14ac:dyDescent="0.3">
      <c r="A148" s="1">
        <v>0.68660989583332999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1023 1029:2047 2053:3071 3077:4095 4101:5119 5125:6143 6149:7167 7173:8191 8197:9215 9221:10239 10245:11263 11269:12287 12293:13311 13317:14335 14341:15359 15365:16381" x14ac:dyDescent="0.3">
      <c r="A149" s="1">
        <v>0.68672563657407082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3.22</v>
      </c>
      <c r="H149" s="2" t="s">
        <v>12</v>
      </c>
    </row>
    <row r="150" spans="1:1023 1029:2047 2053:3071 3077:4095 4101:5119 5125:6143 6149:7167 7173:8191 8197:9215 9221:10239 10245:11263 11269:12287 12293:13311 13317:14335 14341:15359 15365:16381" x14ac:dyDescent="0.3">
      <c r="A150" s="1">
        <v>0.68684137731481143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</v>
      </c>
      <c r="H150" s="2" t="s">
        <v>12</v>
      </c>
    </row>
    <row r="151" spans="1:1023 1029:2047 2053:3071 3077:4095 4101:5119 5125:6143 6149:7167 7173:8191 8197:9215 9221:10239 10245:11263 11269:12287 12293:13311 13317:14335 14341:15359 15365:16381" x14ac:dyDescent="0.3">
      <c r="A151" s="1">
        <v>0.68695711805555226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  <c r="J151" s="2"/>
      <c r="K151" s="2"/>
      <c r="L151" s="2"/>
    </row>
    <row r="152" spans="1:1023 1029:2047 2053:3071 3077:4095 4101:5119 5125:6143 6149:7167 7173:8191 8197:9215 9221:10239 10245:11263 11269:12287 12293:13311 13317:14335 14341:15359 15365:16381" x14ac:dyDescent="0.3">
      <c r="A152" s="1">
        <v>0.68707285879629287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</v>
      </c>
      <c r="H152" s="2" t="s">
        <v>12</v>
      </c>
    </row>
    <row r="153" spans="1:1023 1029:2047 2053:3071 3077:4095 4101:5119 5125:6143 6149:7167 7173:8191 8197:9215 9221:10239 10245:11263 11269:12287 12293:13311 13317:14335 14341:15359 15365:16381" x14ac:dyDescent="0.3">
      <c r="A153" s="1">
        <v>0.68718859953703371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3.22</v>
      </c>
      <c r="H153" s="2" t="s">
        <v>12</v>
      </c>
    </row>
    <row r="154" spans="1:1023 1029:2047 2053:3071 3077:4095 4101:5119 5125:6143 6149:7167 7173:8191 8197:9215 9221:10239 10245:11263 11269:12287 12293:13311 13317:14335 14341:15359 15365:16381" x14ac:dyDescent="0.3">
      <c r="A154" s="1">
        <v>0.68730434027777432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1023 1029:2047 2053:3071 3077:4095 4101:5119 5125:6143 6149:7167 7173:8191 8197:9215 9221:10239 10245:11263 11269:12287 12293:13311 13317:14335 14341:15359 15365:16381" x14ac:dyDescent="0.3">
      <c r="A155" s="1">
        <v>0.68742008101851515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3.21</v>
      </c>
      <c r="H155" s="2" t="s">
        <v>12</v>
      </c>
    </row>
    <row r="156" spans="1:1023 1029:2047 2053:3071 3077:4095 4101:5119 5125:6143 6149:7167 7173:8191 8197:9215 9221:10239 10245:11263 11269:12287 12293:13311 13317:14335 14341:15359 15365:16381" x14ac:dyDescent="0.3">
      <c r="A156" s="1">
        <v>0.68753582175925576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</v>
      </c>
      <c r="H156" s="2" t="s">
        <v>12</v>
      </c>
    </row>
    <row r="157" spans="1:1023 1029:2047 2053:3071 3077:4095 4101:5119 5125:6143 6149:7167 7173:8191 8197:9215 9221:10239 10245:11263 11269:12287 12293:13311 13317:14335 14341:15359 15365:16381" x14ac:dyDescent="0.3">
      <c r="A157" s="1">
        <v>0.68765156249999659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1023 1029:2047 2053:3071 3077:4095 4101:5119 5125:6143 6149:7167 7173:8191 8197:9215 9221:10239 10245:11263 11269:12287 12293:13311 13317:14335 14341:15359 15365:16381" x14ac:dyDescent="0.3">
      <c r="A158" s="1">
        <v>0.6877673032407372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3.22</v>
      </c>
      <c r="H158" s="2" t="s">
        <v>12</v>
      </c>
    </row>
    <row r="159" spans="1:1023 1029:2047 2053:3071 3077:4095 4101:5119 5125:6143 6149:7167 7173:8191 8197:9215 9221:10239 10245:11263 11269:12287 12293:13311 13317:14335 14341:15359 15365:16381" s="2" customFormat="1" x14ac:dyDescent="0.3">
      <c r="A159" s="1">
        <v>0.68788304398147804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3.2100000000000004</v>
      </c>
      <c r="H159" s="2" t="s">
        <v>12</v>
      </c>
      <c r="I159" s="1"/>
      <c r="J159" s="29"/>
      <c r="K159"/>
      <c r="L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 s="1"/>
      <c r="BQ159"/>
      <c r="BS159" s="1"/>
      <c r="BY159"/>
      <c r="CA159" s="1"/>
      <c r="CG159"/>
      <c r="CI159" s="1"/>
      <c r="CO159"/>
      <c r="CQ159" s="1"/>
      <c r="CW159"/>
      <c r="CY159" s="1"/>
      <c r="DE159"/>
      <c r="DG159" s="1"/>
      <c r="DM159"/>
      <c r="DO159" s="1"/>
      <c r="DU159"/>
      <c r="DW159" s="1"/>
      <c r="EC159"/>
      <c r="EE159" s="1"/>
      <c r="EK159"/>
      <c r="EM159" s="1"/>
      <c r="ES159"/>
      <c r="EU159" s="1"/>
      <c r="FA159"/>
      <c r="FC159" s="1"/>
      <c r="FI159"/>
      <c r="FK159" s="1"/>
      <c r="FQ159"/>
      <c r="FS159" s="1"/>
      <c r="FY159"/>
      <c r="GA159" s="1"/>
      <c r="GG159"/>
      <c r="GI159" s="1"/>
      <c r="GO159"/>
      <c r="GQ159" s="1"/>
      <c r="GW159"/>
      <c r="GY159" s="1"/>
      <c r="HE159"/>
      <c r="HG159" s="1"/>
      <c r="HM159"/>
      <c r="HO159" s="1"/>
      <c r="HU159"/>
      <c r="HW159" s="1"/>
      <c r="IC159"/>
      <c r="IE159" s="1"/>
      <c r="IK159"/>
      <c r="IM159" s="1"/>
      <c r="IS159"/>
      <c r="IU159" s="1"/>
      <c r="JA159"/>
      <c r="JC159" s="1"/>
      <c r="JI159"/>
      <c r="JK159" s="1"/>
      <c r="JQ159"/>
      <c r="JS159" s="1"/>
      <c r="JY159"/>
      <c r="KA159" s="1"/>
      <c r="KG159"/>
      <c r="KI159" s="1"/>
      <c r="KO159"/>
      <c r="KQ159" s="1"/>
      <c r="KW159"/>
      <c r="KY159" s="1"/>
      <c r="LE159"/>
      <c r="LG159" s="1"/>
      <c r="LM159"/>
      <c r="LO159" s="1"/>
      <c r="LU159"/>
      <c r="LW159" s="1"/>
      <c r="MC159"/>
      <c r="ME159" s="1"/>
      <c r="MK159"/>
      <c r="MM159" s="1"/>
      <c r="MS159"/>
      <c r="MU159" s="1"/>
      <c r="NA159"/>
      <c r="NC159" s="1"/>
      <c r="NI159"/>
      <c r="NK159" s="1"/>
      <c r="NQ159"/>
      <c r="NS159" s="1"/>
      <c r="NY159"/>
      <c r="OA159" s="1"/>
      <c r="OG159"/>
      <c r="OI159" s="1"/>
      <c r="OO159"/>
      <c r="OQ159" s="1"/>
      <c r="OW159"/>
      <c r="OY159" s="1"/>
      <c r="PE159"/>
      <c r="PG159" s="1"/>
      <c r="PM159"/>
      <c r="PO159" s="1"/>
      <c r="PU159"/>
      <c r="PW159" s="1"/>
      <c r="QC159"/>
      <c r="QE159" s="1"/>
      <c r="QK159"/>
      <c r="QM159" s="1"/>
      <c r="QS159"/>
      <c r="QU159" s="1"/>
      <c r="RA159"/>
      <c r="RC159" s="1"/>
      <c r="RI159"/>
      <c r="RK159" s="1"/>
      <c r="RQ159"/>
      <c r="RS159" s="1"/>
      <c r="RY159"/>
      <c r="SA159" s="1"/>
      <c r="SG159"/>
      <c r="SI159" s="1"/>
      <c r="SO159"/>
      <c r="SQ159" s="1"/>
      <c r="SW159"/>
      <c r="SY159" s="1"/>
      <c r="TE159"/>
      <c r="TG159" s="1"/>
      <c r="TM159"/>
      <c r="TO159" s="1"/>
      <c r="TU159"/>
      <c r="TW159" s="1"/>
      <c r="UC159"/>
      <c r="UE159" s="1"/>
      <c r="UK159"/>
      <c r="UM159" s="1"/>
      <c r="US159"/>
      <c r="UU159" s="1"/>
      <c r="VA159"/>
      <c r="VC159" s="1"/>
      <c r="VI159"/>
      <c r="VK159" s="1"/>
      <c r="VQ159"/>
      <c r="VS159" s="1"/>
      <c r="VY159"/>
      <c r="WA159" s="1"/>
      <c r="WG159"/>
      <c r="WI159" s="1"/>
      <c r="WO159"/>
      <c r="WQ159" s="1"/>
      <c r="WW159"/>
      <c r="WY159" s="1"/>
      <c r="XE159"/>
      <c r="XG159" s="1"/>
      <c r="XM159"/>
      <c r="XO159" s="1"/>
      <c r="XU159"/>
      <c r="XW159" s="1"/>
      <c r="YC159"/>
      <c r="YE159" s="1"/>
      <c r="YK159"/>
      <c r="YM159" s="1"/>
      <c r="YS159"/>
      <c r="YU159" s="1"/>
      <c r="ZA159"/>
      <c r="ZC159" s="1"/>
      <c r="ZI159"/>
      <c r="ZK159" s="1"/>
      <c r="ZQ159"/>
      <c r="ZS159" s="1"/>
      <c r="ZY159"/>
      <c r="AAA159" s="1"/>
      <c r="AAG159"/>
      <c r="AAI159" s="1"/>
      <c r="AAO159"/>
      <c r="AAQ159" s="1"/>
      <c r="AAW159"/>
      <c r="AAY159" s="1"/>
      <c r="ABE159"/>
      <c r="ABG159" s="1"/>
      <c r="ABM159"/>
      <c r="ABO159" s="1"/>
      <c r="ABU159"/>
      <c r="ABW159" s="1"/>
      <c r="ACC159"/>
      <c r="ACE159" s="1"/>
      <c r="ACK159"/>
      <c r="ACM159" s="1"/>
      <c r="ACS159"/>
      <c r="ACU159" s="1"/>
      <c r="ADA159"/>
      <c r="ADC159" s="1"/>
      <c r="ADI159"/>
      <c r="ADK159" s="1"/>
      <c r="ADQ159"/>
      <c r="ADS159" s="1"/>
      <c r="ADY159"/>
      <c r="AEA159" s="1"/>
      <c r="AEG159"/>
      <c r="AEI159" s="1"/>
      <c r="AEO159"/>
      <c r="AEQ159" s="1"/>
      <c r="AEW159"/>
      <c r="AEY159" s="1"/>
      <c r="AFE159"/>
      <c r="AFG159" s="1"/>
      <c r="AFM159"/>
      <c r="AFO159" s="1"/>
      <c r="AFU159"/>
      <c r="AFW159" s="1"/>
      <c r="AGC159"/>
      <c r="AGE159" s="1"/>
      <c r="AGK159"/>
      <c r="AGM159" s="1"/>
      <c r="AGS159"/>
      <c r="AGU159" s="1"/>
      <c r="AHA159"/>
      <c r="AHC159" s="1"/>
      <c r="AHI159"/>
      <c r="AHK159" s="1"/>
      <c r="AHQ159"/>
      <c r="AHS159" s="1"/>
      <c r="AHY159"/>
      <c r="AIA159" s="1"/>
      <c r="AIG159"/>
      <c r="AII159" s="1"/>
      <c r="AIO159"/>
      <c r="AIQ159" s="1"/>
      <c r="AIW159"/>
      <c r="AIY159" s="1"/>
      <c r="AJE159"/>
      <c r="AJG159" s="1"/>
      <c r="AJM159"/>
      <c r="AJO159" s="1"/>
      <c r="AJU159"/>
      <c r="AJW159" s="1"/>
      <c r="AKC159"/>
      <c r="AKE159" s="1"/>
      <c r="AKK159"/>
      <c r="AKM159" s="1"/>
      <c r="AKS159"/>
      <c r="AKU159" s="1"/>
      <c r="ALA159"/>
      <c r="ALC159" s="1"/>
      <c r="ALI159"/>
      <c r="ALK159" s="1"/>
      <c r="ALQ159"/>
      <c r="ALS159" s="1"/>
      <c r="ALY159"/>
      <c r="AMA159" s="1"/>
      <c r="AMG159"/>
      <c r="AMI159" s="1"/>
      <c r="AMO159"/>
      <c r="AMQ159" s="1"/>
      <c r="AMW159"/>
      <c r="AMY159" s="1"/>
      <c r="ANE159"/>
      <c r="ANG159" s="1"/>
      <c r="ANM159"/>
      <c r="ANO159" s="1"/>
      <c r="ANU159"/>
      <c r="ANW159" s="1"/>
      <c r="AOC159"/>
      <c r="AOE159" s="1"/>
      <c r="AOK159"/>
      <c r="AOM159" s="1"/>
      <c r="AOS159"/>
      <c r="AOU159" s="1"/>
      <c r="APA159"/>
      <c r="APC159" s="1"/>
      <c r="API159"/>
      <c r="APK159" s="1"/>
      <c r="APQ159"/>
      <c r="APS159" s="1"/>
      <c r="APY159"/>
      <c r="AQA159" s="1"/>
      <c r="AQG159"/>
      <c r="AQI159" s="1"/>
      <c r="AQO159"/>
      <c r="AQQ159" s="1"/>
      <c r="AQW159"/>
      <c r="AQY159" s="1"/>
      <c r="ARE159"/>
      <c r="ARG159" s="1"/>
      <c r="ARM159"/>
      <c r="ARO159" s="1"/>
      <c r="ARU159"/>
      <c r="ARW159" s="1"/>
      <c r="ASC159"/>
      <c r="ASE159" s="1"/>
      <c r="ASK159"/>
      <c r="ASM159" s="1"/>
      <c r="ASS159"/>
      <c r="ASU159" s="1"/>
      <c r="ATA159"/>
      <c r="ATC159" s="1"/>
      <c r="ATI159"/>
      <c r="ATK159" s="1"/>
      <c r="ATQ159"/>
      <c r="ATS159" s="1"/>
      <c r="ATY159"/>
      <c r="AUA159" s="1"/>
      <c r="AUG159"/>
      <c r="AUI159" s="1"/>
      <c r="AUO159"/>
      <c r="AUQ159" s="1"/>
      <c r="AUW159"/>
      <c r="AUY159" s="1"/>
      <c r="AVE159"/>
      <c r="AVG159" s="1"/>
      <c r="AVM159"/>
      <c r="AVO159" s="1"/>
      <c r="AVU159"/>
      <c r="AVW159" s="1"/>
      <c r="AWC159"/>
      <c r="AWE159" s="1"/>
      <c r="AWK159"/>
      <c r="AWM159" s="1"/>
      <c r="AWS159"/>
      <c r="AWU159" s="1"/>
      <c r="AXA159"/>
      <c r="AXC159" s="1"/>
      <c r="AXI159"/>
      <c r="AXK159" s="1"/>
      <c r="AXQ159"/>
      <c r="AXS159" s="1"/>
      <c r="AXY159"/>
      <c r="AYA159" s="1"/>
      <c r="AYG159"/>
      <c r="AYI159" s="1"/>
      <c r="AYO159"/>
      <c r="AYQ159" s="1"/>
      <c r="AYW159"/>
      <c r="AYY159" s="1"/>
      <c r="AZE159"/>
      <c r="AZG159" s="1"/>
      <c r="AZM159"/>
      <c r="AZO159" s="1"/>
      <c r="AZU159"/>
      <c r="AZW159" s="1"/>
      <c r="BAC159"/>
      <c r="BAE159" s="1"/>
      <c r="BAK159"/>
      <c r="BAM159" s="1"/>
      <c r="BAS159"/>
      <c r="BAU159" s="1"/>
      <c r="BBA159"/>
      <c r="BBC159" s="1"/>
      <c r="BBI159"/>
      <c r="BBK159" s="1"/>
      <c r="BBQ159"/>
      <c r="BBS159" s="1"/>
      <c r="BBY159"/>
      <c r="BCA159" s="1"/>
      <c r="BCG159"/>
      <c r="BCI159" s="1"/>
      <c r="BCO159"/>
      <c r="BCQ159" s="1"/>
      <c r="BCW159"/>
      <c r="BCY159" s="1"/>
      <c r="BDE159"/>
      <c r="BDG159" s="1"/>
      <c r="BDM159"/>
      <c r="BDO159" s="1"/>
      <c r="BDU159"/>
      <c r="BDW159" s="1"/>
      <c r="BEC159"/>
      <c r="BEE159" s="1"/>
      <c r="BEK159"/>
      <c r="BEM159" s="1"/>
      <c r="BES159"/>
      <c r="BEU159" s="1"/>
      <c r="BFA159"/>
      <c r="BFC159" s="1"/>
      <c r="BFI159"/>
      <c r="BFK159" s="1"/>
      <c r="BFQ159"/>
      <c r="BFS159" s="1"/>
      <c r="BFY159"/>
      <c r="BGA159" s="1"/>
      <c r="BGG159"/>
      <c r="BGI159" s="1"/>
      <c r="BGO159"/>
      <c r="BGQ159" s="1"/>
      <c r="BGW159"/>
      <c r="BGY159" s="1"/>
      <c r="BHE159"/>
      <c r="BHG159" s="1"/>
      <c r="BHM159"/>
      <c r="BHO159" s="1"/>
      <c r="BHU159"/>
      <c r="BHW159" s="1"/>
      <c r="BIC159"/>
      <c r="BIE159" s="1"/>
      <c r="BIK159"/>
      <c r="BIM159" s="1"/>
      <c r="BIS159"/>
      <c r="BIU159" s="1"/>
      <c r="BJA159"/>
      <c r="BJC159" s="1"/>
      <c r="BJI159"/>
      <c r="BJK159" s="1"/>
      <c r="BJQ159"/>
      <c r="BJS159" s="1"/>
      <c r="BJY159"/>
      <c r="BKA159" s="1"/>
      <c r="BKG159"/>
      <c r="BKI159" s="1"/>
      <c r="BKO159"/>
      <c r="BKQ159" s="1"/>
      <c r="BKW159"/>
      <c r="BKY159" s="1"/>
      <c r="BLE159"/>
      <c r="BLG159" s="1"/>
      <c r="BLM159"/>
      <c r="BLO159" s="1"/>
      <c r="BLU159"/>
      <c r="BLW159" s="1"/>
      <c r="BMC159"/>
      <c r="BME159" s="1"/>
      <c r="BMK159"/>
      <c r="BMM159" s="1"/>
      <c r="BMS159"/>
      <c r="BMU159" s="1"/>
      <c r="BNA159"/>
      <c r="BNC159" s="1"/>
      <c r="BNI159"/>
      <c r="BNK159" s="1"/>
      <c r="BNQ159"/>
      <c r="BNS159" s="1"/>
      <c r="BNY159"/>
      <c r="BOA159" s="1"/>
      <c r="BOG159"/>
      <c r="BOI159" s="1"/>
      <c r="BOO159"/>
      <c r="BOQ159" s="1"/>
      <c r="BOW159"/>
      <c r="BOY159" s="1"/>
      <c r="BPE159"/>
      <c r="BPG159" s="1"/>
      <c r="BPM159"/>
      <c r="BPO159" s="1"/>
      <c r="BPU159"/>
      <c r="BPW159" s="1"/>
      <c r="BQC159"/>
      <c r="BQE159" s="1"/>
      <c r="BQK159"/>
      <c r="BQM159" s="1"/>
      <c r="BQS159"/>
      <c r="BQU159" s="1"/>
      <c r="BRA159"/>
      <c r="BRC159" s="1"/>
      <c r="BRI159"/>
      <c r="BRK159" s="1"/>
      <c r="BRQ159"/>
      <c r="BRS159" s="1"/>
      <c r="BRY159"/>
      <c r="BSA159" s="1"/>
      <c r="BSG159"/>
      <c r="BSI159" s="1"/>
      <c r="BSO159"/>
      <c r="BSQ159" s="1"/>
      <c r="BSW159"/>
      <c r="BSY159" s="1"/>
      <c r="BTE159"/>
      <c r="BTG159" s="1"/>
      <c r="BTM159"/>
      <c r="BTO159" s="1"/>
      <c r="BTU159"/>
      <c r="BTW159" s="1"/>
      <c r="BUC159"/>
      <c r="BUE159" s="1"/>
      <c r="BUK159"/>
      <c r="BUM159" s="1"/>
      <c r="BUS159"/>
      <c r="BUU159" s="1"/>
      <c r="BVA159"/>
      <c r="BVC159" s="1"/>
      <c r="BVI159"/>
      <c r="BVK159" s="1"/>
      <c r="BVQ159"/>
      <c r="BVS159" s="1"/>
      <c r="BVY159"/>
      <c r="BWA159" s="1"/>
      <c r="BWG159"/>
      <c r="BWI159" s="1"/>
      <c r="BWO159"/>
      <c r="BWQ159" s="1"/>
      <c r="BWW159"/>
      <c r="BWY159" s="1"/>
      <c r="BXE159"/>
      <c r="BXG159" s="1"/>
      <c r="BXM159"/>
      <c r="BXO159" s="1"/>
      <c r="BXU159"/>
      <c r="BXW159" s="1"/>
      <c r="BYC159"/>
      <c r="BYE159" s="1"/>
      <c r="BYK159"/>
      <c r="BYM159" s="1"/>
      <c r="BYS159"/>
      <c r="BYU159" s="1"/>
      <c r="BZA159"/>
      <c r="BZC159" s="1"/>
      <c r="BZI159"/>
      <c r="BZK159" s="1"/>
      <c r="BZQ159"/>
      <c r="BZS159" s="1"/>
      <c r="BZY159"/>
      <c r="CAA159" s="1"/>
      <c r="CAG159"/>
      <c r="CAI159" s="1"/>
      <c r="CAO159"/>
      <c r="CAQ159" s="1"/>
      <c r="CAW159"/>
      <c r="CAY159" s="1"/>
      <c r="CBE159"/>
      <c r="CBG159" s="1"/>
      <c r="CBM159"/>
      <c r="CBO159" s="1"/>
      <c r="CBU159"/>
      <c r="CBW159" s="1"/>
      <c r="CCC159"/>
      <c r="CCE159" s="1"/>
      <c r="CCK159"/>
      <c r="CCM159" s="1"/>
      <c r="CCS159"/>
      <c r="CCU159" s="1"/>
      <c r="CDA159"/>
      <c r="CDC159" s="1"/>
      <c r="CDI159"/>
      <c r="CDK159" s="1"/>
      <c r="CDQ159"/>
      <c r="CDS159" s="1"/>
      <c r="CDY159"/>
      <c r="CEA159" s="1"/>
      <c r="CEG159"/>
      <c r="CEI159" s="1"/>
      <c r="CEO159"/>
      <c r="CEQ159" s="1"/>
      <c r="CEW159"/>
      <c r="CEY159" s="1"/>
      <c r="CFE159"/>
      <c r="CFG159" s="1"/>
      <c r="CFM159"/>
      <c r="CFO159" s="1"/>
      <c r="CFU159"/>
      <c r="CFW159" s="1"/>
      <c r="CGC159"/>
      <c r="CGE159" s="1"/>
      <c r="CGK159"/>
      <c r="CGM159" s="1"/>
      <c r="CGS159"/>
      <c r="CGU159" s="1"/>
      <c r="CHA159"/>
      <c r="CHC159" s="1"/>
      <c r="CHI159"/>
      <c r="CHK159" s="1"/>
      <c r="CHQ159"/>
      <c r="CHS159" s="1"/>
      <c r="CHY159"/>
      <c r="CIA159" s="1"/>
      <c r="CIG159"/>
      <c r="CII159" s="1"/>
      <c r="CIO159"/>
      <c r="CIQ159" s="1"/>
      <c r="CIW159"/>
      <c r="CIY159" s="1"/>
      <c r="CJE159"/>
      <c r="CJG159" s="1"/>
      <c r="CJM159"/>
      <c r="CJO159" s="1"/>
      <c r="CJU159"/>
      <c r="CJW159" s="1"/>
      <c r="CKC159"/>
      <c r="CKE159" s="1"/>
      <c r="CKK159"/>
      <c r="CKM159" s="1"/>
      <c r="CKS159"/>
      <c r="CKU159" s="1"/>
      <c r="CLA159"/>
      <c r="CLC159" s="1"/>
      <c r="CLI159"/>
      <c r="CLK159" s="1"/>
      <c r="CLQ159"/>
      <c r="CLS159" s="1"/>
      <c r="CLY159"/>
      <c r="CMA159" s="1"/>
      <c r="CMG159"/>
      <c r="CMI159" s="1"/>
      <c r="CMO159"/>
      <c r="CMQ159" s="1"/>
      <c r="CMW159"/>
      <c r="CMY159" s="1"/>
      <c r="CNE159"/>
      <c r="CNG159" s="1"/>
      <c r="CNM159"/>
      <c r="CNO159" s="1"/>
      <c r="CNU159"/>
      <c r="CNW159" s="1"/>
      <c r="COC159"/>
      <c r="COE159" s="1"/>
      <c r="COK159"/>
      <c r="COM159" s="1"/>
      <c r="COS159"/>
      <c r="COU159" s="1"/>
      <c r="CPA159"/>
      <c r="CPC159" s="1"/>
      <c r="CPI159"/>
      <c r="CPK159" s="1"/>
      <c r="CPQ159"/>
      <c r="CPS159" s="1"/>
      <c r="CPY159"/>
      <c r="CQA159" s="1"/>
      <c r="CQG159"/>
      <c r="CQI159" s="1"/>
      <c r="CQO159"/>
      <c r="CQQ159" s="1"/>
      <c r="CQW159"/>
      <c r="CQY159" s="1"/>
      <c r="CRE159"/>
      <c r="CRG159" s="1"/>
      <c r="CRM159"/>
      <c r="CRO159" s="1"/>
      <c r="CRU159"/>
      <c r="CRW159" s="1"/>
      <c r="CSC159"/>
      <c r="CSE159" s="1"/>
      <c r="CSK159"/>
      <c r="CSM159" s="1"/>
      <c r="CSS159"/>
      <c r="CSU159" s="1"/>
      <c r="CTA159"/>
      <c r="CTC159" s="1"/>
      <c r="CTI159"/>
      <c r="CTK159" s="1"/>
      <c r="CTQ159"/>
      <c r="CTS159" s="1"/>
      <c r="CTY159"/>
      <c r="CUA159" s="1"/>
      <c r="CUG159"/>
      <c r="CUI159" s="1"/>
      <c r="CUO159"/>
      <c r="CUQ159" s="1"/>
      <c r="CUW159"/>
      <c r="CUY159" s="1"/>
      <c r="CVE159"/>
      <c r="CVG159" s="1"/>
      <c r="CVM159"/>
      <c r="CVO159" s="1"/>
      <c r="CVU159"/>
      <c r="CVW159" s="1"/>
      <c r="CWC159"/>
      <c r="CWE159" s="1"/>
      <c r="CWK159"/>
      <c r="CWM159" s="1"/>
      <c r="CWS159"/>
      <c r="CWU159" s="1"/>
      <c r="CXA159"/>
      <c r="CXC159" s="1"/>
      <c r="CXI159"/>
      <c r="CXK159" s="1"/>
      <c r="CXQ159"/>
      <c r="CXS159" s="1"/>
      <c r="CXY159"/>
      <c r="CYA159" s="1"/>
      <c r="CYG159"/>
      <c r="CYI159" s="1"/>
      <c r="CYO159"/>
      <c r="CYQ159" s="1"/>
      <c r="CYW159"/>
      <c r="CYY159" s="1"/>
      <c r="CZE159"/>
      <c r="CZG159" s="1"/>
      <c r="CZM159"/>
      <c r="CZO159" s="1"/>
      <c r="CZU159"/>
      <c r="CZW159" s="1"/>
      <c r="DAC159"/>
      <c r="DAE159" s="1"/>
      <c r="DAK159"/>
      <c r="DAM159" s="1"/>
      <c r="DAS159"/>
      <c r="DAU159" s="1"/>
      <c r="DBA159"/>
      <c r="DBC159" s="1"/>
      <c r="DBI159"/>
      <c r="DBK159" s="1"/>
      <c r="DBQ159"/>
      <c r="DBS159" s="1"/>
      <c r="DBY159"/>
      <c r="DCA159" s="1"/>
      <c r="DCG159"/>
      <c r="DCI159" s="1"/>
      <c r="DCO159"/>
      <c r="DCQ159" s="1"/>
      <c r="DCW159"/>
      <c r="DCY159" s="1"/>
      <c r="DDE159"/>
      <c r="DDG159" s="1"/>
      <c r="DDM159"/>
      <c r="DDO159" s="1"/>
      <c r="DDU159"/>
      <c r="DDW159" s="1"/>
      <c r="DEC159"/>
      <c r="DEE159" s="1"/>
      <c r="DEK159"/>
      <c r="DEM159" s="1"/>
      <c r="DES159"/>
      <c r="DEU159" s="1"/>
      <c r="DFA159"/>
      <c r="DFC159" s="1"/>
      <c r="DFI159"/>
      <c r="DFK159" s="1"/>
      <c r="DFQ159"/>
      <c r="DFS159" s="1"/>
      <c r="DFY159"/>
      <c r="DGA159" s="1"/>
      <c r="DGG159"/>
      <c r="DGI159" s="1"/>
      <c r="DGO159"/>
      <c r="DGQ159" s="1"/>
      <c r="DGW159"/>
      <c r="DGY159" s="1"/>
      <c r="DHE159"/>
      <c r="DHG159" s="1"/>
      <c r="DHM159"/>
      <c r="DHO159" s="1"/>
      <c r="DHU159"/>
      <c r="DHW159" s="1"/>
      <c r="DIC159"/>
      <c r="DIE159" s="1"/>
      <c r="DIK159"/>
      <c r="DIM159" s="1"/>
      <c r="DIS159"/>
      <c r="DIU159" s="1"/>
      <c r="DJA159"/>
      <c r="DJC159" s="1"/>
      <c r="DJI159"/>
      <c r="DJK159" s="1"/>
      <c r="DJQ159"/>
      <c r="DJS159" s="1"/>
      <c r="DJY159"/>
      <c r="DKA159" s="1"/>
      <c r="DKG159"/>
      <c r="DKI159" s="1"/>
      <c r="DKO159"/>
      <c r="DKQ159" s="1"/>
      <c r="DKW159"/>
      <c r="DKY159" s="1"/>
      <c r="DLE159"/>
      <c r="DLG159" s="1"/>
      <c r="DLM159"/>
      <c r="DLO159" s="1"/>
      <c r="DLU159"/>
      <c r="DLW159" s="1"/>
      <c r="DMC159"/>
      <c r="DME159" s="1"/>
      <c r="DMK159"/>
      <c r="DMM159" s="1"/>
      <c r="DMS159"/>
      <c r="DMU159" s="1"/>
      <c r="DNA159"/>
      <c r="DNC159" s="1"/>
      <c r="DNI159"/>
      <c r="DNK159" s="1"/>
      <c r="DNQ159"/>
      <c r="DNS159" s="1"/>
      <c r="DNY159"/>
      <c r="DOA159" s="1"/>
      <c r="DOG159"/>
      <c r="DOI159" s="1"/>
      <c r="DOO159"/>
      <c r="DOQ159" s="1"/>
      <c r="DOW159"/>
      <c r="DOY159" s="1"/>
      <c r="DPE159"/>
      <c r="DPG159" s="1"/>
      <c r="DPM159"/>
      <c r="DPO159" s="1"/>
      <c r="DPU159"/>
      <c r="DPW159" s="1"/>
      <c r="DQC159"/>
      <c r="DQE159" s="1"/>
      <c r="DQK159"/>
      <c r="DQM159" s="1"/>
      <c r="DQS159"/>
      <c r="DQU159" s="1"/>
      <c r="DRA159"/>
      <c r="DRC159" s="1"/>
      <c r="DRI159"/>
      <c r="DRK159" s="1"/>
      <c r="DRQ159"/>
      <c r="DRS159" s="1"/>
      <c r="DRY159"/>
      <c r="DSA159" s="1"/>
      <c r="DSG159"/>
      <c r="DSI159" s="1"/>
      <c r="DSO159"/>
      <c r="DSQ159" s="1"/>
      <c r="DSW159"/>
      <c r="DSY159" s="1"/>
      <c r="DTE159"/>
      <c r="DTG159" s="1"/>
      <c r="DTM159"/>
      <c r="DTO159" s="1"/>
      <c r="DTU159"/>
      <c r="DTW159" s="1"/>
      <c r="DUC159"/>
      <c r="DUE159" s="1"/>
      <c r="DUK159"/>
      <c r="DUM159" s="1"/>
      <c r="DUS159"/>
      <c r="DUU159" s="1"/>
      <c r="DVA159"/>
      <c r="DVC159" s="1"/>
      <c r="DVI159"/>
      <c r="DVK159" s="1"/>
      <c r="DVQ159"/>
      <c r="DVS159" s="1"/>
      <c r="DVY159"/>
      <c r="DWA159" s="1"/>
      <c r="DWG159"/>
      <c r="DWI159" s="1"/>
      <c r="DWO159"/>
      <c r="DWQ159" s="1"/>
      <c r="DWW159"/>
      <c r="DWY159" s="1"/>
      <c r="DXE159"/>
      <c r="DXG159" s="1"/>
      <c r="DXM159"/>
      <c r="DXO159" s="1"/>
      <c r="DXU159"/>
      <c r="DXW159" s="1"/>
      <c r="DYC159"/>
      <c r="DYE159" s="1"/>
      <c r="DYK159"/>
      <c r="DYM159" s="1"/>
      <c r="DYS159"/>
      <c r="DYU159" s="1"/>
      <c r="DZA159"/>
      <c r="DZC159" s="1"/>
      <c r="DZI159"/>
      <c r="DZK159" s="1"/>
      <c r="DZQ159"/>
      <c r="DZS159" s="1"/>
      <c r="DZY159"/>
      <c r="EAA159" s="1"/>
      <c r="EAG159"/>
      <c r="EAI159" s="1"/>
      <c r="EAO159"/>
      <c r="EAQ159" s="1"/>
      <c r="EAW159"/>
      <c r="EAY159" s="1"/>
      <c r="EBE159"/>
      <c r="EBG159" s="1"/>
      <c r="EBM159"/>
      <c r="EBO159" s="1"/>
      <c r="EBU159"/>
      <c r="EBW159" s="1"/>
      <c r="ECC159"/>
      <c r="ECE159" s="1"/>
      <c r="ECK159"/>
      <c r="ECM159" s="1"/>
      <c r="ECS159"/>
      <c r="ECU159" s="1"/>
      <c r="EDA159"/>
      <c r="EDC159" s="1"/>
      <c r="EDI159"/>
      <c r="EDK159" s="1"/>
      <c r="EDQ159"/>
      <c r="EDS159" s="1"/>
      <c r="EDY159"/>
      <c r="EEA159" s="1"/>
      <c r="EEG159"/>
      <c r="EEI159" s="1"/>
      <c r="EEO159"/>
      <c r="EEQ159" s="1"/>
      <c r="EEW159"/>
      <c r="EEY159" s="1"/>
      <c r="EFE159"/>
      <c r="EFG159" s="1"/>
      <c r="EFM159"/>
      <c r="EFO159" s="1"/>
      <c r="EFU159"/>
      <c r="EFW159" s="1"/>
      <c r="EGC159"/>
      <c r="EGE159" s="1"/>
      <c r="EGK159"/>
      <c r="EGM159" s="1"/>
      <c r="EGS159"/>
      <c r="EGU159" s="1"/>
      <c r="EHA159"/>
      <c r="EHC159" s="1"/>
      <c r="EHI159"/>
      <c r="EHK159" s="1"/>
      <c r="EHQ159"/>
      <c r="EHS159" s="1"/>
      <c r="EHY159"/>
      <c r="EIA159" s="1"/>
      <c r="EIG159"/>
      <c r="EII159" s="1"/>
      <c r="EIO159"/>
      <c r="EIQ159" s="1"/>
      <c r="EIW159"/>
      <c r="EIY159" s="1"/>
      <c r="EJE159"/>
      <c r="EJG159" s="1"/>
      <c r="EJM159"/>
      <c r="EJO159" s="1"/>
      <c r="EJU159"/>
      <c r="EJW159" s="1"/>
      <c r="EKC159"/>
      <c r="EKE159" s="1"/>
      <c r="EKK159"/>
      <c r="EKM159" s="1"/>
      <c r="EKS159"/>
      <c r="EKU159" s="1"/>
      <c r="ELA159"/>
      <c r="ELC159" s="1"/>
      <c r="ELI159"/>
      <c r="ELK159" s="1"/>
      <c r="ELQ159"/>
      <c r="ELS159" s="1"/>
      <c r="ELY159"/>
      <c r="EMA159" s="1"/>
      <c r="EMG159"/>
      <c r="EMI159" s="1"/>
      <c r="EMO159"/>
      <c r="EMQ159" s="1"/>
      <c r="EMW159"/>
      <c r="EMY159" s="1"/>
      <c r="ENE159"/>
      <c r="ENG159" s="1"/>
      <c r="ENM159"/>
      <c r="ENO159" s="1"/>
      <c r="ENU159"/>
      <c r="ENW159" s="1"/>
      <c r="EOC159"/>
      <c r="EOE159" s="1"/>
      <c r="EOK159"/>
      <c r="EOM159" s="1"/>
      <c r="EOS159"/>
      <c r="EOU159" s="1"/>
      <c r="EPA159"/>
      <c r="EPC159" s="1"/>
      <c r="EPI159"/>
      <c r="EPK159" s="1"/>
      <c r="EPQ159"/>
      <c r="EPS159" s="1"/>
      <c r="EPY159"/>
      <c r="EQA159" s="1"/>
      <c r="EQG159"/>
      <c r="EQI159" s="1"/>
      <c r="EQO159"/>
      <c r="EQQ159" s="1"/>
      <c r="EQW159"/>
      <c r="EQY159" s="1"/>
      <c r="ERE159"/>
      <c r="ERG159" s="1"/>
      <c r="ERM159"/>
      <c r="ERO159" s="1"/>
      <c r="ERU159"/>
      <c r="ERW159" s="1"/>
      <c r="ESC159"/>
      <c r="ESE159" s="1"/>
      <c r="ESK159"/>
      <c r="ESM159" s="1"/>
      <c r="ESS159"/>
      <c r="ESU159" s="1"/>
      <c r="ETA159"/>
      <c r="ETC159" s="1"/>
      <c r="ETI159"/>
      <c r="ETK159" s="1"/>
      <c r="ETQ159"/>
      <c r="ETS159" s="1"/>
      <c r="ETY159"/>
      <c r="EUA159" s="1"/>
      <c r="EUG159"/>
      <c r="EUI159" s="1"/>
      <c r="EUO159"/>
      <c r="EUQ159" s="1"/>
      <c r="EUW159"/>
      <c r="EUY159" s="1"/>
      <c r="EVE159"/>
      <c r="EVG159" s="1"/>
      <c r="EVM159"/>
      <c r="EVO159" s="1"/>
      <c r="EVU159"/>
      <c r="EVW159" s="1"/>
      <c r="EWC159"/>
      <c r="EWE159" s="1"/>
      <c r="EWK159"/>
      <c r="EWM159" s="1"/>
      <c r="EWS159"/>
      <c r="EWU159" s="1"/>
      <c r="EXA159"/>
      <c r="EXC159" s="1"/>
      <c r="EXI159"/>
      <c r="EXK159" s="1"/>
      <c r="EXQ159"/>
      <c r="EXS159" s="1"/>
      <c r="EXY159"/>
      <c r="EYA159" s="1"/>
      <c r="EYG159"/>
      <c r="EYI159" s="1"/>
      <c r="EYO159"/>
      <c r="EYQ159" s="1"/>
      <c r="EYW159"/>
      <c r="EYY159" s="1"/>
      <c r="EZE159"/>
      <c r="EZG159" s="1"/>
      <c r="EZM159"/>
      <c r="EZO159" s="1"/>
      <c r="EZU159"/>
      <c r="EZW159" s="1"/>
      <c r="FAC159"/>
      <c r="FAE159" s="1"/>
      <c r="FAK159"/>
      <c r="FAM159" s="1"/>
      <c r="FAS159"/>
      <c r="FAU159" s="1"/>
      <c r="FBA159"/>
      <c r="FBC159" s="1"/>
      <c r="FBI159"/>
      <c r="FBK159" s="1"/>
      <c r="FBQ159"/>
      <c r="FBS159" s="1"/>
      <c r="FBY159"/>
      <c r="FCA159" s="1"/>
      <c r="FCG159"/>
      <c r="FCI159" s="1"/>
      <c r="FCO159"/>
      <c r="FCQ159" s="1"/>
      <c r="FCW159"/>
      <c r="FCY159" s="1"/>
      <c r="FDE159"/>
      <c r="FDG159" s="1"/>
      <c r="FDM159"/>
      <c r="FDO159" s="1"/>
      <c r="FDU159"/>
      <c r="FDW159" s="1"/>
      <c r="FEC159"/>
      <c r="FEE159" s="1"/>
      <c r="FEK159"/>
      <c r="FEM159" s="1"/>
      <c r="FES159"/>
      <c r="FEU159" s="1"/>
      <c r="FFA159"/>
      <c r="FFC159" s="1"/>
      <c r="FFI159"/>
      <c r="FFK159" s="1"/>
      <c r="FFQ159"/>
      <c r="FFS159" s="1"/>
      <c r="FFY159"/>
      <c r="FGA159" s="1"/>
      <c r="FGG159"/>
      <c r="FGI159" s="1"/>
      <c r="FGO159"/>
      <c r="FGQ159" s="1"/>
      <c r="FGW159"/>
      <c r="FGY159" s="1"/>
      <c r="FHE159"/>
      <c r="FHG159" s="1"/>
      <c r="FHM159"/>
      <c r="FHO159" s="1"/>
      <c r="FHU159"/>
      <c r="FHW159" s="1"/>
      <c r="FIC159"/>
      <c r="FIE159" s="1"/>
      <c r="FIK159"/>
      <c r="FIM159" s="1"/>
      <c r="FIS159"/>
      <c r="FIU159" s="1"/>
      <c r="FJA159"/>
      <c r="FJC159" s="1"/>
      <c r="FJI159"/>
      <c r="FJK159" s="1"/>
      <c r="FJQ159"/>
      <c r="FJS159" s="1"/>
      <c r="FJY159"/>
      <c r="FKA159" s="1"/>
      <c r="FKG159"/>
      <c r="FKI159" s="1"/>
      <c r="FKO159"/>
      <c r="FKQ159" s="1"/>
      <c r="FKW159"/>
      <c r="FKY159" s="1"/>
      <c r="FLE159"/>
      <c r="FLG159" s="1"/>
      <c r="FLM159"/>
      <c r="FLO159" s="1"/>
      <c r="FLU159"/>
      <c r="FLW159" s="1"/>
      <c r="FMC159"/>
      <c r="FME159" s="1"/>
      <c r="FMK159"/>
      <c r="FMM159" s="1"/>
      <c r="FMS159"/>
      <c r="FMU159" s="1"/>
      <c r="FNA159"/>
      <c r="FNC159" s="1"/>
      <c r="FNI159"/>
      <c r="FNK159" s="1"/>
      <c r="FNQ159"/>
      <c r="FNS159" s="1"/>
      <c r="FNY159"/>
      <c r="FOA159" s="1"/>
      <c r="FOG159"/>
      <c r="FOI159" s="1"/>
      <c r="FOO159"/>
      <c r="FOQ159" s="1"/>
      <c r="FOW159"/>
      <c r="FOY159" s="1"/>
      <c r="FPE159"/>
      <c r="FPG159" s="1"/>
      <c r="FPM159"/>
      <c r="FPO159" s="1"/>
      <c r="FPU159"/>
      <c r="FPW159" s="1"/>
      <c r="FQC159"/>
      <c r="FQE159" s="1"/>
      <c r="FQK159"/>
      <c r="FQM159" s="1"/>
      <c r="FQS159"/>
      <c r="FQU159" s="1"/>
      <c r="FRA159"/>
      <c r="FRC159" s="1"/>
      <c r="FRI159"/>
      <c r="FRK159" s="1"/>
      <c r="FRQ159"/>
      <c r="FRS159" s="1"/>
      <c r="FRY159"/>
      <c r="FSA159" s="1"/>
      <c r="FSG159"/>
      <c r="FSI159" s="1"/>
      <c r="FSO159"/>
      <c r="FSQ159" s="1"/>
      <c r="FSW159"/>
      <c r="FSY159" s="1"/>
      <c r="FTE159"/>
      <c r="FTG159" s="1"/>
      <c r="FTM159"/>
      <c r="FTO159" s="1"/>
      <c r="FTU159"/>
      <c r="FTW159" s="1"/>
      <c r="FUC159"/>
      <c r="FUE159" s="1"/>
      <c r="FUK159"/>
      <c r="FUM159" s="1"/>
      <c r="FUS159"/>
      <c r="FUU159" s="1"/>
      <c r="FVA159"/>
      <c r="FVC159" s="1"/>
      <c r="FVI159"/>
      <c r="FVK159" s="1"/>
      <c r="FVQ159"/>
      <c r="FVS159" s="1"/>
      <c r="FVY159"/>
      <c r="FWA159" s="1"/>
      <c r="FWG159"/>
      <c r="FWI159" s="1"/>
      <c r="FWO159"/>
      <c r="FWQ159" s="1"/>
      <c r="FWW159"/>
      <c r="FWY159" s="1"/>
      <c r="FXE159"/>
      <c r="FXG159" s="1"/>
      <c r="FXM159"/>
      <c r="FXO159" s="1"/>
      <c r="FXU159"/>
      <c r="FXW159" s="1"/>
      <c r="FYC159"/>
      <c r="FYE159" s="1"/>
      <c r="FYK159"/>
      <c r="FYM159" s="1"/>
      <c r="FYS159"/>
      <c r="FYU159" s="1"/>
      <c r="FZA159"/>
      <c r="FZC159" s="1"/>
      <c r="FZI159"/>
      <c r="FZK159" s="1"/>
      <c r="FZQ159"/>
      <c r="FZS159" s="1"/>
      <c r="FZY159"/>
      <c r="GAA159" s="1"/>
      <c r="GAG159"/>
      <c r="GAI159" s="1"/>
      <c r="GAO159"/>
      <c r="GAQ159" s="1"/>
      <c r="GAW159"/>
      <c r="GAY159" s="1"/>
      <c r="GBE159"/>
      <c r="GBG159" s="1"/>
      <c r="GBM159"/>
      <c r="GBO159" s="1"/>
      <c r="GBU159"/>
      <c r="GBW159" s="1"/>
      <c r="GCC159"/>
      <c r="GCE159" s="1"/>
      <c r="GCK159"/>
      <c r="GCM159" s="1"/>
      <c r="GCS159"/>
      <c r="GCU159" s="1"/>
      <c r="GDA159"/>
      <c r="GDC159" s="1"/>
      <c r="GDI159"/>
      <c r="GDK159" s="1"/>
      <c r="GDQ159"/>
      <c r="GDS159" s="1"/>
      <c r="GDY159"/>
      <c r="GEA159" s="1"/>
      <c r="GEG159"/>
      <c r="GEI159" s="1"/>
      <c r="GEO159"/>
      <c r="GEQ159" s="1"/>
      <c r="GEW159"/>
      <c r="GEY159" s="1"/>
      <c r="GFE159"/>
      <c r="GFG159" s="1"/>
      <c r="GFM159"/>
      <c r="GFO159" s="1"/>
      <c r="GFU159"/>
      <c r="GFW159" s="1"/>
      <c r="GGC159"/>
      <c r="GGE159" s="1"/>
      <c r="GGK159"/>
      <c r="GGM159" s="1"/>
      <c r="GGS159"/>
      <c r="GGU159" s="1"/>
      <c r="GHA159"/>
      <c r="GHC159" s="1"/>
      <c r="GHI159"/>
      <c r="GHK159" s="1"/>
      <c r="GHQ159"/>
      <c r="GHS159" s="1"/>
      <c r="GHY159"/>
      <c r="GIA159" s="1"/>
      <c r="GIG159"/>
      <c r="GII159" s="1"/>
      <c r="GIO159"/>
      <c r="GIQ159" s="1"/>
      <c r="GIW159"/>
      <c r="GIY159" s="1"/>
      <c r="GJE159"/>
      <c r="GJG159" s="1"/>
      <c r="GJM159"/>
      <c r="GJO159" s="1"/>
      <c r="GJU159"/>
      <c r="GJW159" s="1"/>
      <c r="GKC159"/>
      <c r="GKE159" s="1"/>
      <c r="GKK159"/>
      <c r="GKM159" s="1"/>
      <c r="GKS159"/>
      <c r="GKU159" s="1"/>
      <c r="GLA159"/>
      <c r="GLC159" s="1"/>
      <c r="GLI159"/>
      <c r="GLK159" s="1"/>
      <c r="GLQ159"/>
      <c r="GLS159" s="1"/>
      <c r="GLY159"/>
      <c r="GMA159" s="1"/>
      <c r="GMG159"/>
      <c r="GMI159" s="1"/>
      <c r="GMO159"/>
      <c r="GMQ159" s="1"/>
      <c r="GMW159"/>
      <c r="GMY159" s="1"/>
      <c r="GNE159"/>
      <c r="GNG159" s="1"/>
      <c r="GNM159"/>
      <c r="GNO159" s="1"/>
      <c r="GNU159"/>
      <c r="GNW159" s="1"/>
      <c r="GOC159"/>
      <c r="GOE159" s="1"/>
      <c r="GOK159"/>
      <c r="GOM159" s="1"/>
      <c r="GOS159"/>
      <c r="GOU159" s="1"/>
      <c r="GPA159"/>
      <c r="GPC159" s="1"/>
      <c r="GPI159"/>
      <c r="GPK159" s="1"/>
      <c r="GPQ159"/>
      <c r="GPS159" s="1"/>
      <c r="GPY159"/>
      <c r="GQA159" s="1"/>
      <c r="GQG159"/>
      <c r="GQI159" s="1"/>
      <c r="GQO159"/>
      <c r="GQQ159" s="1"/>
      <c r="GQW159"/>
      <c r="GQY159" s="1"/>
      <c r="GRE159"/>
      <c r="GRG159" s="1"/>
      <c r="GRM159"/>
      <c r="GRO159" s="1"/>
      <c r="GRU159"/>
      <c r="GRW159" s="1"/>
      <c r="GSC159"/>
      <c r="GSE159" s="1"/>
      <c r="GSK159"/>
      <c r="GSM159" s="1"/>
      <c r="GSS159"/>
      <c r="GSU159" s="1"/>
      <c r="GTA159"/>
      <c r="GTC159" s="1"/>
      <c r="GTI159"/>
      <c r="GTK159" s="1"/>
      <c r="GTQ159"/>
      <c r="GTS159" s="1"/>
      <c r="GTY159"/>
      <c r="GUA159" s="1"/>
      <c r="GUG159"/>
      <c r="GUI159" s="1"/>
      <c r="GUO159"/>
      <c r="GUQ159" s="1"/>
      <c r="GUW159"/>
      <c r="GUY159" s="1"/>
      <c r="GVE159"/>
      <c r="GVG159" s="1"/>
      <c r="GVM159"/>
      <c r="GVO159" s="1"/>
      <c r="GVU159"/>
      <c r="GVW159" s="1"/>
      <c r="GWC159"/>
      <c r="GWE159" s="1"/>
      <c r="GWK159"/>
      <c r="GWM159" s="1"/>
      <c r="GWS159"/>
      <c r="GWU159" s="1"/>
      <c r="GXA159"/>
      <c r="GXC159" s="1"/>
      <c r="GXI159"/>
      <c r="GXK159" s="1"/>
      <c r="GXQ159"/>
      <c r="GXS159" s="1"/>
      <c r="GXY159"/>
      <c r="GYA159" s="1"/>
      <c r="GYG159"/>
      <c r="GYI159" s="1"/>
      <c r="GYO159"/>
      <c r="GYQ159" s="1"/>
      <c r="GYW159"/>
      <c r="GYY159" s="1"/>
      <c r="GZE159"/>
      <c r="GZG159" s="1"/>
      <c r="GZM159"/>
      <c r="GZO159" s="1"/>
      <c r="GZU159"/>
      <c r="GZW159" s="1"/>
      <c r="HAC159"/>
      <c r="HAE159" s="1"/>
      <c r="HAK159"/>
      <c r="HAM159" s="1"/>
      <c r="HAS159"/>
      <c r="HAU159" s="1"/>
      <c r="HBA159"/>
      <c r="HBC159" s="1"/>
      <c r="HBI159"/>
      <c r="HBK159" s="1"/>
      <c r="HBQ159"/>
      <c r="HBS159" s="1"/>
      <c r="HBY159"/>
      <c r="HCA159" s="1"/>
      <c r="HCG159"/>
      <c r="HCI159" s="1"/>
      <c r="HCO159"/>
      <c r="HCQ159" s="1"/>
      <c r="HCW159"/>
      <c r="HCY159" s="1"/>
      <c r="HDE159"/>
      <c r="HDG159" s="1"/>
      <c r="HDM159"/>
      <c r="HDO159" s="1"/>
      <c r="HDU159"/>
      <c r="HDW159" s="1"/>
      <c r="HEC159"/>
      <c r="HEE159" s="1"/>
      <c r="HEK159"/>
      <c r="HEM159" s="1"/>
      <c r="HES159"/>
      <c r="HEU159" s="1"/>
      <c r="HFA159"/>
      <c r="HFC159" s="1"/>
      <c r="HFI159"/>
      <c r="HFK159" s="1"/>
      <c r="HFQ159"/>
      <c r="HFS159" s="1"/>
      <c r="HFY159"/>
      <c r="HGA159" s="1"/>
      <c r="HGG159"/>
      <c r="HGI159" s="1"/>
      <c r="HGO159"/>
      <c r="HGQ159" s="1"/>
      <c r="HGW159"/>
      <c r="HGY159" s="1"/>
      <c r="HHE159"/>
      <c r="HHG159" s="1"/>
      <c r="HHM159"/>
      <c r="HHO159" s="1"/>
      <c r="HHU159"/>
      <c r="HHW159" s="1"/>
      <c r="HIC159"/>
      <c r="HIE159" s="1"/>
      <c r="HIK159"/>
      <c r="HIM159" s="1"/>
      <c r="HIS159"/>
      <c r="HIU159" s="1"/>
      <c r="HJA159"/>
      <c r="HJC159" s="1"/>
      <c r="HJI159"/>
      <c r="HJK159" s="1"/>
      <c r="HJQ159"/>
      <c r="HJS159" s="1"/>
      <c r="HJY159"/>
      <c r="HKA159" s="1"/>
      <c r="HKG159"/>
      <c r="HKI159" s="1"/>
      <c r="HKO159"/>
      <c r="HKQ159" s="1"/>
      <c r="HKW159"/>
      <c r="HKY159" s="1"/>
      <c r="HLE159"/>
      <c r="HLG159" s="1"/>
      <c r="HLM159"/>
      <c r="HLO159" s="1"/>
      <c r="HLU159"/>
      <c r="HLW159" s="1"/>
      <c r="HMC159"/>
      <c r="HME159" s="1"/>
      <c r="HMK159"/>
      <c r="HMM159" s="1"/>
      <c r="HMS159"/>
      <c r="HMU159" s="1"/>
      <c r="HNA159"/>
      <c r="HNC159" s="1"/>
      <c r="HNI159"/>
      <c r="HNK159" s="1"/>
      <c r="HNQ159"/>
      <c r="HNS159" s="1"/>
      <c r="HNY159"/>
      <c r="HOA159" s="1"/>
      <c r="HOG159"/>
      <c r="HOI159" s="1"/>
      <c r="HOO159"/>
      <c r="HOQ159" s="1"/>
      <c r="HOW159"/>
      <c r="HOY159" s="1"/>
      <c r="HPE159"/>
      <c r="HPG159" s="1"/>
      <c r="HPM159"/>
      <c r="HPO159" s="1"/>
      <c r="HPU159"/>
      <c r="HPW159" s="1"/>
      <c r="HQC159"/>
      <c r="HQE159" s="1"/>
      <c r="HQK159"/>
      <c r="HQM159" s="1"/>
      <c r="HQS159"/>
      <c r="HQU159" s="1"/>
      <c r="HRA159"/>
      <c r="HRC159" s="1"/>
      <c r="HRI159"/>
      <c r="HRK159" s="1"/>
      <c r="HRQ159"/>
      <c r="HRS159" s="1"/>
      <c r="HRY159"/>
      <c r="HSA159" s="1"/>
      <c r="HSG159"/>
      <c r="HSI159" s="1"/>
      <c r="HSO159"/>
      <c r="HSQ159" s="1"/>
      <c r="HSW159"/>
      <c r="HSY159" s="1"/>
      <c r="HTE159"/>
      <c r="HTG159" s="1"/>
      <c r="HTM159"/>
      <c r="HTO159" s="1"/>
      <c r="HTU159"/>
      <c r="HTW159" s="1"/>
      <c r="HUC159"/>
      <c r="HUE159" s="1"/>
      <c r="HUK159"/>
      <c r="HUM159" s="1"/>
      <c r="HUS159"/>
      <c r="HUU159" s="1"/>
      <c r="HVA159"/>
      <c r="HVC159" s="1"/>
      <c r="HVI159"/>
      <c r="HVK159" s="1"/>
      <c r="HVQ159"/>
      <c r="HVS159" s="1"/>
      <c r="HVY159"/>
      <c r="HWA159" s="1"/>
      <c r="HWG159"/>
      <c r="HWI159" s="1"/>
      <c r="HWO159"/>
      <c r="HWQ159" s="1"/>
      <c r="HWW159"/>
      <c r="HWY159" s="1"/>
      <c r="HXE159"/>
      <c r="HXG159" s="1"/>
      <c r="HXM159"/>
      <c r="HXO159" s="1"/>
      <c r="HXU159"/>
      <c r="HXW159" s="1"/>
      <c r="HYC159"/>
      <c r="HYE159" s="1"/>
      <c r="HYK159"/>
      <c r="HYM159" s="1"/>
      <c r="HYS159"/>
      <c r="HYU159" s="1"/>
      <c r="HZA159"/>
      <c r="HZC159" s="1"/>
      <c r="HZI159"/>
      <c r="HZK159" s="1"/>
      <c r="HZQ159"/>
      <c r="HZS159" s="1"/>
      <c r="HZY159"/>
      <c r="IAA159" s="1"/>
      <c r="IAG159"/>
      <c r="IAI159" s="1"/>
      <c r="IAO159"/>
      <c r="IAQ159" s="1"/>
      <c r="IAW159"/>
      <c r="IAY159" s="1"/>
      <c r="IBE159"/>
      <c r="IBG159" s="1"/>
      <c r="IBM159"/>
      <c r="IBO159" s="1"/>
      <c r="IBU159"/>
      <c r="IBW159" s="1"/>
      <c r="ICC159"/>
      <c r="ICE159" s="1"/>
      <c r="ICK159"/>
      <c r="ICM159" s="1"/>
      <c r="ICS159"/>
      <c r="ICU159" s="1"/>
      <c r="IDA159"/>
      <c r="IDC159" s="1"/>
      <c r="IDI159"/>
      <c r="IDK159" s="1"/>
      <c r="IDQ159"/>
      <c r="IDS159" s="1"/>
      <c r="IDY159"/>
      <c r="IEA159" s="1"/>
      <c r="IEG159"/>
      <c r="IEI159" s="1"/>
      <c r="IEO159"/>
      <c r="IEQ159" s="1"/>
      <c r="IEW159"/>
      <c r="IEY159" s="1"/>
      <c r="IFE159"/>
      <c r="IFG159" s="1"/>
      <c r="IFM159"/>
      <c r="IFO159" s="1"/>
      <c r="IFU159"/>
      <c r="IFW159" s="1"/>
      <c r="IGC159"/>
      <c r="IGE159" s="1"/>
      <c r="IGK159"/>
      <c r="IGM159" s="1"/>
      <c r="IGS159"/>
      <c r="IGU159" s="1"/>
      <c r="IHA159"/>
      <c r="IHC159" s="1"/>
      <c r="IHI159"/>
      <c r="IHK159" s="1"/>
      <c r="IHQ159"/>
      <c r="IHS159" s="1"/>
      <c r="IHY159"/>
      <c r="IIA159" s="1"/>
      <c r="IIG159"/>
      <c r="III159" s="1"/>
      <c r="IIO159"/>
      <c r="IIQ159" s="1"/>
      <c r="IIW159"/>
      <c r="IIY159" s="1"/>
      <c r="IJE159"/>
      <c r="IJG159" s="1"/>
      <c r="IJM159"/>
      <c r="IJO159" s="1"/>
      <c r="IJU159"/>
      <c r="IJW159" s="1"/>
      <c r="IKC159"/>
      <c r="IKE159" s="1"/>
      <c r="IKK159"/>
      <c r="IKM159" s="1"/>
      <c r="IKS159"/>
      <c r="IKU159" s="1"/>
      <c r="ILA159"/>
      <c r="ILC159" s="1"/>
      <c r="ILI159"/>
      <c r="ILK159" s="1"/>
      <c r="ILQ159"/>
      <c r="ILS159" s="1"/>
      <c r="ILY159"/>
      <c r="IMA159" s="1"/>
      <c r="IMG159"/>
      <c r="IMI159" s="1"/>
      <c r="IMO159"/>
      <c r="IMQ159" s="1"/>
      <c r="IMW159"/>
      <c r="IMY159" s="1"/>
      <c r="INE159"/>
      <c r="ING159" s="1"/>
      <c r="INM159"/>
      <c r="INO159" s="1"/>
      <c r="INU159"/>
      <c r="INW159" s="1"/>
      <c r="IOC159"/>
      <c r="IOE159" s="1"/>
      <c r="IOK159"/>
      <c r="IOM159" s="1"/>
      <c r="IOS159"/>
      <c r="IOU159" s="1"/>
      <c r="IPA159"/>
      <c r="IPC159" s="1"/>
      <c r="IPI159"/>
      <c r="IPK159" s="1"/>
      <c r="IPQ159"/>
      <c r="IPS159" s="1"/>
      <c r="IPY159"/>
      <c r="IQA159" s="1"/>
      <c r="IQG159"/>
      <c r="IQI159" s="1"/>
      <c r="IQO159"/>
      <c r="IQQ159" s="1"/>
      <c r="IQW159"/>
      <c r="IQY159" s="1"/>
      <c r="IRE159"/>
      <c r="IRG159" s="1"/>
      <c r="IRM159"/>
      <c r="IRO159" s="1"/>
      <c r="IRU159"/>
      <c r="IRW159" s="1"/>
      <c r="ISC159"/>
      <c r="ISE159" s="1"/>
      <c r="ISK159"/>
      <c r="ISM159" s="1"/>
      <c r="ISS159"/>
      <c r="ISU159" s="1"/>
      <c r="ITA159"/>
      <c r="ITC159" s="1"/>
      <c r="ITI159"/>
      <c r="ITK159" s="1"/>
      <c r="ITQ159"/>
      <c r="ITS159" s="1"/>
      <c r="ITY159"/>
      <c r="IUA159" s="1"/>
      <c r="IUG159"/>
      <c r="IUI159" s="1"/>
      <c r="IUO159"/>
      <c r="IUQ159" s="1"/>
      <c r="IUW159"/>
      <c r="IUY159" s="1"/>
      <c r="IVE159"/>
      <c r="IVG159" s="1"/>
      <c r="IVM159"/>
      <c r="IVO159" s="1"/>
      <c r="IVU159"/>
      <c r="IVW159" s="1"/>
      <c r="IWC159"/>
      <c r="IWE159" s="1"/>
      <c r="IWK159"/>
      <c r="IWM159" s="1"/>
      <c r="IWS159"/>
      <c r="IWU159" s="1"/>
      <c r="IXA159"/>
      <c r="IXC159" s="1"/>
      <c r="IXI159"/>
      <c r="IXK159" s="1"/>
      <c r="IXQ159"/>
      <c r="IXS159" s="1"/>
      <c r="IXY159"/>
      <c r="IYA159" s="1"/>
      <c r="IYG159"/>
      <c r="IYI159" s="1"/>
      <c r="IYO159"/>
      <c r="IYQ159" s="1"/>
      <c r="IYW159"/>
      <c r="IYY159" s="1"/>
      <c r="IZE159"/>
      <c r="IZG159" s="1"/>
      <c r="IZM159"/>
      <c r="IZO159" s="1"/>
      <c r="IZU159"/>
      <c r="IZW159" s="1"/>
      <c r="JAC159"/>
      <c r="JAE159" s="1"/>
      <c r="JAK159"/>
      <c r="JAM159" s="1"/>
      <c r="JAS159"/>
      <c r="JAU159" s="1"/>
      <c r="JBA159"/>
      <c r="JBC159" s="1"/>
      <c r="JBI159"/>
      <c r="JBK159" s="1"/>
      <c r="JBQ159"/>
      <c r="JBS159" s="1"/>
      <c r="JBY159"/>
      <c r="JCA159" s="1"/>
      <c r="JCG159"/>
      <c r="JCI159" s="1"/>
      <c r="JCO159"/>
      <c r="JCQ159" s="1"/>
      <c r="JCW159"/>
      <c r="JCY159" s="1"/>
      <c r="JDE159"/>
      <c r="JDG159" s="1"/>
      <c r="JDM159"/>
      <c r="JDO159" s="1"/>
      <c r="JDU159"/>
      <c r="JDW159" s="1"/>
      <c r="JEC159"/>
      <c r="JEE159" s="1"/>
      <c r="JEK159"/>
      <c r="JEM159" s="1"/>
      <c r="JES159"/>
      <c r="JEU159" s="1"/>
      <c r="JFA159"/>
      <c r="JFC159" s="1"/>
      <c r="JFI159"/>
      <c r="JFK159" s="1"/>
      <c r="JFQ159"/>
      <c r="JFS159" s="1"/>
      <c r="JFY159"/>
      <c r="JGA159" s="1"/>
      <c r="JGG159"/>
      <c r="JGI159" s="1"/>
      <c r="JGO159"/>
      <c r="JGQ159" s="1"/>
      <c r="JGW159"/>
      <c r="JGY159" s="1"/>
      <c r="JHE159"/>
      <c r="JHG159" s="1"/>
      <c r="JHM159"/>
      <c r="JHO159" s="1"/>
      <c r="JHU159"/>
      <c r="JHW159" s="1"/>
      <c r="JIC159"/>
      <c r="JIE159" s="1"/>
      <c r="JIK159"/>
      <c r="JIM159" s="1"/>
      <c r="JIS159"/>
      <c r="JIU159" s="1"/>
      <c r="JJA159"/>
      <c r="JJC159" s="1"/>
      <c r="JJI159"/>
      <c r="JJK159" s="1"/>
      <c r="JJQ159"/>
      <c r="JJS159" s="1"/>
      <c r="JJY159"/>
      <c r="JKA159" s="1"/>
      <c r="JKG159"/>
      <c r="JKI159" s="1"/>
      <c r="JKO159"/>
      <c r="JKQ159" s="1"/>
      <c r="JKW159"/>
      <c r="JKY159" s="1"/>
      <c r="JLE159"/>
      <c r="JLG159" s="1"/>
      <c r="JLM159"/>
      <c r="JLO159" s="1"/>
      <c r="JLU159"/>
      <c r="JLW159" s="1"/>
      <c r="JMC159"/>
      <c r="JME159" s="1"/>
      <c r="JMK159"/>
      <c r="JMM159" s="1"/>
      <c r="JMS159"/>
      <c r="JMU159" s="1"/>
      <c r="JNA159"/>
      <c r="JNC159" s="1"/>
      <c r="JNI159"/>
      <c r="JNK159" s="1"/>
      <c r="JNQ159"/>
      <c r="JNS159" s="1"/>
      <c r="JNY159"/>
      <c r="JOA159" s="1"/>
      <c r="JOG159"/>
      <c r="JOI159" s="1"/>
      <c r="JOO159"/>
      <c r="JOQ159" s="1"/>
      <c r="JOW159"/>
      <c r="JOY159" s="1"/>
      <c r="JPE159"/>
      <c r="JPG159" s="1"/>
      <c r="JPM159"/>
      <c r="JPO159" s="1"/>
      <c r="JPU159"/>
      <c r="JPW159" s="1"/>
      <c r="JQC159"/>
      <c r="JQE159" s="1"/>
      <c r="JQK159"/>
      <c r="JQM159" s="1"/>
      <c r="JQS159"/>
      <c r="JQU159" s="1"/>
      <c r="JRA159"/>
      <c r="JRC159" s="1"/>
      <c r="JRI159"/>
      <c r="JRK159" s="1"/>
      <c r="JRQ159"/>
      <c r="JRS159" s="1"/>
      <c r="JRY159"/>
      <c r="JSA159" s="1"/>
      <c r="JSG159"/>
      <c r="JSI159" s="1"/>
      <c r="JSO159"/>
      <c r="JSQ159" s="1"/>
      <c r="JSW159"/>
      <c r="JSY159" s="1"/>
      <c r="JTE159"/>
      <c r="JTG159" s="1"/>
      <c r="JTM159"/>
      <c r="JTO159" s="1"/>
      <c r="JTU159"/>
      <c r="JTW159" s="1"/>
      <c r="JUC159"/>
      <c r="JUE159" s="1"/>
      <c r="JUK159"/>
      <c r="JUM159" s="1"/>
      <c r="JUS159"/>
      <c r="JUU159" s="1"/>
      <c r="JVA159"/>
      <c r="JVC159" s="1"/>
      <c r="JVI159"/>
      <c r="JVK159" s="1"/>
      <c r="JVQ159"/>
      <c r="JVS159" s="1"/>
      <c r="JVY159"/>
      <c r="JWA159" s="1"/>
      <c r="JWG159"/>
      <c r="JWI159" s="1"/>
      <c r="JWO159"/>
      <c r="JWQ159" s="1"/>
      <c r="JWW159"/>
      <c r="JWY159" s="1"/>
      <c r="JXE159"/>
      <c r="JXG159" s="1"/>
      <c r="JXM159"/>
      <c r="JXO159" s="1"/>
      <c r="JXU159"/>
      <c r="JXW159" s="1"/>
      <c r="JYC159"/>
      <c r="JYE159" s="1"/>
      <c r="JYK159"/>
      <c r="JYM159" s="1"/>
      <c r="JYS159"/>
      <c r="JYU159" s="1"/>
      <c r="JZA159"/>
      <c r="JZC159" s="1"/>
      <c r="JZI159"/>
      <c r="JZK159" s="1"/>
      <c r="JZQ159"/>
      <c r="JZS159" s="1"/>
      <c r="JZY159"/>
      <c r="KAA159" s="1"/>
      <c r="KAG159"/>
      <c r="KAI159" s="1"/>
      <c r="KAO159"/>
      <c r="KAQ159" s="1"/>
      <c r="KAW159"/>
      <c r="KAY159" s="1"/>
      <c r="KBE159"/>
      <c r="KBG159" s="1"/>
      <c r="KBM159"/>
      <c r="KBO159" s="1"/>
      <c r="KBU159"/>
      <c r="KBW159" s="1"/>
      <c r="KCC159"/>
      <c r="KCE159" s="1"/>
      <c r="KCK159"/>
      <c r="KCM159" s="1"/>
      <c r="KCS159"/>
      <c r="KCU159" s="1"/>
      <c r="KDA159"/>
      <c r="KDC159" s="1"/>
      <c r="KDI159"/>
      <c r="KDK159" s="1"/>
      <c r="KDQ159"/>
      <c r="KDS159" s="1"/>
      <c r="KDY159"/>
      <c r="KEA159" s="1"/>
      <c r="KEG159"/>
      <c r="KEI159" s="1"/>
      <c r="KEO159"/>
      <c r="KEQ159" s="1"/>
      <c r="KEW159"/>
      <c r="KEY159" s="1"/>
      <c r="KFE159"/>
      <c r="KFG159" s="1"/>
      <c r="KFM159"/>
      <c r="KFO159" s="1"/>
      <c r="KFU159"/>
      <c r="KFW159" s="1"/>
      <c r="KGC159"/>
      <c r="KGE159" s="1"/>
      <c r="KGK159"/>
      <c r="KGM159" s="1"/>
      <c r="KGS159"/>
      <c r="KGU159" s="1"/>
      <c r="KHA159"/>
      <c r="KHC159" s="1"/>
      <c r="KHI159"/>
      <c r="KHK159" s="1"/>
      <c r="KHQ159"/>
      <c r="KHS159" s="1"/>
      <c r="KHY159"/>
      <c r="KIA159" s="1"/>
      <c r="KIG159"/>
      <c r="KII159" s="1"/>
      <c r="KIO159"/>
      <c r="KIQ159" s="1"/>
      <c r="KIW159"/>
      <c r="KIY159" s="1"/>
      <c r="KJE159"/>
      <c r="KJG159" s="1"/>
      <c r="KJM159"/>
      <c r="KJO159" s="1"/>
      <c r="KJU159"/>
      <c r="KJW159" s="1"/>
      <c r="KKC159"/>
      <c r="KKE159" s="1"/>
      <c r="KKK159"/>
      <c r="KKM159" s="1"/>
      <c r="KKS159"/>
      <c r="KKU159" s="1"/>
      <c r="KLA159"/>
      <c r="KLC159" s="1"/>
      <c r="KLI159"/>
      <c r="KLK159" s="1"/>
      <c r="KLQ159"/>
      <c r="KLS159" s="1"/>
      <c r="KLY159"/>
      <c r="KMA159" s="1"/>
      <c r="KMG159"/>
      <c r="KMI159" s="1"/>
      <c r="KMO159"/>
      <c r="KMQ159" s="1"/>
      <c r="KMW159"/>
      <c r="KMY159" s="1"/>
      <c r="KNE159"/>
      <c r="KNG159" s="1"/>
      <c r="KNM159"/>
      <c r="KNO159" s="1"/>
      <c r="KNU159"/>
      <c r="KNW159" s="1"/>
      <c r="KOC159"/>
      <c r="KOE159" s="1"/>
      <c r="KOK159"/>
      <c r="KOM159" s="1"/>
      <c r="KOS159"/>
      <c r="KOU159" s="1"/>
      <c r="KPA159"/>
      <c r="KPC159" s="1"/>
      <c r="KPI159"/>
      <c r="KPK159" s="1"/>
      <c r="KPQ159"/>
      <c r="KPS159" s="1"/>
      <c r="KPY159"/>
      <c r="KQA159" s="1"/>
      <c r="KQG159"/>
      <c r="KQI159" s="1"/>
      <c r="KQO159"/>
      <c r="KQQ159" s="1"/>
      <c r="KQW159"/>
      <c r="KQY159" s="1"/>
      <c r="KRE159"/>
      <c r="KRG159" s="1"/>
      <c r="KRM159"/>
      <c r="KRO159" s="1"/>
      <c r="KRU159"/>
      <c r="KRW159" s="1"/>
      <c r="KSC159"/>
      <c r="KSE159" s="1"/>
      <c r="KSK159"/>
      <c r="KSM159" s="1"/>
      <c r="KSS159"/>
      <c r="KSU159" s="1"/>
      <c r="KTA159"/>
      <c r="KTC159" s="1"/>
      <c r="KTI159"/>
      <c r="KTK159" s="1"/>
      <c r="KTQ159"/>
      <c r="KTS159" s="1"/>
      <c r="KTY159"/>
      <c r="KUA159" s="1"/>
      <c r="KUG159"/>
      <c r="KUI159" s="1"/>
      <c r="KUO159"/>
      <c r="KUQ159" s="1"/>
      <c r="KUW159"/>
      <c r="KUY159" s="1"/>
      <c r="KVE159"/>
      <c r="KVG159" s="1"/>
      <c r="KVM159"/>
      <c r="KVO159" s="1"/>
      <c r="KVU159"/>
      <c r="KVW159" s="1"/>
      <c r="KWC159"/>
      <c r="KWE159" s="1"/>
      <c r="KWK159"/>
      <c r="KWM159" s="1"/>
      <c r="KWS159"/>
      <c r="KWU159" s="1"/>
      <c r="KXA159"/>
      <c r="KXC159" s="1"/>
      <c r="KXI159"/>
      <c r="KXK159" s="1"/>
      <c r="KXQ159"/>
      <c r="KXS159" s="1"/>
      <c r="KXY159"/>
      <c r="KYA159" s="1"/>
      <c r="KYG159"/>
      <c r="KYI159" s="1"/>
      <c r="KYO159"/>
      <c r="KYQ159" s="1"/>
      <c r="KYW159"/>
      <c r="KYY159" s="1"/>
      <c r="KZE159"/>
      <c r="KZG159" s="1"/>
      <c r="KZM159"/>
      <c r="KZO159" s="1"/>
      <c r="KZU159"/>
      <c r="KZW159" s="1"/>
      <c r="LAC159"/>
      <c r="LAE159" s="1"/>
      <c r="LAK159"/>
      <c r="LAM159" s="1"/>
      <c r="LAS159"/>
      <c r="LAU159" s="1"/>
      <c r="LBA159"/>
      <c r="LBC159" s="1"/>
      <c r="LBI159"/>
      <c r="LBK159" s="1"/>
      <c r="LBQ159"/>
      <c r="LBS159" s="1"/>
      <c r="LBY159"/>
      <c r="LCA159" s="1"/>
      <c r="LCG159"/>
      <c r="LCI159" s="1"/>
      <c r="LCO159"/>
      <c r="LCQ159" s="1"/>
      <c r="LCW159"/>
      <c r="LCY159" s="1"/>
      <c r="LDE159"/>
      <c r="LDG159" s="1"/>
      <c r="LDM159"/>
      <c r="LDO159" s="1"/>
      <c r="LDU159"/>
      <c r="LDW159" s="1"/>
      <c r="LEC159"/>
      <c r="LEE159" s="1"/>
      <c r="LEK159"/>
      <c r="LEM159" s="1"/>
      <c r="LES159"/>
      <c r="LEU159" s="1"/>
      <c r="LFA159"/>
      <c r="LFC159" s="1"/>
      <c r="LFI159"/>
      <c r="LFK159" s="1"/>
      <c r="LFQ159"/>
      <c r="LFS159" s="1"/>
      <c r="LFY159"/>
      <c r="LGA159" s="1"/>
      <c r="LGG159"/>
      <c r="LGI159" s="1"/>
      <c r="LGO159"/>
      <c r="LGQ159" s="1"/>
      <c r="LGW159"/>
      <c r="LGY159" s="1"/>
      <c r="LHE159"/>
      <c r="LHG159" s="1"/>
      <c r="LHM159"/>
      <c r="LHO159" s="1"/>
      <c r="LHU159"/>
      <c r="LHW159" s="1"/>
      <c r="LIC159"/>
      <c r="LIE159" s="1"/>
      <c r="LIK159"/>
      <c r="LIM159" s="1"/>
      <c r="LIS159"/>
      <c r="LIU159" s="1"/>
      <c r="LJA159"/>
      <c r="LJC159" s="1"/>
      <c r="LJI159"/>
      <c r="LJK159" s="1"/>
      <c r="LJQ159"/>
      <c r="LJS159" s="1"/>
      <c r="LJY159"/>
      <c r="LKA159" s="1"/>
      <c r="LKG159"/>
      <c r="LKI159" s="1"/>
      <c r="LKO159"/>
      <c r="LKQ159" s="1"/>
      <c r="LKW159"/>
      <c r="LKY159" s="1"/>
      <c r="LLE159"/>
      <c r="LLG159" s="1"/>
      <c r="LLM159"/>
      <c r="LLO159" s="1"/>
      <c r="LLU159"/>
      <c r="LLW159" s="1"/>
      <c r="LMC159"/>
      <c r="LME159" s="1"/>
      <c r="LMK159"/>
      <c r="LMM159" s="1"/>
      <c r="LMS159"/>
      <c r="LMU159" s="1"/>
      <c r="LNA159"/>
      <c r="LNC159" s="1"/>
      <c r="LNI159"/>
      <c r="LNK159" s="1"/>
      <c r="LNQ159"/>
      <c r="LNS159" s="1"/>
      <c r="LNY159"/>
      <c r="LOA159" s="1"/>
      <c r="LOG159"/>
      <c r="LOI159" s="1"/>
      <c r="LOO159"/>
      <c r="LOQ159" s="1"/>
      <c r="LOW159"/>
      <c r="LOY159" s="1"/>
      <c r="LPE159"/>
      <c r="LPG159" s="1"/>
      <c r="LPM159"/>
      <c r="LPO159" s="1"/>
      <c r="LPU159"/>
      <c r="LPW159" s="1"/>
      <c r="LQC159"/>
      <c r="LQE159" s="1"/>
      <c r="LQK159"/>
      <c r="LQM159" s="1"/>
      <c r="LQS159"/>
      <c r="LQU159" s="1"/>
      <c r="LRA159"/>
      <c r="LRC159" s="1"/>
      <c r="LRI159"/>
      <c r="LRK159" s="1"/>
      <c r="LRQ159"/>
      <c r="LRS159" s="1"/>
      <c r="LRY159"/>
      <c r="LSA159" s="1"/>
      <c r="LSG159"/>
      <c r="LSI159" s="1"/>
      <c r="LSO159"/>
      <c r="LSQ159" s="1"/>
      <c r="LSW159"/>
      <c r="LSY159" s="1"/>
      <c r="LTE159"/>
      <c r="LTG159" s="1"/>
      <c r="LTM159"/>
      <c r="LTO159" s="1"/>
      <c r="LTU159"/>
      <c r="LTW159" s="1"/>
      <c r="LUC159"/>
      <c r="LUE159" s="1"/>
      <c r="LUK159"/>
      <c r="LUM159" s="1"/>
      <c r="LUS159"/>
      <c r="LUU159" s="1"/>
      <c r="LVA159"/>
      <c r="LVC159" s="1"/>
      <c r="LVI159"/>
      <c r="LVK159" s="1"/>
      <c r="LVQ159"/>
      <c r="LVS159" s="1"/>
      <c r="LVY159"/>
      <c r="LWA159" s="1"/>
      <c r="LWG159"/>
      <c r="LWI159" s="1"/>
      <c r="LWO159"/>
      <c r="LWQ159" s="1"/>
      <c r="LWW159"/>
      <c r="LWY159" s="1"/>
      <c r="LXE159"/>
      <c r="LXG159" s="1"/>
      <c r="LXM159"/>
      <c r="LXO159" s="1"/>
      <c r="LXU159"/>
      <c r="LXW159" s="1"/>
      <c r="LYC159"/>
      <c r="LYE159" s="1"/>
      <c r="LYK159"/>
      <c r="LYM159" s="1"/>
      <c r="LYS159"/>
      <c r="LYU159" s="1"/>
      <c r="LZA159"/>
      <c r="LZC159" s="1"/>
      <c r="LZI159"/>
      <c r="LZK159" s="1"/>
      <c r="LZQ159"/>
      <c r="LZS159" s="1"/>
      <c r="LZY159"/>
      <c r="MAA159" s="1"/>
      <c r="MAG159"/>
      <c r="MAI159" s="1"/>
      <c r="MAO159"/>
      <c r="MAQ159" s="1"/>
      <c r="MAW159"/>
      <c r="MAY159" s="1"/>
      <c r="MBE159"/>
      <c r="MBG159" s="1"/>
      <c r="MBM159"/>
      <c r="MBO159" s="1"/>
      <c r="MBU159"/>
      <c r="MBW159" s="1"/>
      <c r="MCC159"/>
      <c r="MCE159" s="1"/>
      <c r="MCK159"/>
      <c r="MCM159" s="1"/>
      <c r="MCS159"/>
      <c r="MCU159" s="1"/>
      <c r="MDA159"/>
      <c r="MDC159" s="1"/>
      <c r="MDI159"/>
      <c r="MDK159" s="1"/>
      <c r="MDQ159"/>
      <c r="MDS159" s="1"/>
      <c r="MDY159"/>
      <c r="MEA159" s="1"/>
      <c r="MEG159"/>
      <c r="MEI159" s="1"/>
      <c r="MEO159"/>
      <c r="MEQ159" s="1"/>
      <c r="MEW159"/>
      <c r="MEY159" s="1"/>
      <c r="MFE159"/>
      <c r="MFG159" s="1"/>
      <c r="MFM159"/>
      <c r="MFO159" s="1"/>
      <c r="MFU159"/>
      <c r="MFW159" s="1"/>
      <c r="MGC159"/>
      <c r="MGE159" s="1"/>
      <c r="MGK159"/>
      <c r="MGM159" s="1"/>
      <c r="MGS159"/>
      <c r="MGU159" s="1"/>
      <c r="MHA159"/>
      <c r="MHC159" s="1"/>
      <c r="MHI159"/>
      <c r="MHK159" s="1"/>
      <c r="MHQ159"/>
      <c r="MHS159" s="1"/>
      <c r="MHY159"/>
      <c r="MIA159" s="1"/>
      <c r="MIG159"/>
      <c r="MII159" s="1"/>
      <c r="MIO159"/>
      <c r="MIQ159" s="1"/>
      <c r="MIW159"/>
      <c r="MIY159" s="1"/>
      <c r="MJE159"/>
      <c r="MJG159" s="1"/>
      <c r="MJM159"/>
      <c r="MJO159" s="1"/>
      <c r="MJU159"/>
      <c r="MJW159" s="1"/>
      <c r="MKC159"/>
      <c r="MKE159" s="1"/>
      <c r="MKK159"/>
      <c r="MKM159" s="1"/>
      <c r="MKS159"/>
      <c r="MKU159" s="1"/>
      <c r="MLA159"/>
      <c r="MLC159" s="1"/>
      <c r="MLI159"/>
      <c r="MLK159" s="1"/>
      <c r="MLQ159"/>
      <c r="MLS159" s="1"/>
      <c r="MLY159"/>
      <c r="MMA159" s="1"/>
      <c r="MMG159"/>
      <c r="MMI159" s="1"/>
      <c r="MMO159"/>
      <c r="MMQ159" s="1"/>
      <c r="MMW159"/>
      <c r="MMY159" s="1"/>
      <c r="MNE159"/>
      <c r="MNG159" s="1"/>
      <c r="MNM159"/>
      <c r="MNO159" s="1"/>
      <c r="MNU159"/>
      <c r="MNW159" s="1"/>
      <c r="MOC159"/>
      <c r="MOE159" s="1"/>
      <c r="MOK159"/>
      <c r="MOM159" s="1"/>
      <c r="MOS159"/>
      <c r="MOU159" s="1"/>
      <c r="MPA159"/>
      <c r="MPC159" s="1"/>
      <c r="MPI159"/>
      <c r="MPK159" s="1"/>
      <c r="MPQ159"/>
      <c r="MPS159" s="1"/>
      <c r="MPY159"/>
      <c r="MQA159" s="1"/>
      <c r="MQG159"/>
      <c r="MQI159" s="1"/>
      <c r="MQO159"/>
      <c r="MQQ159" s="1"/>
      <c r="MQW159"/>
      <c r="MQY159" s="1"/>
      <c r="MRE159"/>
      <c r="MRG159" s="1"/>
      <c r="MRM159"/>
      <c r="MRO159" s="1"/>
      <c r="MRU159"/>
      <c r="MRW159" s="1"/>
      <c r="MSC159"/>
      <c r="MSE159" s="1"/>
      <c r="MSK159"/>
      <c r="MSM159" s="1"/>
      <c r="MSS159"/>
      <c r="MSU159" s="1"/>
      <c r="MTA159"/>
      <c r="MTC159" s="1"/>
      <c r="MTI159"/>
      <c r="MTK159" s="1"/>
      <c r="MTQ159"/>
      <c r="MTS159" s="1"/>
      <c r="MTY159"/>
      <c r="MUA159" s="1"/>
      <c r="MUG159"/>
      <c r="MUI159" s="1"/>
      <c r="MUO159"/>
      <c r="MUQ159" s="1"/>
      <c r="MUW159"/>
      <c r="MUY159" s="1"/>
      <c r="MVE159"/>
      <c r="MVG159" s="1"/>
      <c r="MVM159"/>
      <c r="MVO159" s="1"/>
      <c r="MVU159"/>
      <c r="MVW159" s="1"/>
      <c r="MWC159"/>
      <c r="MWE159" s="1"/>
      <c r="MWK159"/>
      <c r="MWM159" s="1"/>
      <c r="MWS159"/>
      <c r="MWU159" s="1"/>
      <c r="MXA159"/>
      <c r="MXC159" s="1"/>
      <c r="MXI159"/>
      <c r="MXK159" s="1"/>
      <c r="MXQ159"/>
      <c r="MXS159" s="1"/>
      <c r="MXY159"/>
      <c r="MYA159" s="1"/>
      <c r="MYG159"/>
      <c r="MYI159" s="1"/>
      <c r="MYO159"/>
      <c r="MYQ159" s="1"/>
      <c r="MYW159"/>
      <c r="MYY159" s="1"/>
      <c r="MZE159"/>
      <c r="MZG159" s="1"/>
      <c r="MZM159"/>
      <c r="MZO159" s="1"/>
      <c r="MZU159"/>
      <c r="MZW159" s="1"/>
      <c r="NAC159"/>
      <c r="NAE159" s="1"/>
      <c r="NAK159"/>
      <c r="NAM159" s="1"/>
      <c r="NAS159"/>
      <c r="NAU159" s="1"/>
      <c r="NBA159"/>
      <c r="NBC159" s="1"/>
      <c r="NBI159"/>
      <c r="NBK159" s="1"/>
      <c r="NBQ159"/>
      <c r="NBS159" s="1"/>
      <c r="NBY159"/>
      <c r="NCA159" s="1"/>
      <c r="NCG159"/>
      <c r="NCI159" s="1"/>
      <c r="NCO159"/>
      <c r="NCQ159" s="1"/>
      <c r="NCW159"/>
      <c r="NCY159" s="1"/>
      <c r="NDE159"/>
      <c r="NDG159" s="1"/>
      <c r="NDM159"/>
      <c r="NDO159" s="1"/>
      <c r="NDU159"/>
      <c r="NDW159" s="1"/>
      <c r="NEC159"/>
      <c r="NEE159" s="1"/>
      <c r="NEK159"/>
      <c r="NEM159" s="1"/>
      <c r="NES159"/>
      <c r="NEU159" s="1"/>
      <c r="NFA159"/>
      <c r="NFC159" s="1"/>
      <c r="NFI159"/>
      <c r="NFK159" s="1"/>
      <c r="NFQ159"/>
      <c r="NFS159" s="1"/>
      <c r="NFY159"/>
      <c r="NGA159" s="1"/>
      <c r="NGG159"/>
      <c r="NGI159" s="1"/>
      <c r="NGO159"/>
      <c r="NGQ159" s="1"/>
      <c r="NGW159"/>
      <c r="NGY159" s="1"/>
      <c r="NHE159"/>
      <c r="NHG159" s="1"/>
      <c r="NHM159"/>
      <c r="NHO159" s="1"/>
      <c r="NHU159"/>
      <c r="NHW159" s="1"/>
      <c r="NIC159"/>
      <c r="NIE159" s="1"/>
      <c r="NIK159"/>
      <c r="NIM159" s="1"/>
      <c r="NIS159"/>
      <c r="NIU159" s="1"/>
      <c r="NJA159"/>
      <c r="NJC159" s="1"/>
      <c r="NJI159"/>
      <c r="NJK159" s="1"/>
      <c r="NJQ159"/>
      <c r="NJS159" s="1"/>
      <c r="NJY159"/>
      <c r="NKA159" s="1"/>
      <c r="NKG159"/>
      <c r="NKI159" s="1"/>
      <c r="NKO159"/>
      <c r="NKQ159" s="1"/>
      <c r="NKW159"/>
      <c r="NKY159" s="1"/>
      <c r="NLE159"/>
      <c r="NLG159" s="1"/>
      <c r="NLM159"/>
      <c r="NLO159" s="1"/>
      <c r="NLU159"/>
      <c r="NLW159" s="1"/>
      <c r="NMC159"/>
      <c r="NME159" s="1"/>
      <c r="NMK159"/>
      <c r="NMM159" s="1"/>
      <c r="NMS159"/>
      <c r="NMU159" s="1"/>
      <c r="NNA159"/>
      <c r="NNC159" s="1"/>
      <c r="NNI159"/>
      <c r="NNK159" s="1"/>
      <c r="NNQ159"/>
      <c r="NNS159" s="1"/>
      <c r="NNY159"/>
      <c r="NOA159" s="1"/>
      <c r="NOG159"/>
      <c r="NOI159" s="1"/>
      <c r="NOO159"/>
      <c r="NOQ159" s="1"/>
      <c r="NOW159"/>
      <c r="NOY159" s="1"/>
      <c r="NPE159"/>
      <c r="NPG159" s="1"/>
      <c r="NPM159"/>
      <c r="NPO159" s="1"/>
      <c r="NPU159"/>
      <c r="NPW159" s="1"/>
      <c r="NQC159"/>
      <c r="NQE159" s="1"/>
      <c r="NQK159"/>
      <c r="NQM159" s="1"/>
      <c r="NQS159"/>
      <c r="NQU159" s="1"/>
      <c r="NRA159"/>
      <c r="NRC159" s="1"/>
      <c r="NRI159"/>
      <c r="NRK159" s="1"/>
      <c r="NRQ159"/>
      <c r="NRS159" s="1"/>
      <c r="NRY159"/>
      <c r="NSA159" s="1"/>
      <c r="NSG159"/>
      <c r="NSI159" s="1"/>
      <c r="NSO159"/>
      <c r="NSQ159" s="1"/>
      <c r="NSW159"/>
      <c r="NSY159" s="1"/>
      <c r="NTE159"/>
      <c r="NTG159" s="1"/>
      <c r="NTM159"/>
      <c r="NTO159" s="1"/>
      <c r="NTU159"/>
      <c r="NTW159" s="1"/>
      <c r="NUC159"/>
      <c r="NUE159" s="1"/>
      <c r="NUK159"/>
      <c r="NUM159" s="1"/>
      <c r="NUS159"/>
      <c r="NUU159" s="1"/>
      <c r="NVA159"/>
      <c r="NVC159" s="1"/>
      <c r="NVI159"/>
      <c r="NVK159" s="1"/>
      <c r="NVQ159"/>
      <c r="NVS159" s="1"/>
      <c r="NVY159"/>
      <c r="NWA159" s="1"/>
      <c r="NWG159"/>
      <c r="NWI159" s="1"/>
      <c r="NWO159"/>
      <c r="NWQ159" s="1"/>
      <c r="NWW159"/>
      <c r="NWY159" s="1"/>
      <c r="NXE159"/>
      <c r="NXG159" s="1"/>
      <c r="NXM159"/>
      <c r="NXO159" s="1"/>
      <c r="NXU159"/>
      <c r="NXW159" s="1"/>
      <c r="NYC159"/>
      <c r="NYE159" s="1"/>
      <c r="NYK159"/>
      <c r="NYM159" s="1"/>
      <c r="NYS159"/>
      <c r="NYU159" s="1"/>
      <c r="NZA159"/>
      <c r="NZC159" s="1"/>
      <c r="NZI159"/>
      <c r="NZK159" s="1"/>
      <c r="NZQ159"/>
      <c r="NZS159" s="1"/>
      <c r="NZY159"/>
      <c r="OAA159" s="1"/>
      <c r="OAG159"/>
      <c r="OAI159" s="1"/>
      <c r="OAO159"/>
      <c r="OAQ159" s="1"/>
      <c r="OAW159"/>
      <c r="OAY159" s="1"/>
      <c r="OBE159"/>
      <c r="OBG159" s="1"/>
      <c r="OBM159"/>
      <c r="OBO159" s="1"/>
      <c r="OBU159"/>
      <c r="OBW159" s="1"/>
      <c r="OCC159"/>
      <c r="OCE159" s="1"/>
      <c r="OCK159"/>
      <c r="OCM159" s="1"/>
      <c r="OCS159"/>
      <c r="OCU159" s="1"/>
      <c r="ODA159"/>
      <c r="ODC159" s="1"/>
      <c r="ODI159"/>
      <c r="ODK159" s="1"/>
      <c r="ODQ159"/>
      <c r="ODS159" s="1"/>
      <c r="ODY159"/>
      <c r="OEA159" s="1"/>
      <c r="OEG159"/>
      <c r="OEI159" s="1"/>
      <c r="OEO159"/>
      <c r="OEQ159" s="1"/>
      <c r="OEW159"/>
      <c r="OEY159" s="1"/>
      <c r="OFE159"/>
      <c r="OFG159" s="1"/>
      <c r="OFM159"/>
      <c r="OFO159" s="1"/>
      <c r="OFU159"/>
      <c r="OFW159" s="1"/>
      <c r="OGC159"/>
      <c r="OGE159" s="1"/>
      <c r="OGK159"/>
      <c r="OGM159" s="1"/>
      <c r="OGS159"/>
      <c r="OGU159" s="1"/>
      <c r="OHA159"/>
      <c r="OHC159" s="1"/>
      <c r="OHI159"/>
      <c r="OHK159" s="1"/>
      <c r="OHQ159"/>
      <c r="OHS159" s="1"/>
      <c r="OHY159"/>
      <c r="OIA159" s="1"/>
      <c r="OIG159"/>
      <c r="OII159" s="1"/>
      <c r="OIO159"/>
      <c r="OIQ159" s="1"/>
      <c r="OIW159"/>
      <c r="OIY159" s="1"/>
      <c r="OJE159"/>
      <c r="OJG159" s="1"/>
      <c r="OJM159"/>
      <c r="OJO159" s="1"/>
      <c r="OJU159"/>
      <c r="OJW159" s="1"/>
      <c r="OKC159"/>
      <c r="OKE159" s="1"/>
      <c r="OKK159"/>
      <c r="OKM159" s="1"/>
      <c r="OKS159"/>
      <c r="OKU159" s="1"/>
      <c r="OLA159"/>
      <c r="OLC159" s="1"/>
      <c r="OLI159"/>
      <c r="OLK159" s="1"/>
      <c r="OLQ159"/>
      <c r="OLS159" s="1"/>
      <c r="OLY159"/>
      <c r="OMA159" s="1"/>
      <c r="OMG159"/>
      <c r="OMI159" s="1"/>
      <c r="OMO159"/>
      <c r="OMQ159" s="1"/>
      <c r="OMW159"/>
      <c r="OMY159" s="1"/>
      <c r="ONE159"/>
      <c r="ONG159" s="1"/>
      <c r="ONM159"/>
      <c r="ONO159" s="1"/>
      <c r="ONU159"/>
      <c r="ONW159" s="1"/>
      <c r="OOC159"/>
      <c r="OOE159" s="1"/>
      <c r="OOK159"/>
      <c r="OOM159" s="1"/>
      <c r="OOS159"/>
      <c r="OOU159" s="1"/>
      <c r="OPA159"/>
      <c r="OPC159" s="1"/>
      <c r="OPI159"/>
      <c r="OPK159" s="1"/>
      <c r="OPQ159"/>
      <c r="OPS159" s="1"/>
      <c r="OPY159"/>
      <c r="OQA159" s="1"/>
      <c r="OQG159"/>
      <c r="OQI159" s="1"/>
      <c r="OQO159"/>
      <c r="OQQ159" s="1"/>
      <c r="OQW159"/>
      <c r="OQY159" s="1"/>
      <c r="ORE159"/>
      <c r="ORG159" s="1"/>
      <c r="ORM159"/>
      <c r="ORO159" s="1"/>
      <c r="ORU159"/>
      <c r="ORW159" s="1"/>
      <c r="OSC159"/>
      <c r="OSE159" s="1"/>
      <c r="OSK159"/>
      <c r="OSM159" s="1"/>
      <c r="OSS159"/>
      <c r="OSU159" s="1"/>
      <c r="OTA159"/>
      <c r="OTC159" s="1"/>
      <c r="OTI159"/>
      <c r="OTK159" s="1"/>
      <c r="OTQ159"/>
      <c r="OTS159" s="1"/>
      <c r="OTY159"/>
      <c r="OUA159" s="1"/>
      <c r="OUG159"/>
      <c r="OUI159" s="1"/>
      <c r="OUO159"/>
      <c r="OUQ159" s="1"/>
      <c r="OUW159"/>
      <c r="OUY159" s="1"/>
      <c r="OVE159"/>
      <c r="OVG159" s="1"/>
      <c r="OVM159"/>
      <c r="OVO159" s="1"/>
      <c r="OVU159"/>
      <c r="OVW159" s="1"/>
      <c r="OWC159"/>
      <c r="OWE159" s="1"/>
      <c r="OWK159"/>
      <c r="OWM159" s="1"/>
      <c r="OWS159"/>
      <c r="OWU159" s="1"/>
      <c r="OXA159"/>
      <c r="OXC159" s="1"/>
      <c r="OXI159"/>
      <c r="OXK159" s="1"/>
      <c r="OXQ159"/>
      <c r="OXS159" s="1"/>
      <c r="OXY159"/>
      <c r="OYA159" s="1"/>
      <c r="OYG159"/>
      <c r="OYI159" s="1"/>
      <c r="OYO159"/>
      <c r="OYQ159" s="1"/>
      <c r="OYW159"/>
      <c r="OYY159" s="1"/>
      <c r="OZE159"/>
      <c r="OZG159" s="1"/>
      <c r="OZM159"/>
      <c r="OZO159" s="1"/>
      <c r="OZU159"/>
      <c r="OZW159" s="1"/>
      <c r="PAC159"/>
      <c r="PAE159" s="1"/>
      <c r="PAK159"/>
      <c r="PAM159" s="1"/>
      <c r="PAS159"/>
      <c r="PAU159" s="1"/>
      <c r="PBA159"/>
      <c r="PBC159" s="1"/>
      <c r="PBI159"/>
      <c r="PBK159" s="1"/>
      <c r="PBQ159"/>
      <c r="PBS159" s="1"/>
      <c r="PBY159"/>
      <c r="PCA159" s="1"/>
      <c r="PCG159"/>
      <c r="PCI159" s="1"/>
      <c r="PCO159"/>
      <c r="PCQ159" s="1"/>
      <c r="PCW159"/>
      <c r="PCY159" s="1"/>
      <c r="PDE159"/>
      <c r="PDG159" s="1"/>
      <c r="PDM159"/>
      <c r="PDO159" s="1"/>
      <c r="PDU159"/>
      <c r="PDW159" s="1"/>
      <c r="PEC159"/>
      <c r="PEE159" s="1"/>
      <c r="PEK159"/>
      <c r="PEM159" s="1"/>
      <c r="PES159"/>
      <c r="PEU159" s="1"/>
      <c r="PFA159"/>
      <c r="PFC159" s="1"/>
      <c r="PFI159"/>
      <c r="PFK159" s="1"/>
      <c r="PFQ159"/>
      <c r="PFS159" s="1"/>
      <c r="PFY159"/>
      <c r="PGA159" s="1"/>
      <c r="PGG159"/>
      <c r="PGI159" s="1"/>
      <c r="PGO159"/>
      <c r="PGQ159" s="1"/>
      <c r="PGW159"/>
      <c r="PGY159" s="1"/>
      <c r="PHE159"/>
      <c r="PHG159" s="1"/>
      <c r="PHM159"/>
      <c r="PHO159" s="1"/>
      <c r="PHU159"/>
      <c r="PHW159" s="1"/>
      <c r="PIC159"/>
      <c r="PIE159" s="1"/>
      <c r="PIK159"/>
      <c r="PIM159" s="1"/>
      <c r="PIS159"/>
      <c r="PIU159" s="1"/>
      <c r="PJA159"/>
      <c r="PJC159" s="1"/>
      <c r="PJI159"/>
      <c r="PJK159" s="1"/>
      <c r="PJQ159"/>
      <c r="PJS159" s="1"/>
      <c r="PJY159"/>
      <c r="PKA159" s="1"/>
      <c r="PKG159"/>
      <c r="PKI159" s="1"/>
      <c r="PKO159"/>
      <c r="PKQ159" s="1"/>
      <c r="PKW159"/>
      <c r="PKY159" s="1"/>
      <c r="PLE159"/>
      <c r="PLG159" s="1"/>
      <c r="PLM159"/>
      <c r="PLO159" s="1"/>
      <c r="PLU159"/>
      <c r="PLW159" s="1"/>
      <c r="PMC159"/>
      <c r="PME159" s="1"/>
      <c r="PMK159"/>
      <c r="PMM159" s="1"/>
      <c r="PMS159"/>
      <c r="PMU159" s="1"/>
      <c r="PNA159"/>
      <c r="PNC159" s="1"/>
      <c r="PNI159"/>
      <c r="PNK159" s="1"/>
      <c r="PNQ159"/>
      <c r="PNS159" s="1"/>
      <c r="PNY159"/>
      <c r="POA159" s="1"/>
      <c r="POG159"/>
      <c r="POI159" s="1"/>
      <c r="POO159"/>
      <c r="POQ159" s="1"/>
      <c r="POW159"/>
      <c r="POY159" s="1"/>
      <c r="PPE159"/>
      <c r="PPG159" s="1"/>
      <c r="PPM159"/>
      <c r="PPO159" s="1"/>
      <c r="PPU159"/>
      <c r="PPW159" s="1"/>
      <c r="PQC159"/>
      <c r="PQE159" s="1"/>
      <c r="PQK159"/>
      <c r="PQM159" s="1"/>
      <c r="PQS159"/>
      <c r="PQU159" s="1"/>
      <c r="PRA159"/>
      <c r="PRC159" s="1"/>
      <c r="PRI159"/>
      <c r="PRK159" s="1"/>
      <c r="PRQ159"/>
      <c r="PRS159" s="1"/>
      <c r="PRY159"/>
      <c r="PSA159" s="1"/>
      <c r="PSG159"/>
      <c r="PSI159" s="1"/>
      <c r="PSO159"/>
      <c r="PSQ159" s="1"/>
      <c r="PSW159"/>
      <c r="PSY159" s="1"/>
      <c r="PTE159"/>
      <c r="PTG159" s="1"/>
      <c r="PTM159"/>
      <c r="PTO159" s="1"/>
      <c r="PTU159"/>
      <c r="PTW159" s="1"/>
      <c r="PUC159"/>
      <c r="PUE159" s="1"/>
      <c r="PUK159"/>
      <c r="PUM159" s="1"/>
      <c r="PUS159"/>
      <c r="PUU159" s="1"/>
      <c r="PVA159"/>
      <c r="PVC159" s="1"/>
      <c r="PVI159"/>
      <c r="PVK159" s="1"/>
      <c r="PVQ159"/>
      <c r="PVS159" s="1"/>
      <c r="PVY159"/>
      <c r="PWA159" s="1"/>
      <c r="PWG159"/>
      <c r="PWI159" s="1"/>
      <c r="PWO159"/>
      <c r="PWQ159" s="1"/>
      <c r="PWW159"/>
      <c r="PWY159" s="1"/>
      <c r="PXE159"/>
      <c r="PXG159" s="1"/>
      <c r="PXM159"/>
      <c r="PXO159" s="1"/>
      <c r="PXU159"/>
      <c r="PXW159" s="1"/>
      <c r="PYC159"/>
      <c r="PYE159" s="1"/>
      <c r="PYK159"/>
      <c r="PYM159" s="1"/>
      <c r="PYS159"/>
      <c r="PYU159" s="1"/>
      <c r="PZA159"/>
      <c r="PZC159" s="1"/>
      <c r="PZI159"/>
      <c r="PZK159" s="1"/>
      <c r="PZQ159"/>
      <c r="PZS159" s="1"/>
      <c r="PZY159"/>
      <c r="QAA159" s="1"/>
      <c r="QAG159"/>
      <c r="QAI159" s="1"/>
      <c r="QAO159"/>
      <c r="QAQ159" s="1"/>
      <c r="QAW159"/>
      <c r="QAY159" s="1"/>
      <c r="QBE159"/>
      <c r="QBG159" s="1"/>
      <c r="QBM159"/>
      <c r="QBO159" s="1"/>
      <c r="QBU159"/>
      <c r="QBW159" s="1"/>
      <c r="QCC159"/>
      <c r="QCE159" s="1"/>
      <c r="QCK159"/>
      <c r="QCM159" s="1"/>
      <c r="QCS159"/>
      <c r="QCU159" s="1"/>
      <c r="QDA159"/>
      <c r="QDC159" s="1"/>
      <c r="QDI159"/>
      <c r="QDK159" s="1"/>
      <c r="QDQ159"/>
      <c r="QDS159" s="1"/>
      <c r="QDY159"/>
      <c r="QEA159" s="1"/>
      <c r="QEG159"/>
      <c r="QEI159" s="1"/>
      <c r="QEO159"/>
      <c r="QEQ159" s="1"/>
      <c r="QEW159"/>
      <c r="QEY159" s="1"/>
      <c r="QFE159"/>
      <c r="QFG159" s="1"/>
      <c r="QFM159"/>
      <c r="QFO159" s="1"/>
      <c r="QFU159"/>
      <c r="QFW159" s="1"/>
      <c r="QGC159"/>
      <c r="QGE159" s="1"/>
      <c r="QGK159"/>
      <c r="QGM159" s="1"/>
      <c r="QGS159"/>
      <c r="QGU159" s="1"/>
      <c r="QHA159"/>
      <c r="QHC159" s="1"/>
      <c r="QHI159"/>
      <c r="QHK159" s="1"/>
      <c r="QHQ159"/>
      <c r="QHS159" s="1"/>
      <c r="QHY159"/>
      <c r="QIA159" s="1"/>
      <c r="QIG159"/>
      <c r="QII159" s="1"/>
      <c r="QIO159"/>
      <c r="QIQ159" s="1"/>
      <c r="QIW159"/>
      <c r="QIY159" s="1"/>
      <c r="QJE159"/>
      <c r="QJG159" s="1"/>
      <c r="QJM159"/>
      <c r="QJO159" s="1"/>
      <c r="QJU159"/>
      <c r="QJW159" s="1"/>
      <c r="QKC159"/>
      <c r="QKE159" s="1"/>
      <c r="QKK159"/>
      <c r="QKM159" s="1"/>
      <c r="QKS159"/>
      <c r="QKU159" s="1"/>
      <c r="QLA159"/>
      <c r="QLC159" s="1"/>
      <c r="QLI159"/>
      <c r="QLK159" s="1"/>
      <c r="QLQ159"/>
      <c r="QLS159" s="1"/>
      <c r="QLY159"/>
      <c r="QMA159" s="1"/>
      <c r="QMG159"/>
      <c r="QMI159" s="1"/>
      <c r="QMO159"/>
      <c r="QMQ159" s="1"/>
      <c r="QMW159"/>
      <c r="QMY159" s="1"/>
      <c r="QNE159"/>
      <c r="QNG159" s="1"/>
      <c r="QNM159"/>
      <c r="QNO159" s="1"/>
      <c r="QNU159"/>
      <c r="QNW159" s="1"/>
      <c r="QOC159"/>
      <c r="QOE159" s="1"/>
      <c r="QOK159"/>
      <c r="QOM159" s="1"/>
      <c r="QOS159"/>
      <c r="QOU159" s="1"/>
      <c r="QPA159"/>
      <c r="QPC159" s="1"/>
      <c r="QPI159"/>
      <c r="QPK159" s="1"/>
      <c r="QPQ159"/>
      <c r="QPS159" s="1"/>
      <c r="QPY159"/>
      <c r="QQA159" s="1"/>
      <c r="QQG159"/>
      <c r="QQI159" s="1"/>
      <c r="QQO159"/>
      <c r="QQQ159" s="1"/>
      <c r="QQW159"/>
      <c r="QQY159" s="1"/>
      <c r="QRE159"/>
      <c r="QRG159" s="1"/>
      <c r="QRM159"/>
      <c r="QRO159" s="1"/>
      <c r="QRU159"/>
      <c r="QRW159" s="1"/>
      <c r="QSC159"/>
      <c r="QSE159" s="1"/>
      <c r="QSK159"/>
      <c r="QSM159" s="1"/>
      <c r="QSS159"/>
      <c r="QSU159" s="1"/>
      <c r="QTA159"/>
      <c r="QTC159" s="1"/>
      <c r="QTI159"/>
      <c r="QTK159" s="1"/>
      <c r="QTQ159"/>
      <c r="QTS159" s="1"/>
      <c r="QTY159"/>
      <c r="QUA159" s="1"/>
      <c r="QUG159"/>
      <c r="QUI159" s="1"/>
      <c r="QUO159"/>
      <c r="QUQ159" s="1"/>
      <c r="QUW159"/>
      <c r="QUY159" s="1"/>
      <c r="QVE159"/>
      <c r="QVG159" s="1"/>
      <c r="QVM159"/>
      <c r="QVO159" s="1"/>
      <c r="QVU159"/>
      <c r="QVW159" s="1"/>
      <c r="QWC159"/>
      <c r="QWE159" s="1"/>
      <c r="QWK159"/>
      <c r="QWM159" s="1"/>
      <c r="QWS159"/>
      <c r="QWU159" s="1"/>
      <c r="QXA159"/>
      <c r="QXC159" s="1"/>
      <c r="QXI159"/>
      <c r="QXK159" s="1"/>
      <c r="QXQ159"/>
      <c r="QXS159" s="1"/>
      <c r="QXY159"/>
      <c r="QYA159" s="1"/>
      <c r="QYG159"/>
      <c r="QYI159" s="1"/>
      <c r="QYO159"/>
      <c r="QYQ159" s="1"/>
      <c r="QYW159"/>
      <c r="QYY159" s="1"/>
      <c r="QZE159"/>
      <c r="QZG159" s="1"/>
      <c r="QZM159"/>
      <c r="QZO159" s="1"/>
      <c r="QZU159"/>
      <c r="QZW159" s="1"/>
      <c r="RAC159"/>
      <c r="RAE159" s="1"/>
      <c r="RAK159"/>
      <c r="RAM159" s="1"/>
      <c r="RAS159"/>
      <c r="RAU159" s="1"/>
      <c r="RBA159"/>
      <c r="RBC159" s="1"/>
      <c r="RBI159"/>
      <c r="RBK159" s="1"/>
      <c r="RBQ159"/>
      <c r="RBS159" s="1"/>
      <c r="RBY159"/>
      <c r="RCA159" s="1"/>
      <c r="RCG159"/>
      <c r="RCI159" s="1"/>
      <c r="RCO159"/>
      <c r="RCQ159" s="1"/>
      <c r="RCW159"/>
      <c r="RCY159" s="1"/>
      <c r="RDE159"/>
      <c r="RDG159" s="1"/>
      <c r="RDM159"/>
      <c r="RDO159" s="1"/>
      <c r="RDU159"/>
      <c r="RDW159" s="1"/>
      <c r="REC159"/>
      <c r="REE159" s="1"/>
      <c r="REK159"/>
      <c r="REM159" s="1"/>
      <c r="RES159"/>
      <c r="REU159" s="1"/>
      <c r="RFA159"/>
      <c r="RFC159" s="1"/>
      <c r="RFI159"/>
      <c r="RFK159" s="1"/>
      <c r="RFQ159"/>
      <c r="RFS159" s="1"/>
      <c r="RFY159"/>
      <c r="RGA159" s="1"/>
      <c r="RGG159"/>
      <c r="RGI159" s="1"/>
      <c r="RGO159"/>
      <c r="RGQ159" s="1"/>
      <c r="RGW159"/>
      <c r="RGY159" s="1"/>
      <c r="RHE159"/>
      <c r="RHG159" s="1"/>
      <c r="RHM159"/>
      <c r="RHO159" s="1"/>
      <c r="RHU159"/>
      <c r="RHW159" s="1"/>
      <c r="RIC159"/>
      <c r="RIE159" s="1"/>
      <c r="RIK159"/>
      <c r="RIM159" s="1"/>
      <c r="RIS159"/>
      <c r="RIU159" s="1"/>
      <c r="RJA159"/>
      <c r="RJC159" s="1"/>
      <c r="RJI159"/>
      <c r="RJK159" s="1"/>
      <c r="RJQ159"/>
      <c r="RJS159" s="1"/>
      <c r="RJY159"/>
      <c r="RKA159" s="1"/>
      <c r="RKG159"/>
      <c r="RKI159" s="1"/>
      <c r="RKO159"/>
      <c r="RKQ159" s="1"/>
      <c r="RKW159"/>
      <c r="RKY159" s="1"/>
      <c r="RLE159"/>
      <c r="RLG159" s="1"/>
      <c r="RLM159"/>
      <c r="RLO159" s="1"/>
      <c r="RLU159"/>
      <c r="RLW159" s="1"/>
      <c r="RMC159"/>
      <c r="RME159" s="1"/>
      <c r="RMK159"/>
      <c r="RMM159" s="1"/>
      <c r="RMS159"/>
      <c r="RMU159" s="1"/>
      <c r="RNA159"/>
      <c r="RNC159" s="1"/>
      <c r="RNI159"/>
      <c r="RNK159" s="1"/>
      <c r="RNQ159"/>
      <c r="RNS159" s="1"/>
      <c r="RNY159"/>
      <c r="ROA159" s="1"/>
      <c r="ROG159"/>
      <c r="ROI159" s="1"/>
      <c r="ROO159"/>
      <c r="ROQ159" s="1"/>
      <c r="ROW159"/>
      <c r="ROY159" s="1"/>
      <c r="RPE159"/>
      <c r="RPG159" s="1"/>
      <c r="RPM159"/>
      <c r="RPO159" s="1"/>
      <c r="RPU159"/>
      <c r="RPW159" s="1"/>
      <c r="RQC159"/>
      <c r="RQE159" s="1"/>
      <c r="RQK159"/>
      <c r="RQM159" s="1"/>
      <c r="RQS159"/>
      <c r="RQU159" s="1"/>
      <c r="RRA159"/>
      <c r="RRC159" s="1"/>
      <c r="RRI159"/>
      <c r="RRK159" s="1"/>
      <c r="RRQ159"/>
      <c r="RRS159" s="1"/>
      <c r="RRY159"/>
      <c r="RSA159" s="1"/>
      <c r="RSG159"/>
      <c r="RSI159" s="1"/>
      <c r="RSO159"/>
      <c r="RSQ159" s="1"/>
      <c r="RSW159"/>
      <c r="RSY159" s="1"/>
      <c r="RTE159"/>
      <c r="RTG159" s="1"/>
      <c r="RTM159"/>
      <c r="RTO159" s="1"/>
      <c r="RTU159"/>
      <c r="RTW159" s="1"/>
      <c r="RUC159"/>
      <c r="RUE159" s="1"/>
      <c r="RUK159"/>
      <c r="RUM159" s="1"/>
      <c r="RUS159"/>
      <c r="RUU159" s="1"/>
      <c r="RVA159"/>
      <c r="RVC159" s="1"/>
      <c r="RVI159"/>
      <c r="RVK159" s="1"/>
      <c r="RVQ159"/>
      <c r="RVS159" s="1"/>
      <c r="RVY159"/>
      <c r="RWA159" s="1"/>
      <c r="RWG159"/>
      <c r="RWI159" s="1"/>
      <c r="RWO159"/>
      <c r="RWQ159" s="1"/>
      <c r="RWW159"/>
      <c r="RWY159" s="1"/>
      <c r="RXE159"/>
      <c r="RXG159" s="1"/>
      <c r="RXM159"/>
      <c r="RXO159" s="1"/>
      <c r="RXU159"/>
      <c r="RXW159" s="1"/>
      <c r="RYC159"/>
      <c r="RYE159" s="1"/>
      <c r="RYK159"/>
      <c r="RYM159" s="1"/>
      <c r="RYS159"/>
      <c r="RYU159" s="1"/>
      <c r="RZA159"/>
      <c r="RZC159" s="1"/>
      <c r="RZI159"/>
      <c r="RZK159" s="1"/>
      <c r="RZQ159"/>
      <c r="RZS159" s="1"/>
      <c r="RZY159"/>
      <c r="SAA159" s="1"/>
      <c r="SAG159"/>
      <c r="SAI159" s="1"/>
      <c r="SAO159"/>
      <c r="SAQ159" s="1"/>
      <c r="SAW159"/>
      <c r="SAY159" s="1"/>
      <c r="SBE159"/>
      <c r="SBG159" s="1"/>
      <c r="SBM159"/>
      <c r="SBO159" s="1"/>
      <c r="SBU159"/>
      <c r="SBW159" s="1"/>
      <c r="SCC159"/>
      <c r="SCE159" s="1"/>
      <c r="SCK159"/>
      <c r="SCM159" s="1"/>
      <c r="SCS159"/>
      <c r="SCU159" s="1"/>
      <c r="SDA159"/>
      <c r="SDC159" s="1"/>
      <c r="SDI159"/>
      <c r="SDK159" s="1"/>
      <c r="SDQ159"/>
      <c r="SDS159" s="1"/>
      <c r="SDY159"/>
      <c r="SEA159" s="1"/>
      <c r="SEG159"/>
      <c r="SEI159" s="1"/>
      <c r="SEO159"/>
      <c r="SEQ159" s="1"/>
      <c r="SEW159"/>
      <c r="SEY159" s="1"/>
      <c r="SFE159"/>
      <c r="SFG159" s="1"/>
      <c r="SFM159"/>
      <c r="SFO159" s="1"/>
      <c r="SFU159"/>
      <c r="SFW159" s="1"/>
      <c r="SGC159"/>
      <c r="SGE159" s="1"/>
      <c r="SGK159"/>
      <c r="SGM159" s="1"/>
      <c r="SGS159"/>
      <c r="SGU159" s="1"/>
      <c r="SHA159"/>
      <c r="SHC159" s="1"/>
      <c r="SHI159"/>
      <c r="SHK159" s="1"/>
      <c r="SHQ159"/>
      <c r="SHS159" s="1"/>
      <c r="SHY159"/>
      <c r="SIA159" s="1"/>
      <c r="SIG159"/>
      <c r="SII159" s="1"/>
      <c r="SIO159"/>
      <c r="SIQ159" s="1"/>
      <c r="SIW159"/>
      <c r="SIY159" s="1"/>
      <c r="SJE159"/>
      <c r="SJG159" s="1"/>
      <c r="SJM159"/>
      <c r="SJO159" s="1"/>
      <c r="SJU159"/>
      <c r="SJW159" s="1"/>
      <c r="SKC159"/>
      <c r="SKE159" s="1"/>
      <c r="SKK159"/>
      <c r="SKM159" s="1"/>
      <c r="SKS159"/>
      <c r="SKU159" s="1"/>
      <c r="SLA159"/>
      <c r="SLC159" s="1"/>
      <c r="SLI159"/>
      <c r="SLK159" s="1"/>
      <c r="SLQ159"/>
      <c r="SLS159" s="1"/>
      <c r="SLY159"/>
      <c r="SMA159" s="1"/>
      <c r="SMG159"/>
      <c r="SMI159" s="1"/>
      <c r="SMO159"/>
      <c r="SMQ159" s="1"/>
      <c r="SMW159"/>
      <c r="SMY159" s="1"/>
      <c r="SNE159"/>
      <c r="SNG159" s="1"/>
      <c r="SNM159"/>
      <c r="SNO159" s="1"/>
      <c r="SNU159"/>
      <c r="SNW159" s="1"/>
      <c r="SOC159"/>
      <c r="SOE159" s="1"/>
      <c r="SOK159"/>
      <c r="SOM159" s="1"/>
      <c r="SOS159"/>
      <c r="SOU159" s="1"/>
      <c r="SPA159"/>
      <c r="SPC159" s="1"/>
      <c r="SPI159"/>
      <c r="SPK159" s="1"/>
      <c r="SPQ159"/>
      <c r="SPS159" s="1"/>
      <c r="SPY159"/>
      <c r="SQA159" s="1"/>
      <c r="SQG159"/>
      <c r="SQI159" s="1"/>
      <c r="SQO159"/>
      <c r="SQQ159" s="1"/>
      <c r="SQW159"/>
      <c r="SQY159" s="1"/>
      <c r="SRE159"/>
      <c r="SRG159" s="1"/>
      <c r="SRM159"/>
      <c r="SRO159" s="1"/>
      <c r="SRU159"/>
      <c r="SRW159" s="1"/>
      <c r="SSC159"/>
      <c r="SSE159" s="1"/>
      <c r="SSK159"/>
      <c r="SSM159" s="1"/>
      <c r="SSS159"/>
      <c r="SSU159" s="1"/>
      <c r="STA159"/>
      <c r="STC159" s="1"/>
      <c r="STI159"/>
      <c r="STK159" s="1"/>
      <c r="STQ159"/>
      <c r="STS159" s="1"/>
      <c r="STY159"/>
      <c r="SUA159" s="1"/>
      <c r="SUG159"/>
      <c r="SUI159" s="1"/>
      <c r="SUO159"/>
      <c r="SUQ159" s="1"/>
      <c r="SUW159"/>
      <c r="SUY159" s="1"/>
      <c r="SVE159"/>
      <c r="SVG159" s="1"/>
      <c r="SVM159"/>
      <c r="SVO159" s="1"/>
      <c r="SVU159"/>
      <c r="SVW159" s="1"/>
      <c r="SWC159"/>
      <c r="SWE159" s="1"/>
      <c r="SWK159"/>
      <c r="SWM159" s="1"/>
      <c r="SWS159"/>
      <c r="SWU159" s="1"/>
      <c r="SXA159"/>
      <c r="SXC159" s="1"/>
      <c r="SXI159"/>
      <c r="SXK159" s="1"/>
      <c r="SXQ159"/>
      <c r="SXS159" s="1"/>
      <c r="SXY159"/>
      <c r="SYA159" s="1"/>
      <c r="SYG159"/>
      <c r="SYI159" s="1"/>
      <c r="SYO159"/>
      <c r="SYQ159" s="1"/>
      <c r="SYW159"/>
      <c r="SYY159" s="1"/>
      <c r="SZE159"/>
      <c r="SZG159" s="1"/>
      <c r="SZM159"/>
      <c r="SZO159" s="1"/>
      <c r="SZU159"/>
      <c r="SZW159" s="1"/>
      <c r="TAC159"/>
      <c r="TAE159" s="1"/>
      <c r="TAK159"/>
      <c r="TAM159" s="1"/>
      <c r="TAS159"/>
      <c r="TAU159" s="1"/>
      <c r="TBA159"/>
      <c r="TBC159" s="1"/>
      <c r="TBI159"/>
      <c r="TBK159" s="1"/>
      <c r="TBQ159"/>
      <c r="TBS159" s="1"/>
      <c r="TBY159"/>
      <c r="TCA159" s="1"/>
      <c r="TCG159"/>
      <c r="TCI159" s="1"/>
      <c r="TCO159"/>
      <c r="TCQ159" s="1"/>
      <c r="TCW159"/>
      <c r="TCY159" s="1"/>
      <c r="TDE159"/>
      <c r="TDG159" s="1"/>
      <c r="TDM159"/>
      <c r="TDO159" s="1"/>
      <c r="TDU159"/>
      <c r="TDW159" s="1"/>
      <c r="TEC159"/>
      <c r="TEE159" s="1"/>
      <c r="TEK159"/>
      <c r="TEM159" s="1"/>
      <c r="TES159"/>
      <c r="TEU159" s="1"/>
      <c r="TFA159"/>
      <c r="TFC159" s="1"/>
      <c r="TFI159"/>
      <c r="TFK159" s="1"/>
      <c r="TFQ159"/>
      <c r="TFS159" s="1"/>
      <c r="TFY159"/>
      <c r="TGA159" s="1"/>
      <c r="TGG159"/>
      <c r="TGI159" s="1"/>
      <c r="TGO159"/>
      <c r="TGQ159" s="1"/>
      <c r="TGW159"/>
      <c r="TGY159" s="1"/>
      <c r="THE159"/>
      <c r="THG159" s="1"/>
      <c r="THM159"/>
      <c r="THO159" s="1"/>
      <c r="THU159"/>
      <c r="THW159" s="1"/>
      <c r="TIC159"/>
      <c r="TIE159" s="1"/>
      <c r="TIK159"/>
      <c r="TIM159" s="1"/>
      <c r="TIS159"/>
      <c r="TIU159" s="1"/>
      <c r="TJA159"/>
      <c r="TJC159" s="1"/>
      <c r="TJI159"/>
      <c r="TJK159" s="1"/>
      <c r="TJQ159"/>
      <c r="TJS159" s="1"/>
      <c r="TJY159"/>
      <c r="TKA159" s="1"/>
      <c r="TKG159"/>
      <c r="TKI159" s="1"/>
      <c r="TKO159"/>
      <c r="TKQ159" s="1"/>
      <c r="TKW159"/>
      <c r="TKY159" s="1"/>
      <c r="TLE159"/>
      <c r="TLG159" s="1"/>
      <c r="TLM159"/>
      <c r="TLO159" s="1"/>
      <c r="TLU159"/>
      <c r="TLW159" s="1"/>
      <c r="TMC159"/>
      <c r="TME159" s="1"/>
      <c r="TMK159"/>
      <c r="TMM159" s="1"/>
      <c r="TMS159"/>
      <c r="TMU159" s="1"/>
      <c r="TNA159"/>
      <c r="TNC159" s="1"/>
      <c r="TNI159"/>
      <c r="TNK159" s="1"/>
      <c r="TNQ159"/>
      <c r="TNS159" s="1"/>
      <c r="TNY159"/>
      <c r="TOA159" s="1"/>
      <c r="TOG159"/>
      <c r="TOI159" s="1"/>
      <c r="TOO159"/>
      <c r="TOQ159" s="1"/>
      <c r="TOW159"/>
      <c r="TOY159" s="1"/>
      <c r="TPE159"/>
      <c r="TPG159" s="1"/>
      <c r="TPM159"/>
      <c r="TPO159" s="1"/>
      <c r="TPU159"/>
      <c r="TPW159" s="1"/>
      <c r="TQC159"/>
      <c r="TQE159" s="1"/>
      <c r="TQK159"/>
      <c r="TQM159" s="1"/>
      <c r="TQS159"/>
      <c r="TQU159" s="1"/>
      <c r="TRA159"/>
      <c r="TRC159" s="1"/>
      <c r="TRI159"/>
      <c r="TRK159" s="1"/>
      <c r="TRQ159"/>
      <c r="TRS159" s="1"/>
      <c r="TRY159"/>
      <c r="TSA159" s="1"/>
      <c r="TSG159"/>
      <c r="TSI159" s="1"/>
      <c r="TSO159"/>
      <c r="TSQ159" s="1"/>
      <c r="TSW159"/>
      <c r="TSY159" s="1"/>
      <c r="TTE159"/>
      <c r="TTG159" s="1"/>
      <c r="TTM159"/>
      <c r="TTO159" s="1"/>
      <c r="TTU159"/>
      <c r="TTW159" s="1"/>
      <c r="TUC159"/>
      <c r="TUE159" s="1"/>
      <c r="TUK159"/>
      <c r="TUM159" s="1"/>
      <c r="TUS159"/>
      <c r="TUU159" s="1"/>
      <c r="TVA159"/>
      <c r="TVC159" s="1"/>
      <c r="TVI159"/>
      <c r="TVK159" s="1"/>
      <c r="TVQ159"/>
      <c r="TVS159" s="1"/>
      <c r="TVY159"/>
      <c r="TWA159" s="1"/>
      <c r="TWG159"/>
      <c r="TWI159" s="1"/>
      <c r="TWO159"/>
      <c r="TWQ159" s="1"/>
      <c r="TWW159"/>
      <c r="TWY159" s="1"/>
      <c r="TXE159"/>
      <c r="TXG159" s="1"/>
      <c r="TXM159"/>
      <c r="TXO159" s="1"/>
      <c r="TXU159"/>
      <c r="TXW159" s="1"/>
      <c r="TYC159"/>
      <c r="TYE159" s="1"/>
      <c r="TYK159"/>
      <c r="TYM159" s="1"/>
      <c r="TYS159"/>
      <c r="TYU159" s="1"/>
      <c r="TZA159"/>
      <c r="TZC159" s="1"/>
      <c r="TZI159"/>
      <c r="TZK159" s="1"/>
      <c r="TZQ159"/>
      <c r="TZS159" s="1"/>
      <c r="TZY159"/>
      <c r="UAA159" s="1"/>
      <c r="UAG159"/>
      <c r="UAI159" s="1"/>
      <c r="UAO159"/>
      <c r="UAQ159" s="1"/>
      <c r="UAW159"/>
      <c r="UAY159" s="1"/>
      <c r="UBE159"/>
      <c r="UBG159" s="1"/>
      <c r="UBM159"/>
      <c r="UBO159" s="1"/>
      <c r="UBU159"/>
      <c r="UBW159" s="1"/>
      <c r="UCC159"/>
      <c r="UCE159" s="1"/>
      <c r="UCK159"/>
      <c r="UCM159" s="1"/>
      <c r="UCS159"/>
      <c r="UCU159" s="1"/>
      <c r="UDA159"/>
      <c r="UDC159" s="1"/>
      <c r="UDI159"/>
      <c r="UDK159" s="1"/>
      <c r="UDQ159"/>
      <c r="UDS159" s="1"/>
      <c r="UDY159"/>
      <c r="UEA159" s="1"/>
      <c r="UEG159"/>
      <c r="UEI159" s="1"/>
      <c r="UEO159"/>
      <c r="UEQ159" s="1"/>
      <c r="UEW159"/>
      <c r="UEY159" s="1"/>
      <c r="UFE159"/>
      <c r="UFG159" s="1"/>
      <c r="UFM159"/>
      <c r="UFO159" s="1"/>
      <c r="UFU159"/>
      <c r="UFW159" s="1"/>
      <c r="UGC159"/>
      <c r="UGE159" s="1"/>
      <c r="UGK159"/>
      <c r="UGM159" s="1"/>
      <c r="UGS159"/>
      <c r="UGU159" s="1"/>
      <c r="UHA159"/>
      <c r="UHC159" s="1"/>
      <c r="UHI159"/>
      <c r="UHK159" s="1"/>
      <c r="UHQ159"/>
      <c r="UHS159" s="1"/>
      <c r="UHY159"/>
      <c r="UIA159" s="1"/>
      <c r="UIG159"/>
      <c r="UII159" s="1"/>
      <c r="UIO159"/>
      <c r="UIQ159" s="1"/>
      <c r="UIW159"/>
      <c r="UIY159" s="1"/>
      <c r="UJE159"/>
      <c r="UJG159" s="1"/>
      <c r="UJM159"/>
      <c r="UJO159" s="1"/>
      <c r="UJU159"/>
      <c r="UJW159" s="1"/>
      <c r="UKC159"/>
      <c r="UKE159" s="1"/>
      <c r="UKK159"/>
      <c r="UKM159" s="1"/>
      <c r="UKS159"/>
      <c r="UKU159" s="1"/>
      <c r="ULA159"/>
      <c r="ULC159" s="1"/>
      <c r="ULI159"/>
      <c r="ULK159" s="1"/>
      <c r="ULQ159"/>
      <c r="ULS159" s="1"/>
      <c r="ULY159"/>
      <c r="UMA159" s="1"/>
      <c r="UMG159"/>
      <c r="UMI159" s="1"/>
      <c r="UMO159"/>
      <c r="UMQ159" s="1"/>
      <c r="UMW159"/>
      <c r="UMY159" s="1"/>
      <c r="UNE159"/>
      <c r="UNG159" s="1"/>
      <c r="UNM159"/>
      <c r="UNO159" s="1"/>
      <c r="UNU159"/>
      <c r="UNW159" s="1"/>
      <c r="UOC159"/>
      <c r="UOE159" s="1"/>
      <c r="UOK159"/>
      <c r="UOM159" s="1"/>
      <c r="UOS159"/>
      <c r="UOU159" s="1"/>
      <c r="UPA159"/>
      <c r="UPC159" s="1"/>
      <c r="UPI159"/>
      <c r="UPK159" s="1"/>
      <c r="UPQ159"/>
      <c r="UPS159" s="1"/>
      <c r="UPY159"/>
      <c r="UQA159" s="1"/>
      <c r="UQG159"/>
      <c r="UQI159" s="1"/>
      <c r="UQO159"/>
      <c r="UQQ159" s="1"/>
      <c r="UQW159"/>
      <c r="UQY159" s="1"/>
      <c r="URE159"/>
      <c r="URG159" s="1"/>
      <c r="URM159"/>
      <c r="URO159" s="1"/>
      <c r="URU159"/>
      <c r="URW159" s="1"/>
      <c r="USC159"/>
      <c r="USE159" s="1"/>
      <c r="USK159"/>
      <c r="USM159" s="1"/>
      <c r="USS159"/>
      <c r="USU159" s="1"/>
      <c r="UTA159"/>
      <c r="UTC159" s="1"/>
      <c r="UTI159"/>
      <c r="UTK159" s="1"/>
      <c r="UTQ159"/>
      <c r="UTS159" s="1"/>
      <c r="UTY159"/>
      <c r="UUA159" s="1"/>
      <c r="UUG159"/>
      <c r="UUI159" s="1"/>
      <c r="UUO159"/>
      <c r="UUQ159" s="1"/>
      <c r="UUW159"/>
      <c r="UUY159" s="1"/>
      <c r="UVE159"/>
      <c r="UVG159" s="1"/>
      <c r="UVM159"/>
      <c r="UVO159" s="1"/>
      <c r="UVU159"/>
      <c r="UVW159" s="1"/>
      <c r="UWC159"/>
      <c r="UWE159" s="1"/>
      <c r="UWK159"/>
      <c r="UWM159" s="1"/>
      <c r="UWS159"/>
      <c r="UWU159" s="1"/>
      <c r="UXA159"/>
      <c r="UXC159" s="1"/>
      <c r="UXI159"/>
      <c r="UXK159" s="1"/>
      <c r="UXQ159"/>
      <c r="UXS159" s="1"/>
      <c r="UXY159"/>
      <c r="UYA159" s="1"/>
      <c r="UYG159"/>
      <c r="UYI159" s="1"/>
      <c r="UYO159"/>
      <c r="UYQ159" s="1"/>
      <c r="UYW159"/>
      <c r="UYY159" s="1"/>
      <c r="UZE159"/>
      <c r="UZG159" s="1"/>
      <c r="UZM159"/>
      <c r="UZO159" s="1"/>
      <c r="UZU159"/>
      <c r="UZW159" s="1"/>
      <c r="VAC159"/>
      <c r="VAE159" s="1"/>
      <c r="VAK159"/>
      <c r="VAM159" s="1"/>
      <c r="VAS159"/>
      <c r="VAU159" s="1"/>
      <c r="VBA159"/>
      <c r="VBC159" s="1"/>
      <c r="VBI159"/>
      <c r="VBK159" s="1"/>
      <c r="VBQ159"/>
      <c r="VBS159" s="1"/>
      <c r="VBY159"/>
      <c r="VCA159" s="1"/>
      <c r="VCG159"/>
      <c r="VCI159" s="1"/>
      <c r="VCO159"/>
      <c r="VCQ159" s="1"/>
      <c r="VCW159"/>
      <c r="VCY159" s="1"/>
      <c r="VDE159"/>
      <c r="VDG159" s="1"/>
      <c r="VDM159"/>
      <c r="VDO159" s="1"/>
      <c r="VDU159"/>
      <c r="VDW159" s="1"/>
      <c r="VEC159"/>
      <c r="VEE159" s="1"/>
      <c r="VEK159"/>
      <c r="VEM159" s="1"/>
      <c r="VES159"/>
      <c r="VEU159" s="1"/>
      <c r="VFA159"/>
      <c r="VFC159" s="1"/>
      <c r="VFI159"/>
      <c r="VFK159" s="1"/>
      <c r="VFQ159"/>
      <c r="VFS159" s="1"/>
      <c r="VFY159"/>
      <c r="VGA159" s="1"/>
      <c r="VGG159"/>
      <c r="VGI159" s="1"/>
      <c r="VGO159"/>
      <c r="VGQ159" s="1"/>
      <c r="VGW159"/>
      <c r="VGY159" s="1"/>
      <c r="VHE159"/>
      <c r="VHG159" s="1"/>
      <c r="VHM159"/>
      <c r="VHO159" s="1"/>
      <c r="VHU159"/>
      <c r="VHW159" s="1"/>
      <c r="VIC159"/>
      <c r="VIE159" s="1"/>
      <c r="VIK159"/>
      <c r="VIM159" s="1"/>
      <c r="VIS159"/>
      <c r="VIU159" s="1"/>
      <c r="VJA159"/>
      <c r="VJC159" s="1"/>
      <c r="VJI159"/>
      <c r="VJK159" s="1"/>
      <c r="VJQ159"/>
      <c r="VJS159" s="1"/>
      <c r="VJY159"/>
      <c r="VKA159" s="1"/>
      <c r="VKG159"/>
      <c r="VKI159" s="1"/>
      <c r="VKO159"/>
      <c r="VKQ159" s="1"/>
      <c r="VKW159"/>
      <c r="VKY159" s="1"/>
      <c r="VLE159"/>
      <c r="VLG159" s="1"/>
      <c r="VLM159"/>
      <c r="VLO159" s="1"/>
      <c r="VLU159"/>
      <c r="VLW159" s="1"/>
      <c r="VMC159"/>
      <c r="VME159" s="1"/>
      <c r="VMK159"/>
      <c r="VMM159" s="1"/>
      <c r="VMS159"/>
      <c r="VMU159" s="1"/>
      <c r="VNA159"/>
      <c r="VNC159" s="1"/>
      <c r="VNI159"/>
      <c r="VNK159" s="1"/>
      <c r="VNQ159"/>
      <c r="VNS159" s="1"/>
      <c r="VNY159"/>
      <c r="VOA159" s="1"/>
      <c r="VOG159"/>
      <c r="VOI159" s="1"/>
      <c r="VOO159"/>
      <c r="VOQ159" s="1"/>
      <c r="VOW159"/>
      <c r="VOY159" s="1"/>
      <c r="VPE159"/>
      <c r="VPG159" s="1"/>
      <c r="VPM159"/>
      <c r="VPO159" s="1"/>
      <c r="VPU159"/>
      <c r="VPW159" s="1"/>
      <c r="VQC159"/>
      <c r="VQE159" s="1"/>
      <c r="VQK159"/>
      <c r="VQM159" s="1"/>
      <c r="VQS159"/>
      <c r="VQU159" s="1"/>
      <c r="VRA159"/>
      <c r="VRC159" s="1"/>
      <c r="VRI159"/>
      <c r="VRK159" s="1"/>
      <c r="VRQ159"/>
      <c r="VRS159" s="1"/>
      <c r="VRY159"/>
      <c r="VSA159" s="1"/>
      <c r="VSG159"/>
      <c r="VSI159" s="1"/>
      <c r="VSO159"/>
      <c r="VSQ159" s="1"/>
      <c r="VSW159"/>
      <c r="VSY159" s="1"/>
      <c r="VTE159"/>
      <c r="VTG159" s="1"/>
      <c r="VTM159"/>
      <c r="VTO159" s="1"/>
      <c r="VTU159"/>
      <c r="VTW159" s="1"/>
      <c r="VUC159"/>
      <c r="VUE159" s="1"/>
      <c r="VUK159"/>
      <c r="VUM159" s="1"/>
      <c r="VUS159"/>
      <c r="VUU159" s="1"/>
      <c r="VVA159"/>
      <c r="VVC159" s="1"/>
      <c r="VVI159"/>
      <c r="VVK159" s="1"/>
      <c r="VVQ159"/>
      <c r="VVS159" s="1"/>
      <c r="VVY159"/>
      <c r="VWA159" s="1"/>
      <c r="VWG159"/>
      <c r="VWI159" s="1"/>
      <c r="VWO159"/>
      <c r="VWQ159" s="1"/>
      <c r="VWW159"/>
      <c r="VWY159" s="1"/>
      <c r="VXE159"/>
      <c r="VXG159" s="1"/>
      <c r="VXM159"/>
      <c r="VXO159" s="1"/>
      <c r="VXU159"/>
      <c r="VXW159" s="1"/>
      <c r="VYC159"/>
      <c r="VYE159" s="1"/>
      <c r="VYK159"/>
      <c r="VYM159" s="1"/>
      <c r="VYS159"/>
      <c r="VYU159" s="1"/>
      <c r="VZA159"/>
      <c r="VZC159" s="1"/>
      <c r="VZI159"/>
      <c r="VZK159" s="1"/>
      <c r="VZQ159"/>
      <c r="VZS159" s="1"/>
      <c r="VZY159"/>
      <c r="WAA159" s="1"/>
      <c r="WAG159"/>
      <c r="WAI159" s="1"/>
      <c r="WAO159"/>
      <c r="WAQ159" s="1"/>
      <c r="WAW159"/>
      <c r="WAY159" s="1"/>
      <c r="WBE159"/>
      <c r="WBG159" s="1"/>
      <c r="WBM159"/>
      <c r="WBO159" s="1"/>
      <c r="WBU159"/>
      <c r="WBW159" s="1"/>
      <c r="WCC159"/>
      <c r="WCE159" s="1"/>
      <c r="WCK159"/>
      <c r="WCM159" s="1"/>
      <c r="WCS159"/>
      <c r="WCU159" s="1"/>
      <c r="WDA159"/>
      <c r="WDC159" s="1"/>
      <c r="WDI159"/>
      <c r="WDK159" s="1"/>
      <c r="WDQ159"/>
      <c r="WDS159" s="1"/>
      <c r="WDY159"/>
      <c r="WEA159" s="1"/>
      <c r="WEG159"/>
      <c r="WEI159" s="1"/>
      <c r="WEO159"/>
      <c r="WEQ159" s="1"/>
      <c r="WEW159"/>
      <c r="WEY159" s="1"/>
      <c r="WFE159"/>
      <c r="WFG159" s="1"/>
      <c r="WFM159"/>
      <c r="WFO159" s="1"/>
      <c r="WFU159"/>
      <c r="WFW159" s="1"/>
      <c r="WGC159"/>
      <c r="WGE159" s="1"/>
      <c r="WGK159"/>
      <c r="WGM159" s="1"/>
      <c r="WGS159"/>
      <c r="WGU159" s="1"/>
      <c r="WHA159"/>
      <c r="WHC159" s="1"/>
      <c r="WHI159"/>
      <c r="WHK159" s="1"/>
      <c r="WHQ159"/>
      <c r="WHS159" s="1"/>
      <c r="WHY159"/>
      <c r="WIA159" s="1"/>
      <c r="WIG159"/>
      <c r="WII159" s="1"/>
      <c r="WIO159"/>
      <c r="WIQ159" s="1"/>
      <c r="WIW159"/>
      <c r="WIY159" s="1"/>
      <c r="WJE159"/>
      <c r="WJG159" s="1"/>
      <c r="WJM159"/>
      <c r="WJO159" s="1"/>
      <c r="WJU159"/>
      <c r="WJW159" s="1"/>
      <c r="WKC159"/>
      <c r="WKE159" s="1"/>
      <c r="WKK159"/>
      <c r="WKM159" s="1"/>
      <c r="WKS159"/>
      <c r="WKU159" s="1"/>
      <c r="WLA159"/>
      <c r="WLC159" s="1"/>
      <c r="WLI159"/>
      <c r="WLK159" s="1"/>
      <c r="WLQ159"/>
      <c r="WLS159" s="1"/>
      <c r="WLY159"/>
      <c r="WMA159" s="1"/>
      <c r="WMG159"/>
      <c r="WMI159" s="1"/>
      <c r="WMO159"/>
      <c r="WMQ159" s="1"/>
      <c r="WMW159"/>
      <c r="WMY159" s="1"/>
      <c r="WNE159"/>
      <c r="WNG159" s="1"/>
      <c r="WNM159"/>
      <c r="WNO159" s="1"/>
      <c r="WNU159"/>
      <c r="WNW159" s="1"/>
      <c r="WOC159"/>
      <c r="WOE159" s="1"/>
      <c r="WOK159"/>
      <c r="WOM159" s="1"/>
      <c r="WOS159"/>
      <c r="WOU159" s="1"/>
      <c r="WPA159"/>
      <c r="WPC159" s="1"/>
      <c r="WPI159"/>
      <c r="WPK159" s="1"/>
      <c r="WPQ159"/>
      <c r="WPS159" s="1"/>
      <c r="WPY159"/>
      <c r="WQA159" s="1"/>
      <c r="WQG159"/>
      <c r="WQI159" s="1"/>
      <c r="WQO159"/>
      <c r="WQQ159" s="1"/>
      <c r="WQW159"/>
      <c r="WQY159" s="1"/>
      <c r="WRE159"/>
      <c r="WRG159" s="1"/>
      <c r="WRM159"/>
      <c r="WRO159" s="1"/>
      <c r="WRU159"/>
      <c r="WRW159" s="1"/>
      <c r="WSC159"/>
      <c r="WSE159" s="1"/>
      <c r="WSK159"/>
      <c r="WSM159" s="1"/>
      <c r="WSS159"/>
      <c r="WSU159" s="1"/>
      <c r="WTA159"/>
      <c r="WTC159" s="1"/>
      <c r="WTI159"/>
      <c r="WTK159" s="1"/>
      <c r="WTQ159"/>
      <c r="WTS159" s="1"/>
      <c r="WTY159"/>
      <c r="WUA159" s="1"/>
      <c r="WUG159"/>
      <c r="WUI159" s="1"/>
      <c r="WUO159"/>
      <c r="WUQ159" s="1"/>
      <c r="WUW159"/>
      <c r="WUY159" s="1"/>
      <c r="WVE159"/>
      <c r="WVG159" s="1"/>
      <c r="WVM159"/>
      <c r="WVO159" s="1"/>
      <c r="WVU159"/>
      <c r="WVW159" s="1"/>
      <c r="WWC159"/>
      <c r="WWE159" s="1"/>
      <c r="WWK159"/>
      <c r="WWM159" s="1"/>
      <c r="WWS159"/>
      <c r="WWU159" s="1"/>
      <c r="WXA159"/>
      <c r="WXC159" s="1"/>
      <c r="WXI159"/>
      <c r="WXK159" s="1"/>
      <c r="WXQ159"/>
      <c r="WXS159" s="1"/>
      <c r="WXY159"/>
      <c r="WYA159" s="1"/>
      <c r="WYG159"/>
      <c r="WYI159" s="1"/>
      <c r="WYO159"/>
      <c r="WYQ159" s="1"/>
      <c r="WYW159"/>
      <c r="WYY159" s="1"/>
      <c r="WZE159"/>
      <c r="WZG159" s="1"/>
      <c r="WZM159"/>
      <c r="WZO159" s="1"/>
      <c r="WZU159"/>
      <c r="WZW159" s="1"/>
      <c r="XAC159"/>
      <c r="XAE159" s="1"/>
      <c r="XAK159"/>
      <c r="XAM159" s="1"/>
      <c r="XAS159"/>
      <c r="XAU159" s="1"/>
      <c r="XBA159"/>
      <c r="XBC159" s="1"/>
      <c r="XBI159"/>
      <c r="XBK159" s="1"/>
      <c r="XBQ159"/>
      <c r="XBS159" s="1"/>
      <c r="XBY159"/>
      <c r="XCA159" s="1"/>
      <c r="XCG159"/>
      <c r="XCI159" s="1"/>
      <c r="XCO159"/>
      <c r="XCQ159" s="1"/>
      <c r="XCW159"/>
      <c r="XCY159" s="1"/>
      <c r="XDE159"/>
      <c r="XDG159" s="1"/>
      <c r="XDM159"/>
      <c r="XDO159" s="1"/>
      <c r="XDU159"/>
      <c r="XDW159" s="1"/>
      <c r="XEC159"/>
      <c r="XEE159" s="1"/>
      <c r="XEK159"/>
      <c r="XEM159" s="1"/>
      <c r="XES159"/>
      <c r="XEU159" s="1"/>
      <c r="XFA159"/>
    </row>
    <row r="160" spans="1:1023 1029:2047 2053:3071 3077:4095 4101:5119 5125:6143 6149:7167 7173:8191 8197:9215 9221:10239 10245:11263 11269:12287 12293:13311 13317:14335 14341:15359 15365:16381" x14ac:dyDescent="0.3">
      <c r="A160" s="1">
        <v>0.68799878472221865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3.2100000000000004</v>
      </c>
      <c r="H160" s="2" t="s">
        <v>12</v>
      </c>
    </row>
    <row r="161" spans="1:8" x14ac:dyDescent="0.3">
      <c r="A161" s="1">
        <v>0.68811452546295948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3.2100000000000004</v>
      </c>
      <c r="H161" s="2" t="s">
        <v>12</v>
      </c>
    </row>
    <row r="162" spans="1:8" x14ac:dyDescent="0.3">
      <c r="A162" s="1">
        <v>0.68823026620370009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3.2100000000000004</v>
      </c>
      <c r="H162" s="2" t="s">
        <v>12</v>
      </c>
    </row>
    <row r="163" spans="1:8" x14ac:dyDescent="0.3">
      <c r="A163" s="1">
        <v>0.68834600694444092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3.2100000000000004</v>
      </c>
      <c r="H163" s="2" t="s">
        <v>12</v>
      </c>
    </row>
    <row r="164" spans="1:8" x14ac:dyDescent="0.3">
      <c r="A164" s="1">
        <v>0.68846174768518154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3.2000000000000006</v>
      </c>
      <c r="H164" s="2" t="s">
        <v>12</v>
      </c>
    </row>
    <row r="165" spans="1:8" x14ac:dyDescent="0.3">
      <c r="A165" s="1">
        <v>0.68857748842592237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3.2100000000000004</v>
      </c>
      <c r="H165" s="2" t="s">
        <v>12</v>
      </c>
    </row>
    <row r="166" spans="1:8" x14ac:dyDescent="0.3">
      <c r="A166" s="1">
        <v>0.68869322916666298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3.2100000000000004</v>
      </c>
      <c r="H166" s="2" t="s">
        <v>12</v>
      </c>
    </row>
    <row r="167" spans="1:8" x14ac:dyDescent="0.3">
      <c r="A167" s="1">
        <v>0.68880896990740381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3.2000000000000006</v>
      </c>
      <c r="H167" s="2" t="s">
        <v>12</v>
      </c>
    </row>
    <row r="168" spans="1:8" x14ac:dyDescent="0.3">
      <c r="A168" s="1">
        <v>0.68892471064814442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3.2100000000000004</v>
      </c>
      <c r="H168" s="2" t="s">
        <v>12</v>
      </c>
    </row>
    <row r="169" spans="1:8" x14ac:dyDescent="0.3">
      <c r="A169" s="1">
        <v>0.68904045138888526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3.1900000000000004</v>
      </c>
      <c r="H169" s="2" t="s">
        <v>12</v>
      </c>
    </row>
    <row r="170" spans="1:8" x14ac:dyDescent="0.3">
      <c r="A170" s="1">
        <v>0.68915619212962587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3.2100000000000004</v>
      </c>
      <c r="H170" s="2" t="s">
        <v>12</v>
      </c>
    </row>
    <row r="171" spans="1:8" x14ac:dyDescent="0.3">
      <c r="A171" s="1">
        <v>0.6892719328703667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0.68938767361110731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0.68950341435184814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3.2100000000000004</v>
      </c>
      <c r="H173" s="2" t="s">
        <v>12</v>
      </c>
    </row>
    <row r="174" spans="1:8" x14ac:dyDescent="0.3">
      <c r="A174" s="1">
        <v>0.68961915509258875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0.68973489583332959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3.2000000000000006</v>
      </c>
      <c r="H175" s="2" t="s">
        <v>12</v>
      </c>
    </row>
    <row r="176" spans="1:8" x14ac:dyDescent="0.3">
      <c r="A176" s="1">
        <v>0.6898506365740702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3.2000000000000006</v>
      </c>
      <c r="H176" s="2" t="s">
        <v>12</v>
      </c>
    </row>
    <row r="177" spans="1:8" x14ac:dyDescent="0.3">
      <c r="A177" s="1">
        <v>0.68996637731481103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3.2100000000000004</v>
      </c>
      <c r="H177" s="2" t="s">
        <v>12</v>
      </c>
    </row>
    <row r="178" spans="1:8" x14ac:dyDescent="0.3">
      <c r="A178" s="1">
        <v>0.69008211805555164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3.1900000000000004</v>
      </c>
      <c r="H178" s="2" t="s">
        <v>12</v>
      </c>
    </row>
    <row r="179" spans="1:8" x14ac:dyDescent="0.3">
      <c r="A179" s="1">
        <v>0.69019785879629247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3.2100000000000004</v>
      </c>
      <c r="H179" s="2" t="s">
        <v>12</v>
      </c>
    </row>
    <row r="180" spans="1:8" x14ac:dyDescent="0.3">
      <c r="A180" s="1">
        <v>0.69031359953703308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0.69042934027777392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</v>
      </c>
      <c r="H181" s="2" t="s">
        <v>12</v>
      </c>
    </row>
    <row r="182" spans="1:8" x14ac:dyDescent="0.3">
      <c r="A182" s="1">
        <v>0.69054508101851453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3.1900000000000004</v>
      </c>
      <c r="H182" s="2" t="s">
        <v>12</v>
      </c>
    </row>
    <row r="183" spans="1:8" x14ac:dyDescent="0.3">
      <c r="A183" s="1">
        <v>0.69066082175925536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3.1900000000000004</v>
      </c>
      <c r="H183" s="2" t="s">
        <v>12</v>
      </c>
    </row>
    <row r="184" spans="1:8" x14ac:dyDescent="0.3">
      <c r="A184" s="1">
        <v>0.69077656249999597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3.2000000000000006</v>
      </c>
      <c r="H184" s="2" t="s">
        <v>12</v>
      </c>
    </row>
    <row r="185" spans="1:8" x14ac:dyDescent="0.3">
      <c r="A185" s="1">
        <v>0.6908923032407368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3.1900000000000004</v>
      </c>
      <c r="H185" s="2" t="s">
        <v>12</v>
      </c>
    </row>
    <row r="186" spans="1:8" x14ac:dyDescent="0.3">
      <c r="A186" s="1">
        <v>0.69100804398147742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</v>
      </c>
      <c r="H186" s="2" t="s">
        <v>12</v>
      </c>
    </row>
    <row r="187" spans="1:8" x14ac:dyDescent="0.3">
      <c r="A187" s="1">
        <v>0.69112378472221825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3.1900000000000004</v>
      </c>
      <c r="H187" s="2" t="s">
        <v>12</v>
      </c>
    </row>
    <row r="188" spans="1:8" x14ac:dyDescent="0.3">
      <c r="A188" s="1">
        <v>0.69123952546295886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</v>
      </c>
      <c r="H188" s="2" t="s">
        <v>12</v>
      </c>
    </row>
    <row r="189" spans="1:8" x14ac:dyDescent="0.3">
      <c r="A189" s="1">
        <v>0.69135526620369969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3.1900000000000004</v>
      </c>
      <c r="H189" s="2" t="s">
        <v>12</v>
      </c>
    </row>
    <row r="190" spans="1:8" x14ac:dyDescent="0.3">
      <c r="A190" s="1">
        <v>0.6914710069444403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3.1800000000000006</v>
      </c>
      <c r="H190" s="2" t="s">
        <v>12</v>
      </c>
    </row>
    <row r="191" spans="1:8" x14ac:dyDescent="0.3">
      <c r="A191" s="1">
        <v>0.69158674768518114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3.1800000000000006</v>
      </c>
      <c r="H191" s="2" t="s">
        <v>12</v>
      </c>
    </row>
    <row r="192" spans="1:8" x14ac:dyDescent="0.3">
      <c r="A192" s="1">
        <v>0.69170248842592175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</v>
      </c>
      <c r="H192" s="2" t="s">
        <v>12</v>
      </c>
    </row>
    <row r="193" spans="1:8" x14ac:dyDescent="0.3">
      <c r="A193" s="1">
        <v>0.69181822916666258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3.1900000000000004</v>
      </c>
      <c r="H193" s="2" t="s">
        <v>12</v>
      </c>
    </row>
    <row r="194" spans="1:8" x14ac:dyDescent="0.3">
      <c r="A194" s="1">
        <v>0.69193396990740319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3.1800000000000006</v>
      </c>
      <c r="H194" s="2" t="s">
        <v>12</v>
      </c>
    </row>
    <row r="195" spans="1:8" x14ac:dyDescent="0.3">
      <c r="A195" s="1">
        <v>0.69204971064814402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0.69216545138888463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3.1900000000000004</v>
      </c>
      <c r="H196" s="2" t="s">
        <v>12</v>
      </c>
    </row>
    <row r="197" spans="1:8" x14ac:dyDescent="0.3">
      <c r="A197" s="1">
        <v>0.69228119212962547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</v>
      </c>
      <c r="H197" s="2" t="s">
        <v>12</v>
      </c>
    </row>
    <row r="198" spans="1:8" x14ac:dyDescent="0.3">
      <c r="A198" s="1">
        <v>0.69239693287036608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</v>
      </c>
      <c r="H198" s="2" t="s">
        <v>12</v>
      </c>
    </row>
    <row r="199" spans="1:8" x14ac:dyDescent="0.3">
      <c r="A199" s="1">
        <v>0.69251267361110691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3.1700000000000004</v>
      </c>
      <c r="H199" s="2" t="s">
        <v>12</v>
      </c>
    </row>
    <row r="200" spans="1:8" x14ac:dyDescent="0.3">
      <c r="A200" s="1">
        <v>0.69262841435184752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3.18</v>
      </c>
      <c r="H200" s="2" t="s">
        <v>12</v>
      </c>
    </row>
    <row r="201" spans="1:8" x14ac:dyDescent="0.3">
      <c r="A201" s="1">
        <v>0.69274415509258835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3.1800000000000006</v>
      </c>
      <c r="H201" s="2" t="s">
        <v>12</v>
      </c>
    </row>
    <row r="202" spans="1:8" x14ac:dyDescent="0.3">
      <c r="A202" s="1">
        <v>0.69285989583332896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3.1900000000000004</v>
      </c>
      <c r="H202" s="2" t="s">
        <v>12</v>
      </c>
    </row>
    <row r="203" spans="1:8" x14ac:dyDescent="0.3">
      <c r="A203" s="1">
        <v>0.6929756365740698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3.18</v>
      </c>
      <c r="H203" s="2" t="s">
        <v>12</v>
      </c>
    </row>
    <row r="204" spans="1:8" x14ac:dyDescent="0.3">
      <c r="A204" s="1">
        <v>0.69309137731481041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3.1800000000000006</v>
      </c>
      <c r="H204" s="2" t="s">
        <v>12</v>
      </c>
    </row>
    <row r="205" spans="1:8" x14ac:dyDescent="0.3">
      <c r="A205" s="1">
        <v>0.69320711805555124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3.18</v>
      </c>
      <c r="H205" s="2" t="s">
        <v>12</v>
      </c>
    </row>
    <row r="206" spans="1:8" x14ac:dyDescent="0.3">
      <c r="A206" s="1">
        <v>0.69332285879629185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3.1700000000000004</v>
      </c>
      <c r="H206" s="2" t="s">
        <v>12</v>
      </c>
    </row>
    <row r="207" spans="1:8" x14ac:dyDescent="0.3">
      <c r="A207" s="1">
        <v>0.69343859953703268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3.19</v>
      </c>
      <c r="H207" s="2" t="s">
        <v>12</v>
      </c>
    </row>
    <row r="208" spans="1:8" x14ac:dyDescent="0.3">
      <c r="A208" s="1">
        <v>0.6935543402777733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3.19</v>
      </c>
      <c r="H208" s="2" t="s">
        <v>12</v>
      </c>
    </row>
    <row r="209" spans="1:8" x14ac:dyDescent="0.3">
      <c r="A209" s="1">
        <v>0.69367008101851413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</v>
      </c>
      <c r="H209" s="2" t="s">
        <v>12</v>
      </c>
    </row>
    <row r="210" spans="1:8" x14ac:dyDescent="0.3">
      <c r="A210" s="1">
        <v>0.69378582175925474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3.1800000000000006</v>
      </c>
      <c r="H210" s="2" t="s">
        <v>12</v>
      </c>
    </row>
    <row r="211" spans="1:8" x14ac:dyDescent="0.3">
      <c r="A211" s="1">
        <v>0.69390156249999557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</v>
      </c>
      <c r="H211" s="2" t="s">
        <v>12</v>
      </c>
    </row>
    <row r="212" spans="1:8" x14ac:dyDescent="0.3">
      <c r="A212" s="1">
        <v>0.69401730324073618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</row>
    <row r="213" spans="1:8" x14ac:dyDescent="0.3">
      <c r="A213" s="1">
        <v>0.69413304398147702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</v>
      </c>
      <c r="H213" s="2" t="s">
        <v>12</v>
      </c>
    </row>
    <row r="214" spans="1:8" x14ac:dyDescent="0.3">
      <c r="A214" s="1">
        <v>0.69424878472221763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3.1900000000000004</v>
      </c>
      <c r="H214" s="2" t="s">
        <v>12</v>
      </c>
    </row>
    <row r="215" spans="1:8" x14ac:dyDescent="0.3">
      <c r="A215" s="1">
        <v>0.69436452546295846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3.1999999999999997</v>
      </c>
      <c r="H215" s="2" t="s">
        <v>12</v>
      </c>
    </row>
    <row r="216" spans="1:8" x14ac:dyDescent="0.3">
      <c r="A216" s="1">
        <v>0.69448026620369907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3.1700000000000004</v>
      </c>
      <c r="H216" s="2" t="s">
        <v>12</v>
      </c>
    </row>
    <row r="217" spans="1:8" x14ac:dyDescent="0.3">
      <c r="A217" s="1">
        <v>0.6945960069444399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</v>
      </c>
      <c r="H217" s="2" t="s">
        <v>12</v>
      </c>
    </row>
    <row r="218" spans="1:8" x14ac:dyDescent="0.3">
      <c r="A218" s="1">
        <v>0.69471174768518051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3.1900000000000004</v>
      </c>
      <c r="H218" s="2" t="s">
        <v>12</v>
      </c>
    </row>
    <row r="219" spans="1:8" x14ac:dyDescent="0.3">
      <c r="A219" s="1">
        <v>0.69482748842592135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</v>
      </c>
      <c r="H219" s="2" t="s">
        <v>12</v>
      </c>
    </row>
    <row r="220" spans="1:8" x14ac:dyDescent="0.3">
      <c r="A220" s="1">
        <v>0.69494322916666196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</v>
      </c>
      <c r="H220" s="2" t="s">
        <v>12</v>
      </c>
    </row>
    <row r="221" spans="1:8" x14ac:dyDescent="0.3">
      <c r="A221" s="1">
        <v>0.69505896990740279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3.18</v>
      </c>
      <c r="H221" s="2" t="s">
        <v>12</v>
      </c>
    </row>
    <row r="222" spans="1:8" x14ac:dyDescent="0.3">
      <c r="A222" s="1">
        <v>0.6951747106481434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3.1600000000000006</v>
      </c>
      <c r="H222" s="2" t="s">
        <v>12</v>
      </c>
    </row>
    <row r="223" spans="1:8" x14ac:dyDescent="0.3">
      <c r="A223" s="1">
        <v>0.69529045138888423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0.69540619212962484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3.1800000000000006</v>
      </c>
      <c r="H224" s="2" t="s">
        <v>12</v>
      </c>
    </row>
    <row r="225" spans="1:8" x14ac:dyDescent="0.3">
      <c r="A225" s="1">
        <v>0.69552193287036568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3.1700000000000004</v>
      </c>
      <c r="H225" s="2" t="s">
        <v>12</v>
      </c>
    </row>
    <row r="226" spans="1:8" x14ac:dyDescent="0.3">
      <c r="A226" s="1">
        <v>0.69563767361110629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3.2100000000000004</v>
      </c>
      <c r="H226" s="2" t="s">
        <v>12</v>
      </c>
    </row>
    <row r="227" spans="1:8" x14ac:dyDescent="0.3">
      <c r="A227" s="1">
        <v>0.69575341435184712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0.69586915509258773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3.1900000000000004</v>
      </c>
      <c r="H228" s="2" t="s">
        <v>12</v>
      </c>
    </row>
    <row r="229" spans="1:8" x14ac:dyDescent="0.3">
      <c r="A229" s="1">
        <v>0.69598489583332857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3.1800000000000006</v>
      </c>
      <c r="H229" s="2" t="s">
        <v>12</v>
      </c>
    </row>
    <row r="230" spans="1:8" x14ac:dyDescent="0.3">
      <c r="A230" s="1">
        <v>0.69610063657406918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3.1700000000000004</v>
      </c>
      <c r="H230" s="2" t="s">
        <v>12</v>
      </c>
    </row>
    <row r="231" spans="1:8" x14ac:dyDescent="0.3">
      <c r="A231" s="1">
        <v>0.69621637731481001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0.69633211805555062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3.1800000000000006</v>
      </c>
      <c r="H232" s="2" t="s">
        <v>12</v>
      </c>
    </row>
    <row r="233" spans="1:8" x14ac:dyDescent="0.3">
      <c r="A233" s="1">
        <v>0.69644785879629145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3.1700000000000004</v>
      </c>
      <c r="H233" s="2" t="s">
        <v>12</v>
      </c>
    </row>
    <row r="234" spans="1:8" x14ac:dyDescent="0.3">
      <c r="A234" s="1">
        <v>0.69656359953703206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0.6966793402777729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3.1800000000000006</v>
      </c>
      <c r="H235" s="2" t="s">
        <v>12</v>
      </c>
    </row>
    <row r="236" spans="1:8" x14ac:dyDescent="0.3">
      <c r="A236" s="1">
        <v>0.69679508101851351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3.18</v>
      </c>
      <c r="H236" s="2" t="s">
        <v>12</v>
      </c>
    </row>
    <row r="237" spans="1:8" x14ac:dyDescent="0.3">
      <c r="A237" s="1">
        <v>0.69691082175925434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3.1800000000000006</v>
      </c>
      <c r="H237" s="2" t="s">
        <v>12</v>
      </c>
    </row>
    <row r="238" spans="1:8" x14ac:dyDescent="0.3">
      <c r="A238" s="1">
        <v>0.69702656249999495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3.1800000000000006</v>
      </c>
      <c r="H238" s="2" t="s">
        <v>12</v>
      </c>
    </row>
    <row r="239" spans="1:8" x14ac:dyDescent="0.3">
      <c r="A239" s="1">
        <v>0.69714230324073578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3.18</v>
      </c>
      <c r="H239" s="2" t="s">
        <v>12</v>
      </c>
    </row>
    <row r="240" spans="1:8" x14ac:dyDescent="0.3">
      <c r="A240" s="1">
        <v>0.69725804398147639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3.1900000000000004</v>
      </c>
      <c r="H240" s="2" t="s">
        <v>12</v>
      </c>
    </row>
    <row r="241" spans="1:8" x14ac:dyDescent="0.3">
      <c r="A241" s="1">
        <v>0.69737378472221723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0.69748952546295784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3.1700000000000004</v>
      </c>
      <c r="H242" s="2" t="s">
        <v>12</v>
      </c>
    </row>
    <row r="243" spans="1:8" x14ac:dyDescent="0.3">
      <c r="A243" s="1">
        <v>0.69760526620369867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3.1800000000000006</v>
      </c>
      <c r="H243" s="2" t="s">
        <v>12</v>
      </c>
    </row>
    <row r="244" spans="1:8" x14ac:dyDescent="0.3">
      <c r="A244" s="1">
        <v>0.69772100694443928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0.69783674768518011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</v>
      </c>
      <c r="H245" s="2" t="s">
        <v>12</v>
      </c>
    </row>
    <row r="246" spans="1:8" x14ac:dyDescent="0.3">
      <c r="A246" s="1">
        <v>0.69795248842592073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3.1500000000000004</v>
      </c>
      <c r="H246" s="2" t="s">
        <v>12</v>
      </c>
    </row>
    <row r="247" spans="1:8" x14ac:dyDescent="0.3">
      <c r="A247" s="1">
        <v>0.69806822916666156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3.1500000000000004</v>
      </c>
      <c r="H247" s="2" t="s">
        <v>12</v>
      </c>
    </row>
    <row r="248" spans="1:8" x14ac:dyDescent="0.3">
      <c r="A248" s="1">
        <v>0.69818396990740217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3.15</v>
      </c>
      <c r="H248" s="2" t="s">
        <v>12</v>
      </c>
    </row>
    <row r="249" spans="1:8" x14ac:dyDescent="0.3">
      <c r="A249" s="1">
        <v>0.698299710648143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3.15</v>
      </c>
      <c r="H249" s="2" t="s">
        <v>12</v>
      </c>
    </row>
    <row r="250" spans="1:8" x14ac:dyDescent="0.3">
      <c r="A250" s="1">
        <v>0.69841545138888361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</v>
      </c>
      <c r="H250" s="2" t="s">
        <v>12</v>
      </c>
    </row>
    <row r="251" spans="1:8" x14ac:dyDescent="0.3">
      <c r="A251" s="1">
        <v>0.69853119212962445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3.1500000000000004</v>
      </c>
      <c r="H251" s="2" t="s">
        <v>12</v>
      </c>
    </row>
    <row r="252" spans="1:8" x14ac:dyDescent="0.3">
      <c r="A252" s="1">
        <v>0.69864693287036506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3.14</v>
      </c>
      <c r="H252" s="2" t="s">
        <v>12</v>
      </c>
    </row>
    <row r="253" spans="1:8" x14ac:dyDescent="0.3">
      <c r="A253" s="1">
        <v>0.69876267361110589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3.1500000000000004</v>
      </c>
      <c r="H253" s="2" t="s">
        <v>12</v>
      </c>
    </row>
    <row r="254" spans="1:8" x14ac:dyDescent="0.3">
      <c r="A254" s="1">
        <v>0.6988784143518465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3.1500000000000004</v>
      </c>
      <c r="H254" s="2" t="s">
        <v>12</v>
      </c>
    </row>
    <row r="255" spans="1:8" x14ac:dyDescent="0.3">
      <c r="A255" s="1">
        <v>0.69899415509258733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3.16</v>
      </c>
      <c r="H255" s="2" t="s">
        <v>12</v>
      </c>
    </row>
    <row r="256" spans="1:8" x14ac:dyDescent="0.3">
      <c r="A256" s="1">
        <v>0.69910989583332794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3.15</v>
      </c>
      <c r="H256" s="2" t="s">
        <v>12</v>
      </c>
    </row>
    <row r="257" spans="1:8" x14ac:dyDescent="0.3">
      <c r="A257" s="1">
        <v>0.69922563657406878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3.14</v>
      </c>
      <c r="H257" s="2" t="s">
        <v>12</v>
      </c>
    </row>
    <row r="258" spans="1:8" x14ac:dyDescent="0.3">
      <c r="A258" s="1">
        <v>0.69934137731480939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3.1500000000000004</v>
      </c>
      <c r="H258" s="2" t="s">
        <v>12</v>
      </c>
    </row>
    <row r="259" spans="1:8" x14ac:dyDescent="0.3">
      <c r="A259" s="1">
        <v>0.69945711805555022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3.16</v>
      </c>
      <c r="H259" s="2" t="s">
        <v>12</v>
      </c>
    </row>
    <row r="260" spans="1:8" x14ac:dyDescent="0.3">
      <c r="A260" s="1">
        <v>0.69957285879629083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3.13</v>
      </c>
      <c r="H260" s="2" t="s">
        <v>12</v>
      </c>
    </row>
    <row r="261" spans="1:8" x14ac:dyDescent="0.3">
      <c r="A261" s="1">
        <v>0.69968859953703166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3.12</v>
      </c>
      <c r="H261" s="2" t="s">
        <v>12</v>
      </c>
    </row>
    <row r="262" spans="1:8" x14ac:dyDescent="0.3">
      <c r="A262" s="1">
        <v>0.69980434027777227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3.12</v>
      </c>
      <c r="H262" s="2" t="s">
        <v>12</v>
      </c>
    </row>
    <row r="263" spans="1:8" x14ac:dyDescent="0.3">
      <c r="A263" s="1">
        <v>0.69992008101851311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3.11</v>
      </c>
      <c r="H263" s="2" t="s">
        <v>12</v>
      </c>
    </row>
    <row r="264" spans="1:8" x14ac:dyDescent="0.3">
      <c r="A264" s="1">
        <v>0.70003582175925372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3.13</v>
      </c>
      <c r="H264" s="2" t="s">
        <v>12</v>
      </c>
    </row>
    <row r="265" spans="1:8" x14ac:dyDescent="0.3">
      <c r="A265" s="1">
        <v>0.70015156249999455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3.13</v>
      </c>
      <c r="H265" s="2" t="s">
        <v>12</v>
      </c>
    </row>
    <row r="266" spans="1:8" x14ac:dyDescent="0.3">
      <c r="A266" s="1">
        <v>0.70026730324073516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3.13</v>
      </c>
      <c r="H266" s="2" t="s">
        <v>12</v>
      </c>
    </row>
    <row r="267" spans="1:8" x14ac:dyDescent="0.3">
      <c r="A267" s="1">
        <v>0.70038304398147599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3.12</v>
      </c>
      <c r="H267" s="2" t="s">
        <v>12</v>
      </c>
    </row>
    <row r="268" spans="1:8" x14ac:dyDescent="0.3">
      <c r="A268" s="1">
        <v>0.70049878472221661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3.12</v>
      </c>
      <c r="H268" s="2" t="s">
        <v>12</v>
      </c>
    </row>
    <row r="269" spans="1:8" x14ac:dyDescent="0.3">
      <c r="A269" s="1">
        <v>0.70061452546295744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3.13</v>
      </c>
      <c r="H269" s="2" t="s">
        <v>12</v>
      </c>
    </row>
    <row r="270" spans="1:8" x14ac:dyDescent="0.3">
      <c r="A270" s="1">
        <v>0.70073026620369805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3.15</v>
      </c>
      <c r="H270" s="2" t="s">
        <v>12</v>
      </c>
    </row>
    <row r="271" spans="1:8" x14ac:dyDescent="0.3">
      <c r="A271" s="1">
        <v>0.70084600694443888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3.12</v>
      </c>
      <c r="H271" s="2" t="s">
        <v>12</v>
      </c>
    </row>
    <row r="272" spans="1:8" x14ac:dyDescent="0.3">
      <c r="A272" s="1">
        <v>0.70096174768517949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3.12</v>
      </c>
      <c r="H272" s="2" t="s">
        <v>12</v>
      </c>
    </row>
    <row r="273" spans="1:8" x14ac:dyDescent="0.3">
      <c r="A273" s="1">
        <v>0.70107748842592033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3.13</v>
      </c>
      <c r="H273" s="2" t="s">
        <v>12</v>
      </c>
    </row>
    <row r="274" spans="1:8" x14ac:dyDescent="0.3">
      <c r="A274" s="1">
        <v>0.70119322916666094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3.13</v>
      </c>
      <c r="H274" s="2" t="s">
        <v>12</v>
      </c>
    </row>
    <row r="275" spans="1:8" x14ac:dyDescent="0.3">
      <c r="A275" s="1">
        <v>0.70130896990740177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3.11</v>
      </c>
      <c r="H275" s="2" t="s">
        <v>12</v>
      </c>
    </row>
    <row r="276" spans="1:8" x14ac:dyDescent="0.3">
      <c r="A276" s="1">
        <v>0.70142471064814238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3.11</v>
      </c>
      <c r="H276" s="2" t="s">
        <v>12</v>
      </c>
    </row>
    <row r="277" spans="1:8" x14ac:dyDescent="0.3">
      <c r="A277" s="1">
        <v>0.70154045138888321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3.13</v>
      </c>
      <c r="H277" s="2" t="s">
        <v>12</v>
      </c>
    </row>
    <row r="278" spans="1:8" x14ac:dyDescent="0.3">
      <c r="A278" s="1">
        <v>0.70165619212962382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3.13</v>
      </c>
      <c r="H278" s="2" t="s">
        <v>12</v>
      </c>
    </row>
    <row r="279" spans="1:8" x14ac:dyDescent="0.3">
      <c r="A279" s="1">
        <v>0.70177193287036466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3.12</v>
      </c>
      <c r="H279" s="2" t="s">
        <v>12</v>
      </c>
    </row>
    <row r="280" spans="1:8" x14ac:dyDescent="0.3">
      <c r="A280" s="1">
        <v>0.70188767361110527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3.13</v>
      </c>
      <c r="H280" s="2" t="s">
        <v>12</v>
      </c>
    </row>
    <row r="281" spans="1:8" x14ac:dyDescent="0.3">
      <c r="A281" s="1">
        <v>0.7020034143518461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3.1100000000000003</v>
      </c>
      <c r="H281" s="2" t="s">
        <v>12</v>
      </c>
    </row>
    <row r="282" spans="1:8" x14ac:dyDescent="0.3">
      <c r="A282" s="1">
        <v>0.70211915509258671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3.1100000000000003</v>
      </c>
      <c r="H282" s="2" t="s">
        <v>12</v>
      </c>
    </row>
    <row r="283" spans="1:8" x14ac:dyDescent="0.3">
      <c r="A283" s="1">
        <v>0.70223489583332754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3.1100000000000003</v>
      </c>
      <c r="H283" s="2" t="s">
        <v>12</v>
      </c>
    </row>
    <row r="284" spans="1:8" x14ac:dyDescent="0.3">
      <c r="A284" s="1">
        <v>0.70235063657406815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</v>
      </c>
      <c r="H284" s="2" t="s">
        <v>12</v>
      </c>
    </row>
    <row r="285" spans="1:8" x14ac:dyDescent="0.3">
      <c r="A285" s="1">
        <v>0.70246637731480899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</v>
      </c>
      <c r="H285" s="2" t="s">
        <v>12</v>
      </c>
    </row>
    <row r="286" spans="1:8" x14ac:dyDescent="0.3">
      <c r="A286" s="1">
        <v>0.7025821180555496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3.12</v>
      </c>
      <c r="H286" s="2" t="s">
        <v>12</v>
      </c>
    </row>
    <row r="287" spans="1:8" x14ac:dyDescent="0.3">
      <c r="A287" s="1">
        <v>0.70269785879629043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3.12</v>
      </c>
      <c r="H287" s="2" t="s">
        <v>12</v>
      </c>
    </row>
    <row r="288" spans="1:8" x14ac:dyDescent="0.3">
      <c r="A288" s="1">
        <v>0.70281359953703104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</v>
      </c>
      <c r="H288" s="2" t="s">
        <v>12</v>
      </c>
    </row>
    <row r="289" spans="1:8" x14ac:dyDescent="0.3">
      <c r="A289" s="1">
        <v>0.70292934027777187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3.11</v>
      </c>
      <c r="H289" s="2" t="s">
        <v>12</v>
      </c>
    </row>
    <row r="290" spans="1:8" x14ac:dyDescent="0.3">
      <c r="A290" s="1">
        <v>0.70304508101851249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</v>
      </c>
      <c r="H290" s="2" t="s">
        <v>12</v>
      </c>
    </row>
    <row r="291" spans="1:8" x14ac:dyDescent="0.3">
      <c r="A291" s="1">
        <v>0.70316082175925332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3.12</v>
      </c>
      <c r="H291" s="2" t="s">
        <v>12</v>
      </c>
    </row>
    <row r="292" spans="1:8" x14ac:dyDescent="0.3">
      <c r="A292" s="1">
        <v>0.70327656249999393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3.12</v>
      </c>
      <c r="H292" s="2" t="s">
        <v>12</v>
      </c>
    </row>
    <row r="293" spans="1:8" x14ac:dyDescent="0.3">
      <c r="A293" s="1">
        <v>0.70339230324073476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3.11</v>
      </c>
      <c r="H293" s="2" t="s">
        <v>12</v>
      </c>
    </row>
    <row r="294" spans="1:8" x14ac:dyDescent="0.3">
      <c r="A294" s="1">
        <v>0.70350804398147537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</v>
      </c>
      <c r="H294" s="2" t="s">
        <v>12</v>
      </c>
    </row>
    <row r="295" spans="1:8" x14ac:dyDescent="0.3">
      <c r="A295" s="1">
        <v>0.70362378472221621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3.1100000000000003</v>
      </c>
      <c r="H295" s="2" t="s">
        <v>12</v>
      </c>
    </row>
    <row r="296" spans="1:8" x14ac:dyDescent="0.3">
      <c r="A296" s="1">
        <v>0.70373952546295682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3.13</v>
      </c>
      <c r="H296" s="2" t="s">
        <v>12</v>
      </c>
    </row>
    <row r="297" spans="1:8" x14ac:dyDescent="0.3">
      <c r="A297" s="1">
        <v>0.70385526620369765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3.11</v>
      </c>
      <c r="H297" s="2" t="s">
        <v>12</v>
      </c>
    </row>
    <row r="298" spans="1:8" x14ac:dyDescent="0.3">
      <c r="A298" s="1">
        <v>0.70397100694443826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</v>
      </c>
      <c r="H298" s="2" t="s">
        <v>12</v>
      </c>
    </row>
    <row r="299" spans="1:8" x14ac:dyDescent="0.3">
      <c r="A299" s="1">
        <v>0.70408674768517909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</v>
      </c>
      <c r="H299" s="2" t="s">
        <v>12</v>
      </c>
    </row>
    <row r="300" spans="1:8" x14ac:dyDescent="0.3">
      <c r="A300" s="1">
        <v>0.7042024884259197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</v>
      </c>
      <c r="H300" s="2" t="s">
        <v>12</v>
      </c>
    </row>
    <row r="301" spans="1:8" x14ac:dyDescent="0.3">
      <c r="A301" s="1">
        <v>0.70431822916666054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</v>
      </c>
      <c r="H301" s="2" t="s">
        <v>12</v>
      </c>
    </row>
    <row r="302" spans="1:8" x14ac:dyDescent="0.3">
      <c r="A302" s="1">
        <v>0.70443396990740115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3.11</v>
      </c>
      <c r="H302" s="2" t="s">
        <v>12</v>
      </c>
    </row>
    <row r="303" spans="1:8" x14ac:dyDescent="0.3">
      <c r="A303" s="1">
        <v>0.70454971064814198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3.11</v>
      </c>
      <c r="H303" s="2" t="s">
        <v>12</v>
      </c>
    </row>
    <row r="304" spans="1:8" x14ac:dyDescent="0.3">
      <c r="A304" s="1">
        <v>0.70466545138888259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</v>
      </c>
      <c r="H304" s="2" t="s">
        <v>12</v>
      </c>
    </row>
    <row r="305" spans="1:8" x14ac:dyDescent="0.3">
      <c r="A305" s="1">
        <v>0.70478119212962342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</v>
      </c>
      <c r="H305" s="2" t="s">
        <v>12</v>
      </c>
    </row>
    <row r="306" spans="1:8" x14ac:dyDescent="0.3">
      <c r="A306" s="1">
        <v>0.70489693287036403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3.12</v>
      </c>
      <c r="H306" s="2" t="s">
        <v>12</v>
      </c>
    </row>
    <row r="307" spans="1:8" x14ac:dyDescent="0.3">
      <c r="A307" s="1">
        <v>0.70501267361110487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3.11</v>
      </c>
      <c r="H307" s="2" t="s">
        <v>12</v>
      </c>
    </row>
    <row r="308" spans="1:8" x14ac:dyDescent="0.3">
      <c r="A308" s="1">
        <v>0.70512841435184548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3.12</v>
      </c>
      <c r="H308" s="2" t="s">
        <v>12</v>
      </c>
    </row>
    <row r="309" spans="1:8" x14ac:dyDescent="0.3">
      <c r="A309" s="1">
        <v>0.70524415509258631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0.70535989583332692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3.11</v>
      </c>
      <c r="H310" s="2" t="s">
        <v>12</v>
      </c>
    </row>
    <row r="311" spans="1:8" x14ac:dyDescent="0.3">
      <c r="A311" s="1">
        <v>0.70547563657406775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3.12</v>
      </c>
      <c r="H311" s="2" t="s">
        <v>12</v>
      </c>
    </row>
    <row r="312" spans="1:8" x14ac:dyDescent="0.3">
      <c r="A312" s="1">
        <v>0.70559137731480837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3.12</v>
      </c>
      <c r="H312" s="2" t="s">
        <v>12</v>
      </c>
    </row>
    <row r="313" spans="1:8" x14ac:dyDescent="0.3">
      <c r="A313" s="1">
        <v>0.7057071180555492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</v>
      </c>
      <c r="H313" s="2" t="s">
        <v>12</v>
      </c>
    </row>
    <row r="314" spans="1:8" x14ac:dyDescent="0.3">
      <c r="A314" s="1">
        <v>0.70582285879628981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3.14</v>
      </c>
      <c r="H314" s="2" t="s">
        <v>12</v>
      </c>
    </row>
    <row r="315" spans="1:8" x14ac:dyDescent="0.3">
      <c r="A315" s="1">
        <v>0.70593859953703064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3.11</v>
      </c>
      <c r="H315" s="2" t="s">
        <v>12</v>
      </c>
    </row>
    <row r="316" spans="1:8" x14ac:dyDescent="0.3">
      <c r="A316" s="1">
        <v>0.70605434027777125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3.11</v>
      </c>
      <c r="H316" s="2" t="s">
        <v>12</v>
      </c>
    </row>
    <row r="317" spans="1:8" x14ac:dyDescent="0.3">
      <c r="A317" s="1">
        <v>0.70617008101851209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3.09</v>
      </c>
      <c r="H317" s="2" t="s">
        <v>12</v>
      </c>
    </row>
    <row r="318" spans="1:8" x14ac:dyDescent="0.3">
      <c r="A318" s="1">
        <v>0.7062858217592527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3.13</v>
      </c>
      <c r="H318" s="2" t="s">
        <v>12</v>
      </c>
    </row>
    <row r="319" spans="1:8" x14ac:dyDescent="0.3">
      <c r="A319" s="1">
        <v>0.70640156249999353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3.11</v>
      </c>
      <c r="H319" s="2" t="s">
        <v>12</v>
      </c>
    </row>
    <row r="320" spans="1:8" x14ac:dyDescent="0.3">
      <c r="A320" s="1">
        <v>0.70651730324073414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3.11</v>
      </c>
      <c r="H320" s="2" t="s">
        <v>12</v>
      </c>
    </row>
    <row r="321" spans="1:8" x14ac:dyDescent="0.3">
      <c r="A321" s="1">
        <v>0.70663304398147497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3.09</v>
      </c>
      <c r="H321" s="2" t="s">
        <v>12</v>
      </c>
    </row>
    <row r="322" spans="1:8" x14ac:dyDescent="0.3">
      <c r="A322" s="1">
        <v>0.70674878472221558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3.09</v>
      </c>
      <c r="H322" s="2" t="s">
        <v>12</v>
      </c>
    </row>
    <row r="323" spans="1:8" x14ac:dyDescent="0.3">
      <c r="A323" s="1">
        <v>0.70686452546295642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3.11</v>
      </c>
      <c r="H323" s="2" t="s">
        <v>12</v>
      </c>
    </row>
    <row r="324" spans="1:8" x14ac:dyDescent="0.3">
      <c r="A324" s="1">
        <v>0.70698026620369703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3.09</v>
      </c>
      <c r="H324" s="2" t="s">
        <v>12</v>
      </c>
    </row>
    <row r="325" spans="1:8" x14ac:dyDescent="0.3">
      <c r="A325" s="1">
        <v>0.70709600694443786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3.09</v>
      </c>
      <c r="H325" s="2" t="s">
        <v>12</v>
      </c>
    </row>
    <row r="326" spans="1:8" x14ac:dyDescent="0.3">
      <c r="A326" s="1">
        <v>0.70721174768517847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3.11</v>
      </c>
      <c r="H326" s="2" t="s">
        <v>12</v>
      </c>
    </row>
    <row r="327" spans="1:8" x14ac:dyDescent="0.3">
      <c r="A327" s="1">
        <v>0.7073274884259193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3.11</v>
      </c>
      <c r="H327" s="2" t="s">
        <v>12</v>
      </c>
    </row>
    <row r="328" spans="1:8" x14ac:dyDescent="0.3">
      <c r="A328" s="1">
        <v>0.70744322916665991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3.09</v>
      </c>
      <c r="H328" s="2" t="s">
        <v>12</v>
      </c>
    </row>
    <row r="329" spans="1:8" x14ac:dyDescent="0.3">
      <c r="A329" s="1">
        <v>0.70755896990740075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3.11</v>
      </c>
      <c r="H329" s="2" t="s">
        <v>12</v>
      </c>
    </row>
    <row r="330" spans="1:8" x14ac:dyDescent="0.3">
      <c r="A330" s="1">
        <v>0.70767471064814136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3.11</v>
      </c>
      <c r="H330" s="2" t="s">
        <v>12</v>
      </c>
    </row>
    <row r="331" spans="1:8" x14ac:dyDescent="0.3">
      <c r="A331" s="1">
        <v>0.70779045138888219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3.09</v>
      </c>
      <c r="H331" s="2" t="s">
        <v>12</v>
      </c>
    </row>
    <row r="332" spans="1:8" x14ac:dyDescent="0.3">
      <c r="A332" s="1">
        <v>0.7079061921296228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3.13</v>
      </c>
      <c r="H332" s="2" t="s">
        <v>12</v>
      </c>
    </row>
    <row r="333" spans="1:8" x14ac:dyDescent="0.3">
      <c r="A333" s="1">
        <v>0.70802193287036364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3.11</v>
      </c>
      <c r="H333" s="2" t="s">
        <v>12</v>
      </c>
    </row>
    <row r="334" spans="1:8" x14ac:dyDescent="0.3">
      <c r="A334" s="1">
        <v>0.70813767361110425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3.11</v>
      </c>
      <c r="H334" s="2" t="s">
        <v>12</v>
      </c>
    </row>
    <row r="335" spans="1:8" x14ac:dyDescent="0.3">
      <c r="A335" s="1">
        <v>0.70825341435184508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3.09</v>
      </c>
      <c r="H335" s="2" t="s">
        <v>12</v>
      </c>
    </row>
    <row r="336" spans="1:8" x14ac:dyDescent="0.3">
      <c r="A336" s="1">
        <v>0.70836915509258569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3.09</v>
      </c>
      <c r="H336" s="2" t="s">
        <v>12</v>
      </c>
    </row>
    <row r="337" spans="1:8" x14ac:dyDescent="0.3">
      <c r="A337" s="1">
        <v>0.70848489583332652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3.11</v>
      </c>
      <c r="H337" s="2" t="s">
        <v>12</v>
      </c>
    </row>
    <row r="338" spans="1:8" x14ac:dyDescent="0.3">
      <c r="A338" s="1">
        <v>0.70860063657406713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3.11</v>
      </c>
      <c r="H338" s="2" t="s">
        <v>12</v>
      </c>
    </row>
    <row r="339" spans="1:8" x14ac:dyDescent="0.3">
      <c r="A339" s="1">
        <v>0.70871637731480797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3.09</v>
      </c>
      <c r="H339" s="2" t="s">
        <v>12</v>
      </c>
    </row>
    <row r="340" spans="1:8" x14ac:dyDescent="0.3">
      <c r="A340" s="1">
        <v>0.70883211805554858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3.09</v>
      </c>
      <c r="H340" s="2" t="s">
        <v>12</v>
      </c>
    </row>
    <row r="341" spans="1:8" x14ac:dyDescent="0.3">
      <c r="A341" s="1">
        <v>0.70894785879628941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</v>
      </c>
      <c r="H341" s="2" t="s">
        <v>12</v>
      </c>
    </row>
    <row r="342" spans="1:8" x14ac:dyDescent="0.3">
      <c r="A342" s="1">
        <v>0.70906359953703002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</v>
      </c>
      <c r="H342" s="2" t="s">
        <v>12</v>
      </c>
    </row>
    <row r="343" spans="1:8" x14ac:dyDescent="0.3">
      <c r="A343" s="1">
        <v>0.70917934027777085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3.09</v>
      </c>
      <c r="H343" s="2" t="s">
        <v>12</v>
      </c>
    </row>
    <row r="344" spans="1:8" x14ac:dyDescent="0.3">
      <c r="A344" s="1">
        <v>0.70929508101851146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3.09</v>
      </c>
      <c r="H344" s="2" t="s">
        <v>12</v>
      </c>
    </row>
    <row r="345" spans="1:8" x14ac:dyDescent="0.3">
      <c r="A345" s="1">
        <v>0.7094108217592523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</v>
      </c>
      <c r="H345" s="2" t="s">
        <v>12</v>
      </c>
    </row>
    <row r="346" spans="1:8" x14ac:dyDescent="0.3">
      <c r="A346" s="1">
        <v>0.70952656249999291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</v>
      </c>
      <c r="H346" s="2" t="s">
        <v>12</v>
      </c>
    </row>
    <row r="347" spans="1:8" x14ac:dyDescent="0.3">
      <c r="A347" s="1">
        <v>0.70964230324073374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3.08</v>
      </c>
      <c r="H347" s="2" t="s">
        <v>12</v>
      </c>
    </row>
    <row r="348" spans="1:8" x14ac:dyDescent="0.3">
      <c r="A348" s="1">
        <v>0.70975804398147435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3.06</v>
      </c>
      <c r="H348" s="2" t="s">
        <v>12</v>
      </c>
    </row>
    <row r="349" spans="1:8" x14ac:dyDescent="0.3">
      <c r="A349" s="1">
        <v>0.70987378472221518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3.05</v>
      </c>
      <c r="H349" s="2" t="s">
        <v>12</v>
      </c>
    </row>
    <row r="350" spans="1:8" x14ac:dyDescent="0.3">
      <c r="A350" s="1">
        <v>0.7099895254629558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3.06</v>
      </c>
      <c r="H350" s="2" t="s">
        <v>12</v>
      </c>
    </row>
    <row r="351" spans="1:8" x14ac:dyDescent="0.3">
      <c r="A351" s="1">
        <v>0.71010526620369663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3.06</v>
      </c>
      <c r="H351" s="2" t="s">
        <v>12</v>
      </c>
    </row>
    <row r="352" spans="1:8" x14ac:dyDescent="0.3">
      <c r="A352" s="1">
        <v>0.71022100694443724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3.06</v>
      </c>
      <c r="H352" s="2" t="s">
        <v>12</v>
      </c>
    </row>
    <row r="353" spans="1:8" x14ac:dyDescent="0.3">
      <c r="A353" s="1">
        <v>0.71033674768517807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</v>
      </c>
      <c r="H353" s="2" t="s">
        <v>12</v>
      </c>
    </row>
    <row r="354" spans="1:8" x14ac:dyDescent="0.3">
      <c r="A354" s="1">
        <v>0.71045248842591868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3.06</v>
      </c>
      <c r="H354" s="2" t="s">
        <v>12</v>
      </c>
    </row>
    <row r="355" spans="1:8" x14ac:dyDescent="0.3">
      <c r="A355" s="1">
        <v>0.71056822916665952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3.04</v>
      </c>
      <c r="H355" s="2" t="s">
        <v>12</v>
      </c>
    </row>
    <row r="356" spans="1:8" x14ac:dyDescent="0.3">
      <c r="A356" s="1">
        <v>0.71068396990740013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3.05</v>
      </c>
      <c r="H356" s="2" t="s">
        <v>12</v>
      </c>
    </row>
    <row r="357" spans="1:8" x14ac:dyDescent="0.3">
      <c r="A357" s="1">
        <v>0.71079971064814096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</v>
      </c>
      <c r="H357" s="2" t="s">
        <v>12</v>
      </c>
    </row>
    <row r="358" spans="1:8" x14ac:dyDescent="0.3">
      <c r="A358" s="1">
        <v>0.71091545138888157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3.06</v>
      </c>
      <c r="H358" s="2" t="s">
        <v>12</v>
      </c>
    </row>
    <row r="359" spans="1:8" x14ac:dyDescent="0.3">
      <c r="A359" s="1">
        <v>0.7110311921296224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3.09</v>
      </c>
      <c r="H359" s="2" t="s">
        <v>12</v>
      </c>
    </row>
    <row r="360" spans="1:8" x14ac:dyDescent="0.3">
      <c r="A360" s="1">
        <v>0.71114693287036301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3.06</v>
      </c>
      <c r="H360" s="2" t="s">
        <v>12</v>
      </c>
    </row>
    <row r="361" spans="1:8" x14ac:dyDescent="0.3">
      <c r="A361" s="1">
        <v>0.71126267361110385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3.0700000000000003</v>
      </c>
      <c r="H361" s="2" t="s">
        <v>12</v>
      </c>
    </row>
    <row r="362" spans="1:8" x14ac:dyDescent="0.3">
      <c r="A362" s="1">
        <v>0.71137841435184446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3.0500000000000003</v>
      </c>
      <c r="H362" s="2" t="s">
        <v>12</v>
      </c>
    </row>
    <row r="363" spans="1:8" x14ac:dyDescent="0.3">
      <c r="A363" s="1">
        <v>0.71149415509258529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3.06</v>
      </c>
      <c r="H363" s="2" t="s">
        <v>12</v>
      </c>
    </row>
    <row r="364" spans="1:8" x14ac:dyDescent="0.3">
      <c r="A364" s="1">
        <v>0.7116098958333259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3.0300000000000002</v>
      </c>
      <c r="H364" s="2" t="s">
        <v>12</v>
      </c>
    </row>
    <row r="365" spans="1:8" x14ac:dyDescent="0.3">
      <c r="A365" s="1">
        <v>0.71172563657406673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3.0500000000000003</v>
      </c>
      <c r="H365" s="2" t="s">
        <v>12</v>
      </c>
    </row>
    <row r="366" spans="1:8" x14ac:dyDescent="0.3">
      <c r="A366" s="1">
        <v>0.71184137731480734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3.05</v>
      </c>
      <c r="H366" s="2" t="s">
        <v>12</v>
      </c>
    </row>
    <row r="367" spans="1:8" x14ac:dyDescent="0.3">
      <c r="A367" s="1">
        <v>0.71195711805554818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3.05</v>
      </c>
      <c r="H367" s="2" t="s">
        <v>12</v>
      </c>
    </row>
    <row r="368" spans="1:8" x14ac:dyDescent="0.3">
      <c r="A368" s="1">
        <v>0.71207285879628879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3.0300000000000002</v>
      </c>
      <c r="H368" s="2" t="s">
        <v>12</v>
      </c>
    </row>
    <row r="369" spans="1:8" x14ac:dyDescent="0.3">
      <c r="A369" s="1">
        <v>0.71218859953702962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2.9800000000000004</v>
      </c>
      <c r="H369" s="2" t="s">
        <v>12</v>
      </c>
    </row>
    <row r="370" spans="1:8" x14ac:dyDescent="0.3">
      <c r="A370" s="1">
        <v>0.71230434027777023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</v>
      </c>
      <c r="H370" s="2" t="s">
        <v>12</v>
      </c>
    </row>
    <row r="371" spans="1:8" x14ac:dyDescent="0.3">
      <c r="A371" s="1">
        <v>0.71242008101851106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</v>
      </c>
      <c r="H371" s="2" t="s">
        <v>12</v>
      </c>
    </row>
    <row r="372" spans="1:8" x14ac:dyDescent="0.3">
      <c r="A372" s="1">
        <v>0.71253582175925168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3.08</v>
      </c>
      <c r="H372" s="2" t="s">
        <v>12</v>
      </c>
    </row>
    <row r="373" spans="1:8" x14ac:dyDescent="0.3">
      <c r="A373" s="1">
        <v>0.71265156249999251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3.08</v>
      </c>
      <c r="H373" s="2" t="s">
        <v>12</v>
      </c>
    </row>
    <row r="374" spans="1:8" x14ac:dyDescent="0.3">
      <c r="A374" s="1">
        <v>0.71276730324073312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</v>
      </c>
      <c r="H374" s="2" t="s">
        <v>12</v>
      </c>
    </row>
    <row r="375" spans="1:8" x14ac:dyDescent="0.3">
      <c r="A375" s="1">
        <v>0.71288304398147395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3.11</v>
      </c>
      <c r="H375" s="2" t="s">
        <v>12</v>
      </c>
    </row>
    <row r="376" spans="1:8" x14ac:dyDescent="0.3">
      <c r="A376" s="1">
        <v>0.71299878472221456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3.08</v>
      </c>
      <c r="H376" s="2" t="s">
        <v>12</v>
      </c>
    </row>
    <row r="377" spans="1:8" x14ac:dyDescent="0.3">
      <c r="A377" s="1">
        <v>0.7131145254629554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3.08</v>
      </c>
      <c r="H377" s="2" t="s">
        <v>12</v>
      </c>
    </row>
    <row r="378" spans="1:8" x14ac:dyDescent="0.3">
      <c r="A378" s="1">
        <v>0.71323026620369601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</v>
      </c>
      <c r="H378" s="2" t="s">
        <v>12</v>
      </c>
    </row>
    <row r="379" spans="1:8" x14ac:dyDescent="0.3">
      <c r="A379" s="1">
        <v>0.71334600694443684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</v>
      </c>
      <c r="H379" s="2" t="s">
        <v>12</v>
      </c>
    </row>
    <row r="380" spans="1:8" x14ac:dyDescent="0.3">
      <c r="A380" s="1">
        <v>0.71346174768517745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3.09</v>
      </c>
      <c r="H380" s="2" t="s">
        <v>12</v>
      </c>
    </row>
    <row r="381" spans="1:8" x14ac:dyDescent="0.3">
      <c r="A381" s="1">
        <v>0.71357748842591828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3.09</v>
      </c>
      <c r="H381" s="2" t="s">
        <v>12</v>
      </c>
    </row>
    <row r="382" spans="1:8" x14ac:dyDescent="0.3">
      <c r="A382" s="1">
        <v>0.71369322916665889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</v>
      </c>
      <c r="H382" s="2" t="s">
        <v>12</v>
      </c>
    </row>
    <row r="383" spans="1:8" x14ac:dyDescent="0.3">
      <c r="A383" s="1">
        <v>0.71380896990739973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</v>
      </c>
      <c r="H383" s="2" t="s">
        <v>12</v>
      </c>
    </row>
    <row r="384" spans="1:8" x14ac:dyDescent="0.3">
      <c r="A384" s="1">
        <v>0.71392471064814034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3.09</v>
      </c>
      <c r="H384" s="2" t="s">
        <v>12</v>
      </c>
    </row>
    <row r="385" spans="1:8" x14ac:dyDescent="0.3">
      <c r="A385" s="1">
        <v>0.71404045138888117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3.08</v>
      </c>
      <c r="H385" s="2" t="s">
        <v>12</v>
      </c>
    </row>
    <row r="386" spans="1:8" x14ac:dyDescent="0.3">
      <c r="A386" s="1">
        <v>0.71415619212962178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3.08</v>
      </c>
      <c r="H386" s="2" t="s">
        <v>12</v>
      </c>
    </row>
    <row r="387" spans="1:8" x14ac:dyDescent="0.3">
      <c r="A387" s="1">
        <v>0.71427193287036261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3.08</v>
      </c>
      <c r="H387" s="2" t="s">
        <v>12</v>
      </c>
    </row>
    <row r="388" spans="1:8" x14ac:dyDescent="0.3">
      <c r="A388" s="1">
        <v>0.71438767361110322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3.07</v>
      </c>
      <c r="H388" s="2" t="s">
        <v>12</v>
      </c>
    </row>
    <row r="389" spans="1:8" x14ac:dyDescent="0.3">
      <c r="A389" s="1">
        <v>0.71450341435184406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3.0500000000000003</v>
      </c>
      <c r="H389" s="2" t="s">
        <v>12</v>
      </c>
    </row>
    <row r="390" spans="1:8" x14ac:dyDescent="0.3">
      <c r="A390" s="1">
        <v>0.71461915509258467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3.06</v>
      </c>
      <c r="H390" s="2" t="s">
        <v>12</v>
      </c>
    </row>
    <row r="391" spans="1:8" x14ac:dyDescent="0.3">
      <c r="A391" s="1">
        <v>0.7147348958333255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3.0500000000000003</v>
      </c>
      <c r="H391" s="2" t="s">
        <v>12</v>
      </c>
    </row>
    <row r="392" spans="1:8" x14ac:dyDescent="0.3">
      <c r="A392" s="1">
        <v>0.71485063657406611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3.0300000000000002</v>
      </c>
      <c r="H392" s="2" t="s">
        <v>12</v>
      </c>
    </row>
    <row r="393" spans="1:8" x14ac:dyDescent="0.3">
      <c r="A393" s="1">
        <v>0.71496637731480694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3.0700000000000003</v>
      </c>
      <c r="H393" s="2" t="s">
        <v>12</v>
      </c>
    </row>
    <row r="394" spans="1:8" x14ac:dyDescent="0.3">
      <c r="A394" s="1">
        <v>0.71508211805554756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3.06</v>
      </c>
      <c r="H394" s="2" t="s">
        <v>12</v>
      </c>
    </row>
    <row r="395" spans="1:8" x14ac:dyDescent="0.3">
      <c r="A395" s="1">
        <v>0.71519785879628839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3.0500000000000003</v>
      </c>
      <c r="H395" s="2" t="s">
        <v>12</v>
      </c>
    </row>
    <row r="396" spans="1:8" x14ac:dyDescent="0.3">
      <c r="A396" s="1">
        <v>0.715313599537029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3.07</v>
      </c>
      <c r="H396" s="2" t="s">
        <v>12</v>
      </c>
    </row>
    <row r="397" spans="1:8" x14ac:dyDescent="0.3">
      <c r="A397" s="1">
        <v>0.71542934027776983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3.04</v>
      </c>
      <c r="H397" s="2" t="s">
        <v>12</v>
      </c>
    </row>
    <row r="398" spans="1:8" x14ac:dyDescent="0.3">
      <c r="A398" s="1">
        <v>0.71554508101851044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3.0500000000000003</v>
      </c>
      <c r="H398" s="2" t="s">
        <v>12</v>
      </c>
    </row>
    <row r="399" spans="1:8" x14ac:dyDescent="0.3">
      <c r="A399" s="1">
        <v>0.71566082175925128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3.07</v>
      </c>
      <c r="H399" s="2" t="s">
        <v>12</v>
      </c>
    </row>
    <row r="400" spans="1:8" x14ac:dyDescent="0.3">
      <c r="A400" s="1">
        <v>0.71577656249999189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3.01</v>
      </c>
      <c r="H400" s="2" t="s">
        <v>12</v>
      </c>
    </row>
    <row r="401" spans="1:8" x14ac:dyDescent="0.3">
      <c r="A401" s="1">
        <v>0.71589230324073272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3.0500000000000003</v>
      </c>
      <c r="H401" s="2" t="s">
        <v>12</v>
      </c>
    </row>
    <row r="402" spans="1:8" x14ac:dyDescent="0.3">
      <c r="A402" s="1">
        <v>0.71600804398147333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2.9800000000000004</v>
      </c>
      <c r="H402" s="2" t="s">
        <v>12</v>
      </c>
    </row>
    <row r="403" spans="1:8" x14ac:dyDescent="0.3">
      <c r="A403" s="1">
        <v>0.71612378472221416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3.0300000000000002</v>
      </c>
      <c r="H403" s="2" t="s">
        <v>12</v>
      </c>
    </row>
    <row r="404" spans="1:8" x14ac:dyDescent="0.3">
      <c r="A404" s="1">
        <v>0.71623952546295477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3.03</v>
      </c>
      <c r="H404" s="2" t="s">
        <v>12</v>
      </c>
    </row>
    <row r="405" spans="1:8" x14ac:dyDescent="0.3">
      <c r="A405" s="1">
        <v>0.71635526620369561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3.04</v>
      </c>
      <c r="H405" s="2" t="s">
        <v>12</v>
      </c>
    </row>
    <row r="406" spans="1:8" x14ac:dyDescent="0.3">
      <c r="A406" s="1">
        <v>0.71647100694443622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3.0300000000000002</v>
      </c>
      <c r="H406" s="2" t="s">
        <v>12</v>
      </c>
    </row>
    <row r="407" spans="1:8" x14ac:dyDescent="0.3">
      <c r="A407" s="1">
        <v>0.71658674768517705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3.0100000000000002</v>
      </c>
      <c r="H407" s="2" t="s">
        <v>12</v>
      </c>
    </row>
    <row r="408" spans="1:8" x14ac:dyDescent="0.3">
      <c r="A408" s="1">
        <v>0.71670248842591766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3.0100000000000002</v>
      </c>
      <c r="H408" s="2" t="s">
        <v>12</v>
      </c>
    </row>
    <row r="409" spans="1:8" x14ac:dyDescent="0.3">
      <c r="A409" s="1">
        <v>0.71681822916665849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3.0100000000000002</v>
      </c>
      <c r="H409" s="2" t="s">
        <v>12</v>
      </c>
    </row>
    <row r="410" spans="1:8" x14ac:dyDescent="0.3">
      <c r="A410" s="1">
        <v>0.7169339699073991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</v>
      </c>
      <c r="H410" s="2" t="s">
        <v>12</v>
      </c>
    </row>
    <row r="411" spans="1:8" x14ac:dyDescent="0.3">
      <c r="A411" s="1">
        <v>0.71704971064813994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3.02</v>
      </c>
      <c r="H411" s="2" t="s">
        <v>12</v>
      </c>
    </row>
    <row r="412" spans="1:8" x14ac:dyDescent="0.3">
      <c r="A412" s="1">
        <v>0.71716545138888055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2.97</v>
      </c>
      <c r="H412" s="2" t="s">
        <v>12</v>
      </c>
    </row>
    <row r="413" spans="1:8" x14ac:dyDescent="0.3">
      <c r="A413" s="1">
        <v>0.71728119212962138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3.01</v>
      </c>
      <c r="H413" s="2" t="s">
        <v>12</v>
      </c>
    </row>
    <row r="414" spans="1:8" x14ac:dyDescent="0.3">
      <c r="A414" s="1">
        <v>0.71739693287036199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2.9800000000000004</v>
      </c>
      <c r="H414" s="2" t="s">
        <v>12</v>
      </c>
    </row>
    <row r="415" spans="1:8" x14ac:dyDescent="0.3">
      <c r="A415" s="1">
        <v>0.71751267361110282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</v>
      </c>
      <c r="H415" s="2" t="s">
        <v>12</v>
      </c>
    </row>
    <row r="416" spans="1:8" x14ac:dyDescent="0.3">
      <c r="A416" s="1">
        <v>0.71762841435184344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3.02</v>
      </c>
      <c r="H416" s="2" t="s">
        <v>12</v>
      </c>
    </row>
    <row r="417" spans="1:8" x14ac:dyDescent="0.3">
      <c r="A417" s="1">
        <v>0.71774415509258427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3.02</v>
      </c>
      <c r="H417" s="2" t="s">
        <v>12</v>
      </c>
    </row>
    <row r="418" spans="1:8" x14ac:dyDescent="0.3">
      <c r="A418" s="1">
        <v>0.71785989583332488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3.0100000000000002</v>
      </c>
      <c r="H418" s="2" t="s">
        <v>12</v>
      </c>
    </row>
    <row r="419" spans="1:8" x14ac:dyDescent="0.3">
      <c r="A419" s="1">
        <v>0.71797563657406571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3.02</v>
      </c>
      <c r="H419" s="2" t="s">
        <v>12</v>
      </c>
    </row>
    <row r="420" spans="1:8" x14ac:dyDescent="0.3">
      <c r="A420" s="1">
        <v>0.71809137731480632</v>
      </c>
      <c r="B420" s="2" t="s">
        <v>31</v>
      </c>
      <c r="C420" s="2" t="s">
        <v>14</v>
      </c>
      <c r="D420" s="2" t="s">
        <v>9</v>
      </c>
      <c r="E420" s="2" t="s">
        <v>10</v>
      </c>
      <c r="F420" s="2" t="s">
        <v>11</v>
      </c>
      <c r="G420">
        <v>3</v>
      </c>
      <c r="H420" s="2" t="s">
        <v>12</v>
      </c>
    </row>
    <row r="421" spans="1:8" x14ac:dyDescent="0.3">
      <c r="A421" s="1">
        <v>0.71820711805554716</v>
      </c>
      <c r="B421" s="2" t="s">
        <v>31</v>
      </c>
      <c r="C421" s="2" t="s">
        <v>14</v>
      </c>
      <c r="D421" s="2" t="s">
        <v>9</v>
      </c>
      <c r="E421" s="2" t="s">
        <v>10</v>
      </c>
      <c r="F421" s="2" t="s">
        <v>11</v>
      </c>
      <c r="G421">
        <v>3</v>
      </c>
      <c r="H421" s="2" t="s">
        <v>12</v>
      </c>
    </row>
    <row r="422" spans="1:8" x14ac:dyDescent="0.3">
      <c r="A422" s="1">
        <v>0.71832285879628777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3.03</v>
      </c>
      <c r="H422" s="2" t="s">
        <v>12</v>
      </c>
    </row>
    <row r="423" spans="1:8" x14ac:dyDescent="0.3">
      <c r="A423" s="1">
        <v>0.7184385995370286</v>
      </c>
      <c r="B423" s="2" t="s">
        <v>31</v>
      </c>
      <c r="C423" s="2" t="s">
        <v>14</v>
      </c>
      <c r="D423" s="2" t="s">
        <v>9</v>
      </c>
      <c r="E423" s="2" t="s">
        <v>10</v>
      </c>
      <c r="F423" s="2" t="s">
        <v>11</v>
      </c>
      <c r="G423">
        <v>3.02</v>
      </c>
      <c r="H423" s="2" t="s">
        <v>12</v>
      </c>
    </row>
    <row r="424" spans="1:8" x14ac:dyDescent="0.3">
      <c r="A424" s="1">
        <v>0.71855434027776921</v>
      </c>
      <c r="B424" s="2" t="s">
        <v>31</v>
      </c>
      <c r="C424" s="2" t="s">
        <v>14</v>
      </c>
      <c r="D424" s="2" t="s">
        <v>9</v>
      </c>
      <c r="E424" s="2" t="s">
        <v>10</v>
      </c>
      <c r="F424" s="2" t="s">
        <v>11</v>
      </c>
      <c r="G424">
        <v>3.0100000000000002</v>
      </c>
      <c r="H424" s="2" t="s">
        <v>12</v>
      </c>
    </row>
    <row r="425" spans="1:8" x14ac:dyDescent="0.3">
      <c r="A425" s="1">
        <v>0.71867008101851004</v>
      </c>
      <c r="B425" s="2" t="s">
        <v>31</v>
      </c>
      <c r="C425" s="2" t="s">
        <v>14</v>
      </c>
      <c r="D425" s="2" t="s">
        <v>9</v>
      </c>
      <c r="E425" s="2" t="s">
        <v>10</v>
      </c>
      <c r="F425" s="2" t="s">
        <v>11</v>
      </c>
      <c r="G425">
        <v>3.0100000000000002</v>
      </c>
      <c r="H425" s="2" t="s">
        <v>12</v>
      </c>
    </row>
    <row r="426" spans="1:8" x14ac:dyDescent="0.3">
      <c r="A426" s="1">
        <v>0.71878582175925065</v>
      </c>
      <c r="B426" s="2" t="s">
        <v>31</v>
      </c>
      <c r="C426" s="2" t="s">
        <v>14</v>
      </c>
      <c r="D426" s="2" t="s">
        <v>9</v>
      </c>
      <c r="E426" s="2" t="s">
        <v>10</v>
      </c>
      <c r="F426" s="2" t="s">
        <v>11</v>
      </c>
      <c r="G426">
        <v>2.79</v>
      </c>
      <c r="H426" s="2" t="s">
        <v>12</v>
      </c>
    </row>
    <row r="427" spans="1:8" x14ac:dyDescent="0.3">
      <c r="A427" s="1">
        <v>0.71890156249999149</v>
      </c>
      <c r="B427" s="2" t="s">
        <v>31</v>
      </c>
      <c r="C427" s="2" t="s">
        <v>14</v>
      </c>
      <c r="D427" s="2" t="s">
        <v>9</v>
      </c>
      <c r="E427" s="2" t="s">
        <v>10</v>
      </c>
      <c r="F427" s="2" t="s">
        <v>11</v>
      </c>
      <c r="G427">
        <v>2.77</v>
      </c>
      <c r="H427" s="2" t="s">
        <v>12</v>
      </c>
    </row>
    <row r="428" spans="1:8" x14ac:dyDescent="0.3">
      <c r="A428" s="1">
        <v>0.7190173032407321</v>
      </c>
      <c r="B428" s="2" t="s">
        <v>31</v>
      </c>
      <c r="C428" s="2" t="s">
        <v>14</v>
      </c>
      <c r="D428" s="2" t="s">
        <v>9</v>
      </c>
      <c r="E428" s="2" t="s">
        <v>10</v>
      </c>
      <c r="F428" s="2" t="s">
        <v>11</v>
      </c>
      <c r="G428">
        <v>3.03</v>
      </c>
      <c r="H428" s="2" t="s">
        <v>12</v>
      </c>
    </row>
    <row r="429" spans="1:8" x14ac:dyDescent="0.3">
      <c r="A429" s="1">
        <v>0.71913304398147293</v>
      </c>
      <c r="B429" s="2" t="s">
        <v>31</v>
      </c>
      <c r="C429" s="2" t="s">
        <v>14</v>
      </c>
      <c r="D429" s="2" t="s">
        <v>9</v>
      </c>
      <c r="E429" s="2" t="s">
        <v>10</v>
      </c>
      <c r="F429" s="2" t="s">
        <v>11</v>
      </c>
      <c r="G429">
        <v>3.03</v>
      </c>
      <c r="H429" s="2" t="s">
        <v>12</v>
      </c>
    </row>
    <row r="430" spans="1:8" x14ac:dyDescent="0.3">
      <c r="A430" s="1">
        <v>0.71924878472221354</v>
      </c>
      <c r="B430" s="2" t="s">
        <v>31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3.0100000000000002</v>
      </c>
      <c r="H430" s="2" t="s">
        <v>12</v>
      </c>
    </row>
    <row r="431" spans="1:8" x14ac:dyDescent="0.3">
      <c r="A431" s="1">
        <v>0.71936452546295437</v>
      </c>
      <c r="B431" s="2" t="s">
        <v>31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3.0100000000000002</v>
      </c>
      <c r="H431" s="2" t="s">
        <v>12</v>
      </c>
    </row>
    <row r="432" spans="1:8" x14ac:dyDescent="0.3">
      <c r="A432" s="1">
        <v>0.71948026620369498</v>
      </c>
      <c r="B432" s="2" t="s">
        <v>31</v>
      </c>
      <c r="C432" s="2" t="s">
        <v>14</v>
      </c>
      <c r="D432" s="2" t="s">
        <v>9</v>
      </c>
      <c r="E432" s="2" t="s">
        <v>10</v>
      </c>
      <c r="F432" s="2" t="s">
        <v>11</v>
      </c>
      <c r="G432">
        <v>2.78</v>
      </c>
      <c r="H432" s="2" t="s">
        <v>12</v>
      </c>
    </row>
    <row r="433" spans="1:8" x14ac:dyDescent="0.3">
      <c r="A433" s="1">
        <v>0.71959600694443582</v>
      </c>
      <c r="B433" s="2" t="s">
        <v>31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2.99</v>
      </c>
      <c r="H433" s="2" t="s">
        <v>12</v>
      </c>
    </row>
    <row r="434" spans="1:8" x14ac:dyDescent="0.3">
      <c r="A434" s="1">
        <v>0.71971174768517643</v>
      </c>
      <c r="B434" s="2" t="s">
        <v>31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2.99</v>
      </c>
      <c r="H434" s="2" t="s">
        <v>12</v>
      </c>
    </row>
    <row r="435" spans="1:8" x14ac:dyDescent="0.3">
      <c r="A435" s="1">
        <v>0.71982748842591726</v>
      </c>
      <c r="B435" s="2" t="s">
        <v>31</v>
      </c>
      <c r="C435" s="2" t="s">
        <v>14</v>
      </c>
      <c r="D435" s="2" t="s">
        <v>9</v>
      </c>
      <c r="E435" s="2" t="s">
        <v>10</v>
      </c>
      <c r="F435" s="2" t="s">
        <v>11</v>
      </c>
      <c r="G435">
        <v>2.79</v>
      </c>
      <c r="H435" s="2" t="s">
        <v>12</v>
      </c>
    </row>
    <row r="436" spans="1:8" x14ac:dyDescent="0.3">
      <c r="A436" s="1">
        <v>0.71994322916665787</v>
      </c>
      <c r="B436" s="2" t="s">
        <v>31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2.9800000000000004</v>
      </c>
      <c r="H436" s="2" t="s">
        <v>12</v>
      </c>
    </row>
    <row r="437" spans="1:8" x14ac:dyDescent="0.3">
      <c r="A437" s="1">
        <v>0.7200589699073987</v>
      </c>
      <c r="B437" s="2" t="s">
        <v>31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3</v>
      </c>
      <c r="H437" s="2" t="s">
        <v>12</v>
      </c>
    </row>
    <row r="438" spans="1:8" x14ac:dyDescent="0.3">
      <c r="A438" s="1">
        <v>0.72017471064813932</v>
      </c>
      <c r="B438" s="2" t="s">
        <v>31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2.99</v>
      </c>
      <c r="H438" s="2" t="s">
        <v>12</v>
      </c>
    </row>
    <row r="439" spans="1:8" x14ac:dyDescent="0.3">
      <c r="A439" s="1">
        <v>0.72029045138888015</v>
      </c>
      <c r="B439" s="2" t="s">
        <v>31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2.9800000000000004</v>
      </c>
      <c r="H439" s="2" t="s">
        <v>12</v>
      </c>
    </row>
    <row r="440" spans="1:8" x14ac:dyDescent="0.3">
      <c r="A440" s="1">
        <v>0.72040619212962076</v>
      </c>
      <c r="B440" s="2" t="s">
        <v>31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2.77</v>
      </c>
      <c r="H440" s="2" t="s">
        <v>12</v>
      </c>
    </row>
    <row r="441" spans="1:8" x14ac:dyDescent="0.3">
      <c r="A441" s="1">
        <v>0.72052193287036159</v>
      </c>
      <c r="B441" s="35" t="s">
        <v>31</v>
      </c>
      <c r="C441" s="35" t="s">
        <v>14</v>
      </c>
      <c r="D441" s="35" t="s">
        <v>9</v>
      </c>
      <c r="E441" s="35" t="s">
        <v>10</v>
      </c>
      <c r="F441" s="35" t="s">
        <v>11</v>
      </c>
      <c r="G441" s="36">
        <v>2.81</v>
      </c>
      <c r="H441" s="35" t="s">
        <v>12</v>
      </c>
    </row>
    <row r="442" spans="1:8" x14ac:dyDescent="0.3">
      <c r="A442" s="1">
        <v>0.7206376736111022</v>
      </c>
      <c r="B442" s="2" t="s">
        <v>31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2.82</v>
      </c>
      <c r="H442" s="2" t="s">
        <v>12</v>
      </c>
    </row>
    <row r="443" spans="1:8" x14ac:dyDescent="0.3">
      <c r="A443" s="3">
        <v>0.72075341435184304</v>
      </c>
      <c r="B443" s="4" t="s">
        <v>31</v>
      </c>
      <c r="C443" s="4" t="s">
        <v>14</v>
      </c>
      <c r="D443" s="4" t="s">
        <v>9</v>
      </c>
      <c r="E443" s="4" t="s">
        <v>10</v>
      </c>
      <c r="F443" s="4" t="s">
        <v>11</v>
      </c>
      <c r="G443" s="5">
        <v>2.8</v>
      </c>
      <c r="H443" s="4" t="s">
        <v>12</v>
      </c>
    </row>
    <row r="444" spans="1:8" x14ac:dyDescent="0.3">
      <c r="A444" s="1">
        <v>0.72086915509258365</v>
      </c>
      <c r="B444" s="2" t="s">
        <v>31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2.79</v>
      </c>
      <c r="H444" s="2" t="s">
        <v>12</v>
      </c>
    </row>
    <row r="445" spans="1:8" x14ac:dyDescent="0.3">
      <c r="A445" s="1">
        <v>0.72098489583332448</v>
      </c>
      <c r="B445" s="2" t="s">
        <v>31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2.9600000000000004</v>
      </c>
      <c r="H445" s="2" t="s">
        <v>12</v>
      </c>
    </row>
    <row r="446" spans="1:8" x14ac:dyDescent="0.3">
      <c r="A446" s="1">
        <v>0.72110063657406509</v>
      </c>
      <c r="B446" s="2" t="s">
        <v>31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2.95</v>
      </c>
      <c r="H446" s="2" t="s">
        <v>12</v>
      </c>
    </row>
    <row r="447" spans="1:8" x14ac:dyDescent="0.3">
      <c r="A447" s="1">
        <v>0.72121637731480592</v>
      </c>
      <c r="B447" s="2" t="s">
        <v>31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2.78</v>
      </c>
      <c r="H447" s="2" t="s">
        <v>12</v>
      </c>
    </row>
    <row r="448" spans="1:8" x14ac:dyDescent="0.3">
      <c r="A448" s="1">
        <v>0.72133211805554653</v>
      </c>
      <c r="B448" s="2" t="s">
        <v>31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2.8</v>
      </c>
      <c r="H448" s="2" t="s">
        <v>12</v>
      </c>
    </row>
    <row r="449" spans="1:8" x14ac:dyDescent="0.3">
      <c r="A449" s="1">
        <v>0.72144785879628737</v>
      </c>
      <c r="B449" s="2" t="s">
        <v>31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2.82</v>
      </c>
      <c r="H449" s="2" t="s">
        <v>12</v>
      </c>
    </row>
    <row r="450" spans="1:8" x14ac:dyDescent="0.3">
      <c r="A450" s="1">
        <v>0.72156359953702798</v>
      </c>
      <c r="B450" s="2" t="s">
        <v>31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2.91</v>
      </c>
      <c r="H450" s="2" t="s">
        <v>12</v>
      </c>
    </row>
    <row r="451" spans="1:8" x14ac:dyDescent="0.3">
      <c r="A451" s="1">
        <v>0.72167934027776881</v>
      </c>
      <c r="B451" s="2" t="s">
        <v>31</v>
      </c>
      <c r="C451" s="2" t="s">
        <v>14</v>
      </c>
      <c r="D451" s="2" t="s">
        <v>9</v>
      </c>
      <c r="E451" s="2" t="s">
        <v>10</v>
      </c>
      <c r="F451" s="2" t="s">
        <v>11</v>
      </c>
      <c r="G451">
        <v>2.93</v>
      </c>
      <c r="H451" s="2" t="s">
        <v>12</v>
      </c>
    </row>
    <row r="452" spans="1:8" x14ac:dyDescent="0.3">
      <c r="A452" s="1">
        <v>0.72179508101850942</v>
      </c>
      <c r="B452" s="2" t="s">
        <v>31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2.77</v>
      </c>
      <c r="H452" s="2" t="s">
        <v>12</v>
      </c>
    </row>
    <row r="453" spans="1:8" x14ac:dyDescent="0.3">
      <c r="A453" s="1">
        <v>0.72191082175925025</v>
      </c>
      <c r="B453" s="2" t="s">
        <v>31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2.79</v>
      </c>
      <c r="H453" s="2" t="s">
        <v>12</v>
      </c>
    </row>
    <row r="454" spans="1:8" x14ac:dyDescent="0.3">
      <c r="A454" s="1">
        <v>0.72202656249999086</v>
      </c>
      <c r="B454" s="2" t="s">
        <v>31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2.92</v>
      </c>
      <c r="H454" s="2" t="s">
        <v>12</v>
      </c>
    </row>
    <row r="455" spans="1:8" x14ac:dyDescent="0.3">
      <c r="A455" s="1">
        <v>0.7221423032407317</v>
      </c>
      <c r="B455" s="2" t="s">
        <v>31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2.9200000000000004</v>
      </c>
      <c r="H455" s="2" t="s">
        <v>12</v>
      </c>
    </row>
    <row r="456" spans="1:8" x14ac:dyDescent="0.3">
      <c r="A456" s="1">
        <v>0.72225804398147231</v>
      </c>
      <c r="B456" s="2" t="s">
        <v>31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2.9000000000000004</v>
      </c>
      <c r="H456" s="2" t="s">
        <v>12</v>
      </c>
    </row>
    <row r="457" spans="1:8" x14ac:dyDescent="0.3">
      <c r="A457" s="1">
        <v>0.72237378472221314</v>
      </c>
      <c r="B457" s="2" t="s">
        <v>31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2.91</v>
      </c>
      <c r="H457" s="2" t="s">
        <v>12</v>
      </c>
    </row>
    <row r="458" spans="1:8" x14ac:dyDescent="0.3">
      <c r="A458" s="1">
        <v>0.72248952546295375</v>
      </c>
      <c r="B458" s="2" t="s">
        <v>31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2.78</v>
      </c>
      <c r="H458" s="2" t="s">
        <v>12</v>
      </c>
    </row>
    <row r="459" spans="1:8" x14ac:dyDescent="0.3">
      <c r="A459" s="1">
        <v>0.72260526620369459</v>
      </c>
      <c r="B459" s="2" t="s">
        <v>31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2.91</v>
      </c>
      <c r="H459" s="2" t="s">
        <v>12</v>
      </c>
    </row>
    <row r="460" spans="1:8" x14ac:dyDescent="0.3">
      <c r="A460" s="1">
        <v>0.7227210069444352</v>
      </c>
      <c r="B460" s="2" t="s">
        <v>31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2.91</v>
      </c>
      <c r="H460" s="2" t="s">
        <v>12</v>
      </c>
    </row>
    <row r="461" spans="1:8" x14ac:dyDescent="0.3">
      <c r="A461" s="1">
        <v>0.72283674768517603</v>
      </c>
      <c r="B461" s="2" t="s">
        <v>31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2.93</v>
      </c>
      <c r="H461" s="2" t="s">
        <v>12</v>
      </c>
    </row>
    <row r="462" spans="1:8" x14ac:dyDescent="0.3">
      <c r="A462" s="1">
        <v>0.72295248842591664</v>
      </c>
      <c r="B462" s="2" t="s">
        <v>31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2.9</v>
      </c>
      <c r="H462" s="2" t="s">
        <v>12</v>
      </c>
    </row>
    <row r="463" spans="1:8" x14ac:dyDescent="0.3">
      <c r="A463" s="1">
        <v>0.72306822916665747</v>
      </c>
      <c r="B463" s="2" t="s">
        <v>31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2.79</v>
      </c>
      <c r="H463" s="2" t="s">
        <v>12</v>
      </c>
    </row>
    <row r="464" spans="1:8" x14ac:dyDescent="0.3">
      <c r="A464" s="1">
        <v>0.72318396990739808</v>
      </c>
      <c r="B464" s="2" t="s">
        <v>31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2.91</v>
      </c>
      <c r="H464" s="2" t="s">
        <v>12</v>
      </c>
    </row>
    <row r="465" spans="1:8" x14ac:dyDescent="0.3">
      <c r="A465" s="1">
        <v>0.72329971064813892</v>
      </c>
      <c r="B465" s="2" t="s">
        <v>31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2.9</v>
      </c>
      <c r="H465" s="2" t="s">
        <v>12</v>
      </c>
    </row>
    <row r="466" spans="1:8" x14ac:dyDescent="0.3">
      <c r="A466" s="1">
        <v>0.72341545138887953</v>
      </c>
      <c r="B466" s="2" t="s">
        <v>31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2.77</v>
      </c>
      <c r="H466" s="2" t="s">
        <v>12</v>
      </c>
    </row>
    <row r="467" spans="1:8" x14ac:dyDescent="0.3">
      <c r="A467" s="1">
        <v>0.72353119212962036</v>
      </c>
      <c r="B467" s="2" t="s">
        <v>31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2.92</v>
      </c>
      <c r="H467" s="2" t="s">
        <v>12</v>
      </c>
    </row>
    <row r="468" spans="1:8" x14ac:dyDescent="0.3">
      <c r="A468" s="1">
        <v>0.72364693287036097</v>
      </c>
      <c r="B468" s="2" t="s">
        <v>31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2.9</v>
      </c>
      <c r="H468" s="2" t="s">
        <v>12</v>
      </c>
    </row>
    <row r="469" spans="1:8" x14ac:dyDescent="0.3">
      <c r="A469" s="1">
        <v>0.7237626736111018</v>
      </c>
      <c r="B469" s="2" t="s">
        <v>31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2.9</v>
      </c>
      <c r="H469" s="2" t="s">
        <v>12</v>
      </c>
    </row>
    <row r="470" spans="1:8" x14ac:dyDescent="0.3">
      <c r="A470" s="1">
        <v>0.72387841435184241</v>
      </c>
      <c r="B470" s="2" t="s">
        <v>31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2.91</v>
      </c>
      <c r="H470" s="2" t="s">
        <v>12</v>
      </c>
    </row>
    <row r="471" spans="1:8" x14ac:dyDescent="0.3">
      <c r="A471" s="1">
        <v>0.72399415509258325</v>
      </c>
      <c r="B471" s="2" t="s">
        <v>31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2.8</v>
      </c>
      <c r="H471" s="2" t="s">
        <v>12</v>
      </c>
    </row>
    <row r="472" spans="1:8" x14ac:dyDescent="0.3">
      <c r="A472" s="1">
        <v>0.72410989583332386</v>
      </c>
      <c r="B472" s="2" t="s">
        <v>31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2.89</v>
      </c>
      <c r="H472" s="2" t="s">
        <v>12</v>
      </c>
    </row>
    <row r="473" spans="1:8" x14ac:dyDescent="0.3">
      <c r="A473" s="1">
        <v>0.72422563657406469</v>
      </c>
      <c r="B473" s="2" t="s">
        <v>31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2.88</v>
      </c>
      <c r="H473" s="2" t="s">
        <v>12</v>
      </c>
    </row>
    <row r="474" spans="1:8" x14ac:dyDescent="0.3">
      <c r="A474" s="1">
        <v>0.7243413773148053</v>
      </c>
      <c r="B474" s="2" t="s">
        <v>31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2.78</v>
      </c>
      <c r="H474" s="2" t="s">
        <v>12</v>
      </c>
    </row>
    <row r="475" spans="1:8" x14ac:dyDescent="0.3">
      <c r="A475" s="1">
        <v>0.72445711805554613</v>
      </c>
      <c r="B475" s="2" t="s">
        <v>31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2.89</v>
      </c>
      <c r="H475" s="2" t="s">
        <v>12</v>
      </c>
    </row>
    <row r="476" spans="1:8" x14ac:dyDescent="0.3">
      <c r="A476" s="1">
        <v>0.72457285879628675</v>
      </c>
      <c r="B476" s="2" t="s">
        <v>31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2.88</v>
      </c>
      <c r="H476" s="2" t="s">
        <v>12</v>
      </c>
    </row>
    <row r="477" spans="1:8" x14ac:dyDescent="0.3">
      <c r="A477" s="1">
        <v>0.72468859953702758</v>
      </c>
      <c r="B477" s="2" t="s">
        <v>31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2.8</v>
      </c>
      <c r="H477" s="2" t="s">
        <v>12</v>
      </c>
    </row>
    <row r="478" spans="1:8" x14ac:dyDescent="0.3">
      <c r="A478" s="1">
        <v>0.72480434027776819</v>
      </c>
      <c r="B478" s="2" t="s">
        <v>31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2.87</v>
      </c>
      <c r="H478" s="2" t="s">
        <v>12</v>
      </c>
    </row>
    <row r="479" spans="1:8" x14ac:dyDescent="0.3">
      <c r="A479" s="1">
        <v>0.72492008101850902</v>
      </c>
      <c r="B479" s="2" t="s">
        <v>31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2.8400000000000003</v>
      </c>
      <c r="H479" s="2" t="s">
        <v>12</v>
      </c>
    </row>
    <row r="480" spans="1:8" x14ac:dyDescent="0.3">
      <c r="A480" s="1">
        <v>0.72503582175924963</v>
      </c>
      <c r="B480" s="2" t="s">
        <v>31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2.8600000000000003</v>
      </c>
      <c r="H480" s="2" t="s">
        <v>12</v>
      </c>
    </row>
    <row r="481" spans="1:8" x14ac:dyDescent="0.3">
      <c r="A481" s="1">
        <v>0.72515156249999047</v>
      </c>
      <c r="B481" s="2" t="s">
        <v>31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2.79</v>
      </c>
      <c r="H481" s="2" t="s">
        <v>12</v>
      </c>
    </row>
    <row r="482" spans="1:8" x14ac:dyDescent="0.3">
      <c r="A482" s="1">
        <v>0.72526730324073108</v>
      </c>
      <c r="B482" s="2" t="s">
        <v>31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2.77</v>
      </c>
      <c r="H482" s="2" t="s">
        <v>12</v>
      </c>
    </row>
    <row r="483" spans="1:8" x14ac:dyDescent="0.3">
      <c r="A483" s="1">
        <v>0.72538304398147191</v>
      </c>
      <c r="B483" s="2" t="s">
        <v>31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2.8</v>
      </c>
      <c r="H483" s="2" t="s">
        <v>12</v>
      </c>
    </row>
    <row r="484" spans="1:8" x14ac:dyDescent="0.3">
      <c r="A484" s="1">
        <v>0.72549878472221252</v>
      </c>
      <c r="B484" s="2" t="s">
        <v>31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2.86</v>
      </c>
      <c r="H484" s="2" t="s">
        <v>12</v>
      </c>
    </row>
    <row r="485" spans="1:8" x14ac:dyDescent="0.3">
      <c r="A485" s="1">
        <v>0.72561452546295335</v>
      </c>
      <c r="B485" s="2" t="s">
        <v>31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2.86</v>
      </c>
      <c r="H485" s="2" t="s">
        <v>12</v>
      </c>
    </row>
    <row r="486" spans="1:8" x14ac:dyDescent="0.3">
      <c r="A486" s="1">
        <v>0.72573026620369396</v>
      </c>
      <c r="B486" s="2" t="s">
        <v>31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2.84</v>
      </c>
      <c r="H486" s="2" t="s">
        <v>12</v>
      </c>
    </row>
    <row r="487" spans="1:8" x14ac:dyDescent="0.3">
      <c r="A487" s="1">
        <v>0.7258460069444348</v>
      </c>
      <c r="B487" s="2" t="s">
        <v>31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2.8</v>
      </c>
      <c r="H487" s="2" t="s">
        <v>12</v>
      </c>
    </row>
    <row r="488" spans="1:8" x14ac:dyDescent="0.3">
      <c r="A488" s="1">
        <v>0.72596174768517541</v>
      </c>
      <c r="B488" s="2" t="s">
        <v>31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2.8400000000000003</v>
      </c>
      <c r="H488" s="2" t="s">
        <v>12</v>
      </c>
    </row>
    <row r="489" spans="1:8" x14ac:dyDescent="0.3">
      <c r="A489" s="1">
        <v>0.72607748842591624</v>
      </c>
      <c r="B489" s="2" t="s">
        <v>31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2.8400000000000003</v>
      </c>
      <c r="H489" s="2" t="s">
        <v>12</v>
      </c>
    </row>
    <row r="490" spans="1:8" x14ac:dyDescent="0.3">
      <c r="A490" s="1">
        <v>0.72619322916665685</v>
      </c>
      <c r="B490" s="2" t="s">
        <v>31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2.83</v>
      </c>
      <c r="H490" s="2" t="s">
        <v>12</v>
      </c>
    </row>
    <row r="491" spans="1:8" x14ac:dyDescent="0.3">
      <c r="A491" s="1">
        <v>0.72630896990739768</v>
      </c>
      <c r="B491" s="2" t="s">
        <v>31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2.8</v>
      </c>
      <c r="H491" s="2" t="s">
        <v>12</v>
      </c>
    </row>
    <row r="492" spans="1:8" x14ac:dyDescent="0.3">
      <c r="A492" s="1">
        <v>0.72642471064813829</v>
      </c>
      <c r="B492" s="2" t="s">
        <v>31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2.78</v>
      </c>
      <c r="H492" s="2" t="s">
        <v>12</v>
      </c>
    </row>
    <row r="493" spans="1:8" x14ac:dyDescent="0.3">
      <c r="A493" s="1">
        <v>0.72654045138887913</v>
      </c>
      <c r="B493" s="2" t="s">
        <v>31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2.83</v>
      </c>
      <c r="H493" s="2" t="s">
        <v>12</v>
      </c>
    </row>
    <row r="494" spans="1:8" x14ac:dyDescent="0.3">
      <c r="A494" s="1">
        <v>0.72665619212961974</v>
      </c>
      <c r="B494" s="2" t="s">
        <v>31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2.82</v>
      </c>
      <c r="H494" s="2" t="s">
        <v>12</v>
      </c>
    </row>
    <row r="495" spans="1:8" x14ac:dyDescent="0.3">
      <c r="A495" s="1">
        <v>0.72677193287036057</v>
      </c>
      <c r="B495" s="2" t="s">
        <v>31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2.8</v>
      </c>
      <c r="H495" s="2" t="s">
        <v>12</v>
      </c>
    </row>
    <row r="496" spans="1:8" x14ac:dyDescent="0.3">
      <c r="A496" s="1">
        <v>0.72688767361110118</v>
      </c>
      <c r="B496" s="2" t="s">
        <v>31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2.77</v>
      </c>
      <c r="H496" s="2" t="s">
        <v>12</v>
      </c>
    </row>
    <row r="497" spans="1:8" x14ac:dyDescent="0.3">
      <c r="A497" s="1">
        <v>0.72700341435184201</v>
      </c>
      <c r="B497" s="2" t="s">
        <v>31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2.85</v>
      </c>
      <c r="H497" s="2" t="s">
        <v>12</v>
      </c>
    </row>
    <row r="498" spans="1:8" x14ac:dyDescent="0.3">
      <c r="A498" s="1">
        <v>0.72711915509258263</v>
      </c>
      <c r="B498" s="2" t="s">
        <v>31</v>
      </c>
      <c r="C498" s="2" t="s">
        <v>14</v>
      </c>
      <c r="D498" s="2" t="s">
        <v>9</v>
      </c>
      <c r="E498" s="2" t="s">
        <v>10</v>
      </c>
      <c r="F498" s="2" t="s">
        <v>11</v>
      </c>
      <c r="G498">
        <v>2.78</v>
      </c>
      <c r="H498" s="2" t="s">
        <v>12</v>
      </c>
    </row>
    <row r="499" spans="1:8" x14ac:dyDescent="0.3">
      <c r="A499" s="1">
        <v>0.72723489583332346</v>
      </c>
      <c r="B499" s="2" t="s">
        <v>31</v>
      </c>
      <c r="C499" s="2" t="s">
        <v>14</v>
      </c>
      <c r="D499" s="2" t="s">
        <v>9</v>
      </c>
      <c r="E499" s="2" t="s">
        <v>10</v>
      </c>
      <c r="F499" s="2" t="s">
        <v>11</v>
      </c>
      <c r="G499">
        <v>2.8</v>
      </c>
      <c r="H499" s="2" t="s">
        <v>12</v>
      </c>
    </row>
    <row r="500" spans="1:8" x14ac:dyDescent="0.3">
      <c r="A500" s="1">
        <v>0.72735063657406407</v>
      </c>
      <c r="B500" s="2" t="s">
        <v>31</v>
      </c>
      <c r="C500" s="2" t="s">
        <v>14</v>
      </c>
      <c r="D500" s="2" t="s">
        <v>9</v>
      </c>
      <c r="E500" s="2" t="s">
        <v>10</v>
      </c>
      <c r="F500" s="2" t="s">
        <v>11</v>
      </c>
      <c r="G500">
        <v>2.82</v>
      </c>
      <c r="H500" s="2" t="s">
        <v>12</v>
      </c>
    </row>
    <row r="501" spans="1:8" x14ac:dyDescent="0.3">
      <c r="A501" s="1">
        <v>0.7274663773148049</v>
      </c>
      <c r="B501" s="2" t="s">
        <v>31</v>
      </c>
      <c r="C501" s="2" t="s">
        <v>14</v>
      </c>
      <c r="D501" s="2" t="s">
        <v>9</v>
      </c>
      <c r="E501" s="2" t="s">
        <v>10</v>
      </c>
      <c r="F501" s="2" t="s">
        <v>11</v>
      </c>
      <c r="G501">
        <v>2.77</v>
      </c>
      <c r="H501" s="2" t="s">
        <v>12</v>
      </c>
    </row>
    <row r="502" spans="1:8" x14ac:dyDescent="0.3">
      <c r="A502" s="1">
        <v>0.72758211805554551</v>
      </c>
      <c r="B502" s="2" t="s">
        <v>31</v>
      </c>
      <c r="C502" s="2" t="s">
        <v>14</v>
      </c>
      <c r="D502" s="2" t="s">
        <v>9</v>
      </c>
      <c r="E502" s="2" t="s">
        <v>10</v>
      </c>
      <c r="F502" s="2" t="s">
        <v>11</v>
      </c>
      <c r="G502">
        <v>2.81</v>
      </c>
      <c r="H502" s="2" t="s">
        <v>12</v>
      </c>
    </row>
    <row r="503" spans="1:8" x14ac:dyDescent="0.3">
      <c r="A503" s="1">
        <v>0.72769785879628635</v>
      </c>
      <c r="B503" s="2" t="s">
        <v>31</v>
      </c>
      <c r="C503" s="2" t="s">
        <v>14</v>
      </c>
      <c r="D503" s="2" t="s">
        <v>9</v>
      </c>
      <c r="E503" s="2" t="s">
        <v>10</v>
      </c>
      <c r="F503" s="2" t="s">
        <v>11</v>
      </c>
      <c r="G503">
        <v>2.79</v>
      </c>
      <c r="H503" s="2" t="s">
        <v>12</v>
      </c>
    </row>
    <row r="4657" spans="10:10" x14ac:dyDescent="0.3">
      <c r="J4657"/>
    </row>
    <row r="4678" spans="17:41" x14ac:dyDescent="0.3">
      <c r="Q4678" s="1"/>
      <c r="Y4678" s="1"/>
      <c r="AG4678" s="1"/>
      <c r="AO4678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XFC4683"/>
  <sheetViews>
    <sheetView topLeftCell="J1" workbookViewId="0">
      <selection activeCell="U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42" t="s">
        <v>18</v>
      </c>
      <c r="O1" s="43"/>
      <c r="Q1" s="46" t="s">
        <v>19</v>
      </c>
      <c r="R1" s="46"/>
      <c r="T1" s="47" t="s">
        <v>20</v>
      </c>
      <c r="U1" s="47"/>
      <c r="V1" s="47"/>
      <c r="W1" s="47"/>
    </row>
    <row r="2" spans="1:62" x14ac:dyDescent="0.3">
      <c r="A2" s="1">
        <v>0.67349646990740675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3.51</v>
      </c>
      <c r="H2" s="2" t="s">
        <v>12</v>
      </c>
      <c r="J2" s="8">
        <f>calculoesp2!D2</f>
        <v>3.59</v>
      </c>
      <c r="K2" s="6">
        <f>calculoesp2!E2</f>
        <v>2</v>
      </c>
      <c r="L2" s="9">
        <f>calculoesp2!F2</f>
        <v>3.90625E-3</v>
      </c>
      <c r="N2" s="44"/>
      <c r="O2" s="45"/>
      <c r="Q2" s="46"/>
      <c r="R2" s="46"/>
      <c r="T2" s="8"/>
      <c r="U2" s="8" t="s">
        <v>53</v>
      </c>
      <c r="V2" s="8" t="s">
        <v>54</v>
      </c>
      <c r="W2" s="8" t="s">
        <v>55</v>
      </c>
    </row>
    <row r="3" spans="1:62" x14ac:dyDescent="0.3">
      <c r="A3" s="1">
        <v>0.67361221064814758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3.49</v>
      </c>
      <c r="H3" s="2" t="s">
        <v>12</v>
      </c>
      <c r="J3" s="8">
        <f>calculoesp2!D3</f>
        <v>3.58</v>
      </c>
      <c r="K3" s="7">
        <f>calculoesp2!E3</f>
        <v>2</v>
      </c>
      <c r="L3" s="9">
        <f>calculoesp2!F3</f>
        <v>3.90625E-3</v>
      </c>
      <c r="N3" s="10" t="s">
        <v>35</v>
      </c>
      <c r="O3" s="11">
        <f>calculoesp2!Q3/calculoesp2!Q8</f>
        <v>0.92063492063492058</v>
      </c>
      <c r="Q3" s="46"/>
      <c r="R3" s="46"/>
      <c r="T3" s="8" t="s">
        <v>53</v>
      </c>
      <c r="U3" s="10">
        <f>O3</f>
        <v>0.92063492063492058</v>
      </c>
      <c r="V3" s="12">
        <f>O7</f>
        <v>0.24806201550387597</v>
      </c>
      <c r="W3" s="13">
        <f>O11</f>
        <v>0</v>
      </c>
      <c r="Y3" s="14"/>
    </row>
    <row r="4" spans="1:62" x14ac:dyDescent="0.3">
      <c r="A4" s="1">
        <v>0.67372795138888819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3.56</v>
      </c>
      <c r="H4" s="2" t="s">
        <v>12</v>
      </c>
      <c r="J4" s="8">
        <f>calculoesp2!D4</f>
        <v>3.57</v>
      </c>
      <c r="K4" s="7">
        <f>calculoesp2!E4</f>
        <v>2</v>
      </c>
      <c r="L4" s="9">
        <f>calculoesp2!F4</f>
        <v>3.90625E-3</v>
      </c>
      <c r="N4" s="10" t="s">
        <v>36</v>
      </c>
      <c r="O4" s="15">
        <f>calculoesp2!Q5/calculoesp2!Q8</f>
        <v>7.9365079365079361E-2</v>
      </c>
      <c r="Q4" s="8" t="s">
        <v>53</v>
      </c>
      <c r="R4" s="16">
        <f>SUM(L2:L39)</f>
        <v>0.30078125</v>
      </c>
      <c r="T4" s="8" t="s">
        <v>54</v>
      </c>
      <c r="U4" s="10">
        <f>O4</f>
        <v>7.9365079365079361E-2</v>
      </c>
      <c r="V4" s="12">
        <f>O8</f>
        <v>0.73643410852713176</v>
      </c>
      <c r="W4" s="13">
        <f>O12</f>
        <v>0.62903225806451613</v>
      </c>
    </row>
    <row r="5" spans="1:62" x14ac:dyDescent="0.3">
      <c r="A5" s="1">
        <v>0.67384369212962902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calculoesp2!D5</f>
        <v>3.56</v>
      </c>
      <c r="K5" s="7">
        <f>calculoesp2!E5</f>
        <v>5</v>
      </c>
      <c r="L5" s="9">
        <f>calculoesp2!F5</f>
        <v>9.765625E-3</v>
      </c>
      <c r="N5" s="10" t="s">
        <v>48</v>
      </c>
      <c r="O5" s="17">
        <f>calculoesp2!Q7/calculoesp2!Q8</f>
        <v>0</v>
      </c>
      <c r="Q5" s="8" t="s">
        <v>54</v>
      </c>
      <c r="R5" s="16">
        <f>SUM(L40:L79)</f>
        <v>0.642578125</v>
      </c>
      <c r="T5" s="8" t="s">
        <v>55</v>
      </c>
      <c r="U5" s="10">
        <f>O5</f>
        <v>0</v>
      </c>
      <c r="V5" s="12">
        <f>O9</f>
        <v>1.5503875968992248E-2</v>
      </c>
      <c r="W5" s="13">
        <f>O13</f>
        <v>0.37096774193548387</v>
      </c>
    </row>
    <row r="6" spans="1:62" x14ac:dyDescent="0.3">
      <c r="A6" s="1">
        <v>0.67395943287036963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calculoesp2!D6</f>
        <v>3.55</v>
      </c>
      <c r="K6" s="7">
        <f>calculoesp2!E6</f>
        <v>4</v>
      </c>
      <c r="L6" s="9">
        <f>calculoesp2!F6</f>
        <v>7.8125E-3</v>
      </c>
      <c r="N6" s="8"/>
      <c r="O6" s="18">
        <f>SUM(O3:O5)</f>
        <v>1</v>
      </c>
      <c r="Q6" s="8" t="s">
        <v>55</v>
      </c>
      <c r="R6" s="16">
        <f>SUM(L80:L81)</f>
        <v>3.125E-2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62" x14ac:dyDescent="0.3">
      <c r="A7" s="1">
        <v>0.67407517361111047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calculoesp2!D7</f>
        <v>3.54</v>
      </c>
      <c r="K7" s="7">
        <f>calculoesp2!E7</f>
        <v>1</v>
      </c>
      <c r="L7" s="9">
        <f>calculoesp2!F7</f>
        <v>1.953125E-3</v>
      </c>
      <c r="N7" s="12" t="s">
        <v>37</v>
      </c>
      <c r="O7" s="20">
        <f>calculoesp2!R3/calculoesp2!R8</f>
        <v>0.24806201550387597</v>
      </c>
      <c r="R7" s="21">
        <f>SUM(R4:R6)</f>
        <v>0.974609375</v>
      </c>
    </row>
    <row r="8" spans="1:62" x14ac:dyDescent="0.3">
      <c r="A8" s="1">
        <v>0.67419091435185108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3.55</v>
      </c>
      <c r="H8" s="2" t="s">
        <v>12</v>
      </c>
      <c r="J8" s="8">
        <f>calculoesp2!D8</f>
        <v>3.53</v>
      </c>
      <c r="K8" s="7">
        <f>calculoesp2!E8</f>
        <v>2</v>
      </c>
      <c r="L8" s="9">
        <f>calculoesp2!F8</f>
        <v>3.90625E-3</v>
      </c>
      <c r="N8" s="12" t="s">
        <v>38</v>
      </c>
      <c r="O8" s="22">
        <f>calculoesp2!R5/calculoesp2!R8</f>
        <v>0.73643410852713176</v>
      </c>
      <c r="Y8" s="23"/>
    </row>
    <row r="9" spans="1:62" x14ac:dyDescent="0.3">
      <c r="A9" s="1">
        <v>0.67430665509259191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calculoesp2!D9</f>
        <v>3.52</v>
      </c>
      <c r="K9" s="7">
        <f>calculoesp2!E9</f>
        <v>3</v>
      </c>
      <c r="L9" s="9">
        <f>calculoesp2!F9</f>
        <v>5.859375E-3</v>
      </c>
      <c r="N9" s="12" t="s">
        <v>49</v>
      </c>
      <c r="O9" s="22">
        <f>calculoesp2!R7/calculoesp2!R8</f>
        <v>1.5503875968992248E-2</v>
      </c>
      <c r="T9" s="47" t="s">
        <v>27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</row>
    <row r="10" spans="1:62" x14ac:dyDescent="0.3">
      <c r="A10" s="1">
        <v>0.67442239583333252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8">
        <f>calculoesp2!D10</f>
        <v>3.51</v>
      </c>
      <c r="K10" s="7">
        <f>calculoesp2!E10</f>
        <v>7</v>
      </c>
      <c r="L10" s="9">
        <f>calculoesp2!F10</f>
        <v>1.3671875E-2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</row>
    <row r="11" spans="1:62" x14ac:dyDescent="0.3">
      <c r="A11" s="1">
        <v>0.67453813657407335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calculoesp2!D11</f>
        <v>3.5</v>
      </c>
      <c r="K11" s="7">
        <f>calculoesp2!E11</f>
        <v>3</v>
      </c>
      <c r="L11" s="9">
        <f>calculoesp2!F11</f>
        <v>5.859375E-3</v>
      </c>
      <c r="N11" s="13" t="s">
        <v>50</v>
      </c>
      <c r="O11" s="25">
        <f>calculoesp2!S3/calculoesp2!S8</f>
        <v>0</v>
      </c>
      <c r="T11" s="16" cm="1">
        <f t="array" ref="T11:T13">MMULT($U$3:$W$5,R4:R6)</f>
        <v>0.43630894702842377</v>
      </c>
      <c r="U11" s="16" cm="1">
        <f t="array" ref="U11:U13">MMULT($U$3:$W$5,_xlfn.ANCHORARRAY(T11))</f>
        <v>0.52986611718836563</v>
      </c>
      <c r="V11" s="16" cm="1">
        <f t="array" ref="V11:V13">MMULT($U$3:$W$5,_xlfn.ANCHORARRAY(U11))</f>
        <v>0.59416622372696271</v>
      </c>
      <c r="W11" s="16" cm="1">
        <f t="array" ref="W11:W13">MMULT($U$3:$W$5,_xlfn.ANCHORARRAY(V11))</f>
        <v>0.63826169667599875</v>
      </c>
      <c r="X11" s="16" cm="1">
        <f t="array" ref="X11:X13">MMULT($U$3:$W$5,_xlfn.ANCHORARRAY(W11))</f>
        <v>0.66846818610684822</v>
      </c>
      <c r="Y11" s="16" cm="1">
        <f t="array" ref="Y11:Y13">MMULT($U$3:$W$5,_xlfn.ANCHORARRAY(X11))</f>
        <v>0.68914901445860277</v>
      </c>
      <c r="Z11" s="16" cm="1">
        <f t="array" ref="Z11:Z13">MMULT($U$3:$W$5,_xlfn.ANCHORARRAY(Y11))</f>
        <v>0.70330421079887107</v>
      </c>
      <c r="AA11" s="16" cm="1">
        <f t="array" ref="AA11:AA13">MMULT($U$3:$W$5,_xlfn.ANCHORARRAY(Z11))</f>
        <v>0.71299153341967558</v>
      </c>
      <c r="AB11" s="16" cm="1">
        <f t="array" ref="AB11:AB13">MMULT($U$3:$W$5,_xlfn.ANCHORARRAY(AA11))</f>
        <v>0.71962073834684537</v>
      </c>
      <c r="AC11" s="16" cm="1">
        <f t="array" ref="AC11:AC13">MMULT($U$3:$W$5,_xlfn.ANCHORARRAY(AB11))</f>
        <v>0.72415706127782686</v>
      </c>
      <c r="AD11" s="16" cm="1">
        <f t="array" ref="AD11:AD13">MMULT($U$3:$W$5,_xlfn.ANCHORARRAY(AC11))</f>
        <v>0.72726118387866279</v>
      </c>
      <c r="AE11" s="16" cm="1">
        <f t="array" ref="AE11:AE13">MMULT($U$3:$W$5,_xlfn.ANCHORARRAY(AD11))</f>
        <v>0.72938525934125487</v>
      </c>
      <c r="AF11" s="16" cm="1">
        <f t="array" ref="AF11:AF13">MMULT($U$3:$W$5,_xlfn.ANCHORARRAY(AE11))</f>
        <v>0.73083870599321843</v>
      </c>
      <c r="AG11" s="16" cm="1">
        <f t="array" ref="AG11:AG13">MMULT($U$3:$W$5,_xlfn.ANCHORARRAY(AF11))</f>
        <v>0.73183325750983674</v>
      </c>
      <c r="AH11" s="16" cm="1">
        <f t="array" ref="AH11:AH13">MMULT($U$3:$W$5,_xlfn.ANCHORARRAY(AG11))</f>
        <v>0.73251379959434437</v>
      </c>
      <c r="AI11" s="16" cm="1">
        <f t="array" ref="AI11:AI13">MMULT($U$3:$W$5,_xlfn.ANCHORARRAY(AH11))</f>
        <v>0.73297947408292341</v>
      </c>
      <c r="AJ11" s="16" cm="1">
        <f t="array" ref="AJ11:AJ13">MMULT($U$3:$W$5,_xlfn.ANCHORARRAY(AI11))</f>
        <v>0.73329812104555725</v>
      </c>
      <c r="AK11" s="16" cm="1">
        <f t="array" ref="AK11:AK13">MMULT($U$3:$W$5,_xlfn.ANCHORARRAY(AJ11))</f>
        <v>0.73351616148991017</v>
      </c>
      <c r="AL11" s="16" cm="1">
        <f t="array" ref="AL11:AL13">MMULT($U$3:$W$5,_xlfn.ANCHORARRAY(AK11))</f>
        <v>0.73366535993698656</v>
      </c>
      <c r="AM11" s="16" cm="1">
        <f t="array" ref="AM11:AM13">MMULT($U$3:$W$5,_xlfn.ANCHORARRAY(AL11))</f>
        <v>0.73376745189465187</v>
      </c>
      <c r="AN11" s="16" cm="1">
        <f t="array" ref="AN11:AN13">MMULT($U$3:$W$5,_xlfn.ANCHORARRAY(AM11))</f>
        <v>0.73383731031367005</v>
      </c>
      <c r="AO11" s="16" cm="1">
        <f t="array" ref="AO11:AO13">MMULT($U$3:$W$5,_xlfn.ANCHORARRAY(AN11))</f>
        <v>0.73388511230292852</v>
      </c>
      <c r="AP11" s="16" cm="1">
        <f t="array" ref="AP11:AP13">MMULT($U$3:$W$5,_xlfn.ANCHORARRAY(AO11))</f>
        <v>0.73391782174867348</v>
      </c>
      <c r="AQ11" s="16" cm="1">
        <f t="array" ref="AQ11:AQ13">MMULT($U$3:$W$5,_xlfn.ANCHORARRAY(AP11))</f>
        <v>0.73394020382638836</v>
      </c>
      <c r="AR11" s="16" cm="1">
        <f t="array" ref="AR11:AR13">MMULT($U$3:$W$5,_xlfn.ANCHORARRAY(AQ11))</f>
        <v>0.73395551920061286</v>
      </c>
      <c r="AS11" s="16" cm="1">
        <f t="array" ref="AS11:AS13">MMULT($U$3:$W$5,_xlfn.ANCHORARRAY(AR11))</f>
        <v>0.73396599904482074</v>
      </c>
      <c r="AT11" s="16" cm="1">
        <f t="array" ref="AT11:AT13">MMULT($U$3:$W$5,_xlfn.ANCHORARRAY(AS11))</f>
        <v>0.73397317008308471</v>
      </c>
      <c r="AU11" s="16" cm="1">
        <f t="array" ref="AU11:AU13">MMULT($U$3:$W$5,_xlfn.ANCHORARRAY(AT11))</f>
        <v>0.73397807700619888</v>
      </c>
      <c r="AV11" s="16" cm="1">
        <f t="array" ref="AV11:AV13">MMULT($U$3:$W$5,_xlfn.ANCHORARRAY(AU11))</f>
        <v>0.73398143466426169</v>
      </c>
      <c r="AW11" s="16" cm="1">
        <f t="array" ref="AW11:AW13">MMULT($U$3:$W$5,_xlfn.ANCHORARRAY(AV11))</f>
        <v>0.73398373220742752</v>
      </c>
      <c r="AX11" s="16" cm="1">
        <f t="array" ref="AX11:AX13">MMULT($U$3:$W$5,_xlfn.ANCHORARRAY(AW11))</f>
        <v>0.73398530434625175</v>
      </c>
      <c r="AY11" s="16" cm="1">
        <f t="array" ref="AY11:AY13">MMULT($U$3:$W$5,_xlfn.ANCHORARRAY(AX11))</f>
        <v>0.73398638011297479</v>
      </c>
      <c r="AZ11" s="16" cm="1">
        <f t="array" ref="AZ11:AZ13">MMULT($U$3:$W$5,_xlfn.ANCHORARRAY(AY11))</f>
        <v>0.73398711622738444</v>
      </c>
      <c r="BA11" s="16" cm="1">
        <f t="array" ref="BA11:BA13">MMULT($U$3:$W$5,_xlfn.ANCHORARRAY(AZ11))</f>
        <v>0.73398761992805894</v>
      </c>
      <c r="BB11" s="16" cm="1">
        <f t="array" ref="BB11:BB13">MMULT($U$3:$W$5,_xlfn.ANCHORARRAY(BA11))</f>
        <v>0.73398796459509186</v>
      </c>
      <c r="BC11" s="16" cm="1">
        <f t="array" ref="BC11:BC13">MMULT($U$3:$W$5,_xlfn.ANCHORARRAY(BB11))</f>
        <v>0.73398820044024682</v>
      </c>
      <c r="BD11" s="16" cm="1">
        <f t="array" ref="BD11:BD13">MMULT($U$3:$W$5,_xlfn.ANCHORARRAY(BC11))</f>
        <v>0.73398836182190452</v>
      </c>
      <c r="BE11" s="16" cm="1">
        <f t="array" ref="BE11:BE13">MMULT($U$3:$W$5,_xlfn.ANCHORARRAY(BD11))</f>
        <v>0.73398847225045838</v>
      </c>
      <c r="BF11" s="16" cm="1">
        <f t="array" ref="BF11:BF13">MMULT($U$3:$W$5,_xlfn.ANCHORARRAY(BE11))</f>
        <v>0.73398854781335499</v>
      </c>
      <c r="BG11" s="16" cm="1">
        <f t="array" ref="BG11:BG13">MMULT($U$3:$W$5,_xlfn.ANCHORARRAY(BF11))</f>
        <v>0.73398859951874429</v>
      </c>
      <c r="BH11" s="16" cm="1">
        <f t="array" ref="BH11:BH13">MMULT($U$3:$W$5,_xlfn.ANCHORARRAY(BG11))</f>
        <v>0.73398863489916766</v>
      </c>
      <c r="BI11" s="16" cm="1">
        <f t="array" ref="BI11:BI13">MMULT($U$3:$W$5,_xlfn.ANCHORARRAY(BH11))</f>
        <v>0.73398865910891387</v>
      </c>
      <c r="BJ11" s="16" cm="1">
        <f t="array" ref="BJ11:BJ13">MMULT($U$3:$W$5,_xlfn.ANCHORARRAY(BI11))</f>
        <v>0.733988675674906</v>
      </c>
    </row>
    <row r="12" spans="1:62" x14ac:dyDescent="0.3">
      <c r="A12" s="1">
        <v>0.67465387731481397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calculoesp2!D12</f>
        <v>3.49</v>
      </c>
      <c r="K12" s="7">
        <f>calculoesp2!E12</f>
        <v>4</v>
      </c>
      <c r="L12" s="9">
        <f>calculoesp2!F12</f>
        <v>7.8125E-3</v>
      </c>
      <c r="N12" s="13" t="s">
        <v>51</v>
      </c>
      <c r="O12" s="26">
        <f>calculoesp2!S5/calculoesp2!S8</f>
        <v>0.62903225806451613</v>
      </c>
      <c r="T12" s="16">
        <v>0.51674523448570475</v>
      </c>
      <c r="U12" s="16">
        <v>0.42873542233416401</v>
      </c>
      <c r="V12" s="16">
        <v>0.36785769988130296</v>
      </c>
      <c r="W12" s="16">
        <v>0.32597566168677228</v>
      </c>
      <c r="X12" s="16">
        <v>0.29723961907421975</v>
      </c>
      <c r="Y12" s="16">
        <v>0.27754979909878963</v>
      </c>
      <c r="Z12" s="16">
        <v>0.26406750342487634</v>
      </c>
      <c r="AA12" s="16">
        <v>0.25483883308472205</v>
      </c>
      <c r="AB12" s="16">
        <v>0.24852285351875109</v>
      </c>
      <c r="AC12" s="16">
        <v>0.24420064925654392</v>
      </c>
      <c r="AD12" s="16">
        <v>0.24124296869356326</v>
      </c>
      <c r="AE12" s="16">
        <v>0.23921907401568313</v>
      </c>
      <c r="AF12" s="16">
        <v>0.23783416941526964</v>
      </c>
      <c r="AG12" s="16">
        <v>0.23688651617789608</v>
      </c>
      <c r="AH12" s="16">
        <v>0.23623806414039439</v>
      </c>
      <c r="AI12" s="16">
        <v>0.23579434754405287</v>
      </c>
      <c r="AJ12" s="16">
        <v>0.23549072557819517</v>
      </c>
      <c r="AK12" s="16">
        <v>0.23528296624026887</v>
      </c>
      <c r="AL12" s="16">
        <v>0.23514080282703478</v>
      </c>
      <c r="AM12" s="16">
        <v>0.23504352472391452</v>
      </c>
      <c r="AN12" s="16">
        <v>0.23497696027729212</v>
      </c>
      <c r="AO12" s="16">
        <v>0.2349314122524597</v>
      </c>
      <c r="AP12" s="16">
        <v>0.23490024512573582</v>
      </c>
      <c r="AQ12" s="16">
        <v>0.23487891840989256</v>
      </c>
      <c r="AR12" s="16">
        <v>0.23486432518763573</v>
      </c>
      <c r="AS12" s="16">
        <v>0.23485433949002038</v>
      </c>
      <c r="AT12" s="16">
        <v>0.23484750658121931</v>
      </c>
      <c r="AU12" s="16">
        <v>0.23484283102979911</v>
      </c>
      <c r="AV12" s="16">
        <v>0.23483963169234037</v>
      </c>
      <c r="AW12" s="16">
        <v>0.23483744248314262</v>
      </c>
      <c r="AX12" s="16">
        <v>0.23483594447395376</v>
      </c>
      <c r="AY12" s="16">
        <v>0.23483491943188281</v>
      </c>
      <c r="AZ12" s="16">
        <v>0.23483421802680798</v>
      </c>
      <c r="BA12" s="16">
        <v>0.23483373807667429</v>
      </c>
      <c r="BB12" s="16">
        <v>0.23483340966141311</v>
      </c>
      <c r="BC12" s="16">
        <v>0.23483318493685068</v>
      </c>
      <c r="BD12" s="16">
        <v>0.23483303116467588</v>
      </c>
      <c r="BE12" s="16">
        <v>0.2348329259430593</v>
      </c>
      <c r="BF12" s="16">
        <v>0.23483285394311126</v>
      </c>
      <c r="BG12" s="16">
        <v>0.23483280467573933</v>
      </c>
      <c r="BH12" s="16">
        <v>0.23483277096357702</v>
      </c>
      <c r="BI12" s="16">
        <v>0.23483274789537092</v>
      </c>
      <c r="BJ12" s="16">
        <v>0.23483273211049996</v>
      </c>
    </row>
    <row r="13" spans="1:62" x14ac:dyDescent="0.3">
      <c r="A13" s="1">
        <v>0.6747696180555548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calculoesp2!D13</f>
        <v>3.48</v>
      </c>
      <c r="K13" s="7">
        <f>calculoesp2!E13</f>
        <v>1</v>
      </c>
      <c r="L13" s="9">
        <f>calculoesp2!F13</f>
        <v>1.953125E-3</v>
      </c>
      <c r="N13" s="13" t="s">
        <v>52</v>
      </c>
      <c r="O13" s="26">
        <f>calculoesp2!S7/calculoesp2!S8</f>
        <v>0.37096774193548387</v>
      </c>
      <c r="T13" s="16">
        <v>2.1555193485871468E-2</v>
      </c>
      <c r="U13" s="16">
        <v>1.6007835477470374E-2</v>
      </c>
      <c r="V13" s="16">
        <v>1.25854513917343E-2</v>
      </c>
      <c r="W13" s="16">
        <v>1.0372016637228962E-2</v>
      </c>
      <c r="X13" s="16">
        <v>8.9015698189319949E-3</v>
      </c>
      <c r="Y13" s="16">
        <v>7.9105614426074611E-3</v>
      </c>
      <c r="Z13" s="16">
        <v>7.2376607762523444E-3</v>
      </c>
      <c r="AA13" s="16">
        <v>6.779008495602072E-3</v>
      </c>
      <c r="AB13" s="16">
        <v>6.4657831344032118E-3</v>
      </c>
      <c r="AC13" s="16">
        <v>6.2516644656288398E-3</v>
      </c>
      <c r="AD13" s="16">
        <v>6.1052224277734699E-3</v>
      </c>
      <c r="AE13" s="16">
        <v>6.0050416430614817E-3</v>
      </c>
      <c r="AF13" s="16">
        <v>5.9364995915113933E-3</v>
      </c>
      <c r="AG13" s="16">
        <v>5.8896013122665342E-3</v>
      </c>
      <c r="AH13" s="16">
        <v>5.8575112652605558E-3</v>
      </c>
      <c r="AI13" s="16">
        <v>5.8355533730228767E-3</v>
      </c>
      <c r="AJ13" s="16">
        <v>5.8205283762467405E-3</v>
      </c>
      <c r="AK13" s="16">
        <v>5.8102472698199903E-3</v>
      </c>
      <c r="AL13" s="16">
        <v>5.8032122359776509E-3</v>
      </c>
      <c r="AM13" s="16">
        <v>5.7983983814326083E-3</v>
      </c>
      <c r="AN13" s="16">
        <v>5.795104409036753E-3</v>
      </c>
      <c r="AO13" s="16">
        <v>5.7928504446106864E-3</v>
      </c>
      <c r="AP13" s="16">
        <v>5.7913081255895112E-3</v>
      </c>
      <c r="AQ13" s="16">
        <v>5.7902527637178451E-3</v>
      </c>
      <c r="AR13" s="16">
        <v>5.7895306117501282E-3</v>
      </c>
      <c r="AS13" s="16">
        <v>5.7890364651574724E-3</v>
      </c>
      <c r="AT13" s="16">
        <v>5.7886983356945174E-3</v>
      </c>
      <c r="AU13" s="16">
        <v>5.7884669640006041E-3</v>
      </c>
      <c r="AV13" s="16">
        <v>5.7883086433964601E-3</v>
      </c>
      <c r="AW13" s="16">
        <v>5.7882003094282949E-3</v>
      </c>
      <c r="AX13" s="16">
        <v>5.7881261797928778E-3</v>
      </c>
      <c r="AY13" s="16">
        <v>5.7880754551407516E-3</v>
      </c>
      <c r="AZ13" s="16">
        <v>5.7880407458059616E-3</v>
      </c>
      <c r="BA13" s="16">
        <v>5.7880169952651255E-3</v>
      </c>
      <c r="BB13" s="16">
        <v>5.7880007434932788E-3</v>
      </c>
      <c r="BC13" s="16">
        <v>5.7879896229006984E-3</v>
      </c>
      <c r="BD13" s="16">
        <v>5.7879820134178368E-3</v>
      </c>
      <c r="BE13" s="16">
        <v>5.7879768064804365E-3</v>
      </c>
      <c r="BF13" s="16">
        <v>5.7879732435317339E-3</v>
      </c>
      <c r="BG13" s="16">
        <v>5.7879708055144346E-3</v>
      </c>
      <c r="BH13" s="16">
        <v>5.7879691372534382E-3</v>
      </c>
      <c r="BI13" s="16">
        <v>5.7879679957132408E-3</v>
      </c>
      <c r="BJ13" s="16">
        <v>5.7879672145920453E-3</v>
      </c>
    </row>
    <row r="14" spans="1:62" x14ac:dyDescent="0.3">
      <c r="A14" s="1">
        <v>0.67488535879629541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8">
        <f>calculoesp2!D14</f>
        <v>3.47</v>
      </c>
      <c r="K14" s="7">
        <f>calculoesp2!E14</f>
        <v>6</v>
      </c>
      <c r="L14" s="9">
        <f>calculoesp2!F14</f>
        <v>1.171875E-2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62" x14ac:dyDescent="0.3">
      <c r="A15" s="1">
        <v>0.67500109953703624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8">
        <f>calculoesp2!D15</f>
        <v>3.46</v>
      </c>
      <c r="K15" s="7">
        <f>calculoesp2!E15</f>
        <v>3</v>
      </c>
      <c r="L15" s="9">
        <f>calculoesp2!F15</f>
        <v>5.859375E-3</v>
      </c>
    </row>
    <row r="16" spans="1:62" x14ac:dyDescent="0.3">
      <c r="A16" s="1">
        <v>0.67511684027777685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3.5500000000000003</v>
      </c>
      <c r="H16" s="2" t="s">
        <v>12</v>
      </c>
      <c r="J16" s="8">
        <f>calculoesp2!D16</f>
        <v>3.45</v>
      </c>
      <c r="K16" s="7">
        <f>calculoesp2!E16</f>
        <v>1</v>
      </c>
      <c r="L16" s="9">
        <f>calculoesp2!F16</f>
        <v>1.953125E-3</v>
      </c>
    </row>
    <row r="17" spans="1:12" x14ac:dyDescent="0.3">
      <c r="A17" s="1">
        <v>0.67523258101851769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8">
        <f>calculoesp2!D17</f>
        <v>3.44</v>
      </c>
      <c r="K17" s="7">
        <f>calculoesp2!E17</f>
        <v>2</v>
      </c>
      <c r="L17" s="9">
        <f>calculoesp2!F17</f>
        <v>3.90625E-3</v>
      </c>
    </row>
    <row r="18" spans="1:12" x14ac:dyDescent="0.3">
      <c r="A18" s="1">
        <v>0.6753483217592583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calculoesp2!D18</f>
        <v>3.43</v>
      </c>
      <c r="K18" s="7">
        <f>calculoesp2!E18</f>
        <v>2</v>
      </c>
      <c r="L18" s="9">
        <f>calculoesp2!F18</f>
        <v>3.90625E-3</v>
      </c>
    </row>
    <row r="19" spans="1:12" x14ac:dyDescent="0.3">
      <c r="A19" s="1">
        <v>0.67546406249999913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3.5300000000000002</v>
      </c>
      <c r="H19" s="2" t="s">
        <v>12</v>
      </c>
      <c r="J19" s="8">
        <f>calculoesp2!D19</f>
        <v>3.42</v>
      </c>
      <c r="K19" s="7">
        <f>calculoesp2!E19</f>
        <v>4</v>
      </c>
      <c r="L19" s="9">
        <f>calculoesp2!F19</f>
        <v>7.8125E-3</v>
      </c>
    </row>
    <row r="20" spans="1:12" x14ac:dyDescent="0.3">
      <c r="A20" s="1">
        <v>0.67557980324073974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  <c r="J20" s="8">
        <f>calculoesp2!D20</f>
        <v>3.41</v>
      </c>
      <c r="K20" s="7">
        <f>calculoesp2!E20</f>
        <v>1</v>
      </c>
      <c r="L20" s="9">
        <f>calculoesp2!F20</f>
        <v>1.953125E-3</v>
      </c>
    </row>
    <row r="21" spans="1:12" x14ac:dyDescent="0.3">
      <c r="A21" s="1">
        <v>0.67569554398148057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3.4600000000000004</v>
      </c>
      <c r="H21" s="2" t="s">
        <v>12</v>
      </c>
      <c r="J21" s="8">
        <f>calculoesp2!D21</f>
        <v>3.4</v>
      </c>
      <c r="K21" s="7">
        <f>calculoesp2!E21</f>
        <v>2</v>
      </c>
      <c r="L21" s="9">
        <f>calculoesp2!F21</f>
        <v>3.90625E-3</v>
      </c>
    </row>
    <row r="22" spans="1:12" x14ac:dyDescent="0.3">
      <c r="A22" s="1">
        <v>0.67581128472222118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J22" s="8">
        <f>calculoesp2!D22</f>
        <v>3.39</v>
      </c>
      <c r="K22" s="7">
        <f>calculoesp2!E22</f>
        <v>3</v>
      </c>
      <c r="L22" s="9">
        <f>calculoesp2!F22</f>
        <v>5.859375E-3</v>
      </c>
    </row>
    <row r="23" spans="1:12" x14ac:dyDescent="0.3">
      <c r="A23" s="1">
        <v>0.67592702546296202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8">
        <f>calculoesp2!D23</f>
        <v>3.38</v>
      </c>
      <c r="K23" s="7">
        <f>calculoesp2!E23</f>
        <v>1</v>
      </c>
      <c r="L23" s="9">
        <f>calculoesp2!F23</f>
        <v>1.953125E-3</v>
      </c>
    </row>
    <row r="24" spans="1:12" x14ac:dyDescent="0.3">
      <c r="A24" s="1">
        <v>0.67604276620370263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calculoesp2!D24</f>
        <v>3.37</v>
      </c>
      <c r="K24" s="7">
        <f>calculoesp2!E24</f>
        <v>0</v>
      </c>
      <c r="L24" s="9">
        <f>calculoesp2!F24</f>
        <v>0</v>
      </c>
    </row>
    <row r="25" spans="1:12" x14ac:dyDescent="0.3">
      <c r="A25" s="1">
        <v>0.67615850694444346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8">
        <f>calculoesp2!D25</f>
        <v>3.36</v>
      </c>
      <c r="K25" s="7">
        <f>calculoesp2!E25</f>
        <v>2</v>
      </c>
      <c r="L25" s="9">
        <f>calculoesp2!F25</f>
        <v>3.90625E-3</v>
      </c>
    </row>
    <row r="26" spans="1:12" x14ac:dyDescent="0.3">
      <c r="A26" s="1">
        <v>0.67627424768518407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3.4600000000000004</v>
      </c>
      <c r="H26" s="2" t="s">
        <v>12</v>
      </c>
      <c r="J26" s="8">
        <f>calculoesp2!D26</f>
        <v>3.35</v>
      </c>
      <c r="K26" s="7">
        <f>calculoesp2!E26</f>
        <v>1</v>
      </c>
      <c r="L26" s="9">
        <f>calculoesp2!F26</f>
        <v>1.953125E-3</v>
      </c>
    </row>
    <row r="27" spans="1:12" x14ac:dyDescent="0.3">
      <c r="A27" s="1">
        <v>0.6763899884259249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3.52</v>
      </c>
      <c r="H27" s="2" t="s">
        <v>12</v>
      </c>
      <c r="J27" s="8">
        <f>calculoesp2!D27</f>
        <v>3.34</v>
      </c>
      <c r="K27" s="7">
        <f>calculoesp2!E27</f>
        <v>7</v>
      </c>
      <c r="L27" s="9">
        <f>calculoesp2!F27</f>
        <v>1.3671875E-2</v>
      </c>
    </row>
    <row r="28" spans="1:12" x14ac:dyDescent="0.3">
      <c r="A28" s="1">
        <v>0.67650572916666551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8">
        <f>calculoesp2!D28</f>
        <v>3.33</v>
      </c>
      <c r="K28" s="7">
        <f>calculoesp2!E28</f>
        <v>2</v>
      </c>
      <c r="L28" s="9">
        <f>calculoesp2!F28</f>
        <v>3.90625E-3</v>
      </c>
    </row>
    <row r="29" spans="1:12" x14ac:dyDescent="0.3">
      <c r="A29" s="1">
        <v>0.67662146990740635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calculoesp2!D29</f>
        <v>3.32</v>
      </c>
      <c r="K29" s="7">
        <f>calculoesp2!E29</f>
        <v>0</v>
      </c>
      <c r="L29" s="9">
        <f>calculoesp2!F29</f>
        <v>0</v>
      </c>
    </row>
    <row r="30" spans="1:12" x14ac:dyDescent="0.3">
      <c r="A30" s="1">
        <v>0.67673721064814696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calculoesp2!D30</f>
        <v>3.31</v>
      </c>
      <c r="K30" s="7">
        <f>calculoesp2!E30</f>
        <v>2</v>
      </c>
      <c r="L30" s="9">
        <f>calculoesp2!F30</f>
        <v>3.90625E-3</v>
      </c>
    </row>
    <row r="31" spans="1:12" x14ac:dyDescent="0.3">
      <c r="A31" s="1">
        <v>0.67685295138888779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calculoesp2!D31</f>
        <v>3.3</v>
      </c>
      <c r="K31" s="7">
        <f>calculoesp2!E31</f>
        <v>1</v>
      </c>
      <c r="L31" s="9">
        <f>calculoesp2!F31</f>
        <v>1.953125E-3</v>
      </c>
    </row>
    <row r="32" spans="1:12" x14ac:dyDescent="0.3">
      <c r="A32" s="1">
        <v>0.6769686921296284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calculoesp2!D32</f>
        <v>3.29</v>
      </c>
      <c r="K32" s="7">
        <f>calculoesp2!E32</f>
        <v>1</v>
      </c>
      <c r="L32" s="9">
        <f>calculoesp2!F32</f>
        <v>1.953125E-3</v>
      </c>
    </row>
    <row r="33" spans="1:12" x14ac:dyDescent="0.3">
      <c r="A33" s="1">
        <v>0.67708443287036923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8">
        <f>calculoesp2!D33</f>
        <v>3.27</v>
      </c>
      <c r="K33" s="7">
        <f>calculoesp2!E33</f>
        <v>2</v>
      </c>
      <c r="L33" s="9">
        <f>calculoesp2!F33</f>
        <v>3.90625E-3</v>
      </c>
    </row>
    <row r="34" spans="1:12" x14ac:dyDescent="0.3">
      <c r="A34" s="1">
        <v>0.67720017361110985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8">
        <f>calculoesp2!D34</f>
        <v>3.26</v>
      </c>
      <c r="K34" s="7">
        <f>calculoesp2!E34</f>
        <v>2</v>
      </c>
      <c r="L34" s="9">
        <f>calculoesp2!F34</f>
        <v>3.90625E-3</v>
      </c>
    </row>
    <row r="35" spans="1:12" x14ac:dyDescent="0.3">
      <c r="A35" s="1">
        <v>0.67731591435185068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8">
        <f>calculoesp2!D35</f>
        <v>3.25</v>
      </c>
      <c r="K35" s="7">
        <f>calculoesp2!E35</f>
        <v>5</v>
      </c>
      <c r="L35" s="9">
        <f>calculoesp2!F35</f>
        <v>9.765625E-3</v>
      </c>
    </row>
    <row r="36" spans="1:12" x14ac:dyDescent="0.3">
      <c r="A36" s="1">
        <v>0.67743165509259129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3.19</v>
      </c>
      <c r="H36" s="2" t="s">
        <v>12</v>
      </c>
      <c r="J36" s="8">
        <f>calculoesp2!D36</f>
        <v>3.24</v>
      </c>
      <c r="K36" s="7">
        <f>calculoesp2!E36</f>
        <v>4</v>
      </c>
      <c r="L36" s="9">
        <f>calculoesp2!F36</f>
        <v>7.8125E-3</v>
      </c>
    </row>
    <row r="37" spans="1:12" x14ac:dyDescent="0.3">
      <c r="A37" s="1">
        <v>0.67754739583333212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calculoesp2!D37</f>
        <v>3.23</v>
      </c>
      <c r="K37" s="7">
        <f>calculoesp2!E37</f>
        <v>8</v>
      </c>
      <c r="L37" s="9">
        <f>calculoesp2!F37</f>
        <v>1.5625E-2</v>
      </c>
    </row>
    <row r="38" spans="1:12" x14ac:dyDescent="0.3">
      <c r="A38" s="1">
        <v>0.67766313657407273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8">
        <f>calculoesp2!D38</f>
        <v>3.22</v>
      </c>
      <c r="K38" s="7">
        <f>calculoesp2!E38</f>
        <v>28</v>
      </c>
      <c r="L38" s="9">
        <f>calculoesp2!F38</f>
        <v>5.46875E-2</v>
      </c>
    </row>
    <row r="39" spans="1:12" x14ac:dyDescent="0.3">
      <c r="A39" s="1">
        <v>0.67777887731481357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8">
        <f>calculoesp2!D39</f>
        <v>3.21</v>
      </c>
      <c r="K39" s="7">
        <f>calculoesp2!E39</f>
        <v>28</v>
      </c>
      <c r="L39" s="9">
        <f>calculoesp2!F39</f>
        <v>5.46875E-2</v>
      </c>
    </row>
    <row r="40" spans="1:12" x14ac:dyDescent="0.3">
      <c r="A40" s="1">
        <v>0.67789461805555418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8">
        <f>calculoesp2!D40</f>
        <v>3.2</v>
      </c>
      <c r="K40" s="7">
        <f>calculoesp2!E40</f>
        <v>28</v>
      </c>
      <c r="L40" s="9">
        <f>calculoesp2!F40</f>
        <v>5.46875E-2</v>
      </c>
    </row>
    <row r="41" spans="1:12" x14ac:dyDescent="0.3">
      <c r="A41" s="1">
        <v>0.67801035879629501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8">
        <f>calculoesp2!D41</f>
        <v>3.19</v>
      </c>
      <c r="K41" s="7">
        <f>calculoesp2!E41</f>
        <v>25</v>
      </c>
      <c r="L41" s="9">
        <f>calculoesp2!F41</f>
        <v>4.8828125E-2</v>
      </c>
    </row>
    <row r="42" spans="1:12" x14ac:dyDescent="0.3">
      <c r="A42" s="1">
        <v>0.67812609953703562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8">
        <f>calculoesp2!D42</f>
        <v>3.18</v>
      </c>
      <c r="K42" s="7">
        <f>calculoesp2!E42</f>
        <v>28</v>
      </c>
      <c r="L42" s="9">
        <f>calculoesp2!F42</f>
        <v>5.46875E-2</v>
      </c>
    </row>
    <row r="43" spans="1:12" x14ac:dyDescent="0.3">
      <c r="A43" s="1">
        <v>0.67824184027777645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calculoesp2!D43</f>
        <v>3.17</v>
      </c>
      <c r="K43" s="7">
        <f>calculoesp2!E43</f>
        <v>8</v>
      </c>
      <c r="L43" s="9">
        <f>calculoesp2!F43</f>
        <v>1.5625E-2</v>
      </c>
    </row>
    <row r="44" spans="1:12" x14ac:dyDescent="0.3">
      <c r="A44" s="1">
        <v>0.67835758101851706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3.47</v>
      </c>
      <c r="H44" s="2" t="s">
        <v>12</v>
      </c>
      <c r="J44" s="8">
        <f>calculoesp2!D44</f>
        <v>3.16</v>
      </c>
      <c r="K44" s="7">
        <f>calculoesp2!E44</f>
        <v>3</v>
      </c>
      <c r="L44" s="9">
        <f>calculoesp2!F44</f>
        <v>5.859375E-3</v>
      </c>
    </row>
    <row r="45" spans="1:12" x14ac:dyDescent="0.3">
      <c r="A45" s="1">
        <v>0.6784733217592579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8">
        <f>calculoesp2!D45</f>
        <v>3.15</v>
      </c>
      <c r="K45" s="7">
        <f>calculoesp2!E45</f>
        <v>10</v>
      </c>
      <c r="L45" s="9">
        <f>calculoesp2!F45</f>
        <v>1.953125E-2</v>
      </c>
    </row>
    <row r="46" spans="1:12" x14ac:dyDescent="0.3">
      <c r="A46" s="1">
        <v>0.67858906249999851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3.4800000000000004</v>
      </c>
      <c r="H46" s="2" t="s">
        <v>12</v>
      </c>
      <c r="J46" s="8">
        <f>calculoesp2!D46</f>
        <v>3.14</v>
      </c>
      <c r="K46" s="7">
        <f>calculoesp2!E46</f>
        <v>3</v>
      </c>
      <c r="L46" s="9">
        <f>calculoesp2!F46</f>
        <v>5.859375E-3</v>
      </c>
    </row>
    <row r="47" spans="1:12" x14ac:dyDescent="0.3">
      <c r="A47" s="1">
        <v>0.67870480324073934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8">
        <f>calculoesp2!D47</f>
        <v>3.13</v>
      </c>
      <c r="K47" s="7">
        <f>calculoesp2!E47</f>
        <v>13</v>
      </c>
      <c r="L47" s="9">
        <f>calculoesp2!F47</f>
        <v>2.5390625E-2</v>
      </c>
    </row>
    <row r="48" spans="1:12" x14ac:dyDescent="0.3">
      <c r="A48" s="1">
        <v>0.67882054398147995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3.19</v>
      </c>
      <c r="H48" s="2" t="s">
        <v>12</v>
      </c>
      <c r="J48" s="8">
        <f>calculoesp2!D48</f>
        <v>3.12</v>
      </c>
      <c r="K48" s="7">
        <f>calculoesp2!E48</f>
        <v>15</v>
      </c>
      <c r="L48" s="9">
        <f>calculoesp2!F48</f>
        <v>2.9296875E-2</v>
      </c>
    </row>
    <row r="49" spans="1:12" x14ac:dyDescent="0.3">
      <c r="A49" s="1">
        <v>0.67893628472222078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8">
        <f>calculoesp2!D49</f>
        <v>3.11</v>
      </c>
      <c r="K49" s="7">
        <f>calculoesp2!E49</f>
        <v>28</v>
      </c>
      <c r="L49" s="9">
        <f>calculoesp2!F49</f>
        <v>5.46875E-2</v>
      </c>
    </row>
    <row r="50" spans="1:12" x14ac:dyDescent="0.3">
      <c r="A50" s="1">
        <v>0.67905202546296139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calculoesp2!D50</f>
        <v>3.1</v>
      </c>
      <c r="K50" s="7">
        <f>calculoesp2!E50</f>
        <v>27</v>
      </c>
      <c r="L50" s="9">
        <f>calculoesp2!F50</f>
        <v>5.2734375E-2</v>
      </c>
    </row>
    <row r="51" spans="1:12" x14ac:dyDescent="0.3">
      <c r="A51" s="1">
        <v>0.67916776620370223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3.4400000000000004</v>
      </c>
      <c r="H51" s="2" t="s">
        <v>12</v>
      </c>
      <c r="J51" s="8">
        <f>calculoesp2!D51</f>
        <v>3.09</v>
      </c>
      <c r="K51" s="7">
        <f>calculoesp2!E51</f>
        <v>17</v>
      </c>
      <c r="L51" s="9">
        <f>calculoesp2!F51</f>
        <v>3.3203125E-2</v>
      </c>
    </row>
    <row r="52" spans="1:12" x14ac:dyDescent="0.3">
      <c r="A52" s="1">
        <v>0.67928350694444284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3.23</v>
      </c>
      <c r="H52" s="2" t="s">
        <v>12</v>
      </c>
      <c r="J52" s="8">
        <f>calculoesp2!D52</f>
        <v>3.08</v>
      </c>
      <c r="K52" s="7">
        <f>calculoesp2!E52</f>
        <v>8</v>
      </c>
      <c r="L52" s="9">
        <f>calculoesp2!F52</f>
        <v>1.5625E-2</v>
      </c>
    </row>
    <row r="53" spans="1:12" x14ac:dyDescent="0.3">
      <c r="A53" s="1">
        <v>0.67939924768518367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8">
        <f>calculoesp2!D53</f>
        <v>3.07</v>
      </c>
      <c r="K53" s="7">
        <f>calculoesp2!E53</f>
        <v>6</v>
      </c>
      <c r="L53" s="9">
        <f>calculoesp2!F53</f>
        <v>1.171875E-2</v>
      </c>
    </row>
    <row r="54" spans="1:12" x14ac:dyDescent="0.3">
      <c r="A54" s="1">
        <v>0.67951498842592428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calculoesp2!D54</f>
        <v>3.06</v>
      </c>
      <c r="K54" s="7">
        <f>calculoesp2!E54</f>
        <v>11</v>
      </c>
      <c r="L54" s="9">
        <f>calculoesp2!F54</f>
        <v>2.1484375E-2</v>
      </c>
    </row>
    <row r="55" spans="1:12" x14ac:dyDescent="0.3">
      <c r="A55" s="1">
        <v>0.67963072916666512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8">
        <f>calculoesp2!D55</f>
        <v>3.05</v>
      </c>
      <c r="K55" s="7">
        <f>calculoesp2!E55</f>
        <v>14</v>
      </c>
      <c r="L55" s="9">
        <f>calculoesp2!F55</f>
        <v>2.734375E-2</v>
      </c>
    </row>
    <row r="56" spans="1:12" x14ac:dyDescent="0.3">
      <c r="A56" s="1">
        <v>0.67974646990740573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3.18</v>
      </c>
      <c r="H56" s="2" t="s">
        <v>12</v>
      </c>
      <c r="J56" s="8">
        <f>calculoesp2!D56</f>
        <v>3.04</v>
      </c>
      <c r="K56" s="7">
        <f>calculoesp2!E56</f>
        <v>6</v>
      </c>
      <c r="L56" s="9">
        <f>calculoesp2!F56</f>
        <v>1.171875E-2</v>
      </c>
    </row>
    <row r="57" spans="1:12" x14ac:dyDescent="0.3">
      <c r="A57" s="1">
        <v>0.67986221064814656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8">
        <f>calculoesp2!D57</f>
        <v>3.03</v>
      </c>
      <c r="K57" s="7">
        <f>calculoesp2!E57</f>
        <v>10</v>
      </c>
      <c r="L57" s="9">
        <f>calculoesp2!F57</f>
        <v>1.953125E-2</v>
      </c>
    </row>
    <row r="58" spans="1:12" x14ac:dyDescent="0.3">
      <c r="A58" s="1">
        <v>0.67997795138888717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8">
        <f>calculoesp2!D58</f>
        <v>3.02</v>
      </c>
      <c r="K58" s="7">
        <f>calculoesp2!E58</f>
        <v>6</v>
      </c>
      <c r="L58" s="9">
        <f>calculoesp2!F58</f>
        <v>1.171875E-2</v>
      </c>
    </row>
    <row r="59" spans="1:12" x14ac:dyDescent="0.3">
      <c r="A59" s="1">
        <v>0.680093692129628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3.17</v>
      </c>
      <c r="H59" s="2" t="s">
        <v>12</v>
      </c>
      <c r="J59" s="8">
        <f>calculoesp2!D59</f>
        <v>3.01</v>
      </c>
      <c r="K59" s="7">
        <f>calculoesp2!E59</f>
        <v>10</v>
      </c>
      <c r="L59" s="9">
        <f>calculoesp2!F59</f>
        <v>1.953125E-2</v>
      </c>
    </row>
    <row r="60" spans="1:12" x14ac:dyDescent="0.3">
      <c r="A60" s="1">
        <v>0.68020943287036861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3.25</v>
      </c>
      <c r="H60" s="2" t="s">
        <v>12</v>
      </c>
      <c r="J60" s="8">
        <f>calculoesp2!D60</f>
        <v>3</v>
      </c>
      <c r="K60" s="7">
        <f>calculoesp2!E60</f>
        <v>5</v>
      </c>
      <c r="L60" s="9">
        <f>calculoesp2!F60</f>
        <v>9.765625E-3</v>
      </c>
    </row>
    <row r="61" spans="1:12" x14ac:dyDescent="0.3">
      <c r="A61" s="1">
        <v>0.68032517361110945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8">
        <f>calculoesp2!D61</f>
        <v>2.99</v>
      </c>
      <c r="K61" s="7">
        <f>calculoesp2!E61</f>
        <v>3</v>
      </c>
      <c r="L61" s="9">
        <f>calculoesp2!F61</f>
        <v>5.859375E-3</v>
      </c>
    </row>
    <row r="62" spans="1:12" x14ac:dyDescent="0.3">
      <c r="A62" s="1">
        <v>0.68044091435185006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3.41</v>
      </c>
      <c r="H62" s="2" t="s">
        <v>12</v>
      </c>
      <c r="J62" s="8">
        <f>calculoesp2!D62</f>
        <v>2.98</v>
      </c>
      <c r="K62" s="7">
        <f>calculoesp2!E62</f>
        <v>5</v>
      </c>
      <c r="L62" s="9">
        <f>calculoesp2!F62</f>
        <v>9.765625E-3</v>
      </c>
    </row>
    <row r="63" spans="1:12" x14ac:dyDescent="0.3">
      <c r="A63" s="1">
        <v>0.68055665509259089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8">
        <f>calculoesp2!D63</f>
        <v>2.97</v>
      </c>
      <c r="K63" s="7">
        <f>calculoesp2!E63</f>
        <v>1</v>
      </c>
      <c r="L63" s="9">
        <f>calculoesp2!F63</f>
        <v>1.953125E-3</v>
      </c>
    </row>
    <row r="64" spans="1:12" x14ac:dyDescent="0.3">
      <c r="A64" s="3">
        <v>0.6806723958333315</v>
      </c>
      <c r="B64" s="4" t="s">
        <v>31</v>
      </c>
      <c r="C64" s="4" t="s">
        <v>13</v>
      </c>
      <c r="D64" s="4" t="s">
        <v>9</v>
      </c>
      <c r="E64" s="4" t="s">
        <v>10</v>
      </c>
      <c r="F64" s="4" t="s">
        <v>11</v>
      </c>
      <c r="G64" s="5">
        <v>3.2</v>
      </c>
      <c r="H64" s="4" t="s">
        <v>12</v>
      </c>
      <c r="J64" s="8">
        <f>calculoesp2!D64</f>
        <v>2.96</v>
      </c>
      <c r="K64" s="7">
        <f>calculoesp2!E64</f>
        <v>1</v>
      </c>
      <c r="L64" s="9">
        <f>calculoesp2!F64</f>
        <v>1.953125E-3</v>
      </c>
    </row>
    <row r="65" spans="1:12" x14ac:dyDescent="0.3">
      <c r="A65" s="1">
        <v>0.68078813657407233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calculoesp2!D65</f>
        <v>2.95</v>
      </c>
      <c r="K65" s="7">
        <f>calculoesp2!E65</f>
        <v>1</v>
      </c>
      <c r="L65" s="9">
        <f>calculoesp2!F65</f>
        <v>1.953125E-3</v>
      </c>
    </row>
    <row r="66" spans="1:12" x14ac:dyDescent="0.3">
      <c r="A66" s="1">
        <v>0.68090387731481294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3.29</v>
      </c>
      <c r="H66" s="2" t="s">
        <v>12</v>
      </c>
      <c r="J66" s="8">
        <f>calculoesp2!D66</f>
        <v>2.94</v>
      </c>
      <c r="K66" s="7">
        <f>calculoesp2!E66</f>
        <v>0</v>
      </c>
      <c r="L66" s="9">
        <f>calculoesp2!F66</f>
        <v>0</v>
      </c>
    </row>
    <row r="67" spans="1:12" x14ac:dyDescent="0.3">
      <c r="A67" s="1">
        <v>0.68101961805555378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3.3600000000000003</v>
      </c>
      <c r="H67" s="2" t="s">
        <v>12</v>
      </c>
      <c r="J67" s="8">
        <f>calculoesp2!D67</f>
        <v>2.93</v>
      </c>
      <c r="K67" s="7">
        <f>calculoesp2!E67</f>
        <v>2</v>
      </c>
      <c r="L67" s="9">
        <f>calculoesp2!F67</f>
        <v>3.90625E-3</v>
      </c>
    </row>
    <row r="68" spans="1:12" x14ac:dyDescent="0.3">
      <c r="A68" s="1">
        <v>0.68113535879629439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3.1900000000000004</v>
      </c>
      <c r="H68" s="2" t="s">
        <v>12</v>
      </c>
      <c r="J68" s="8">
        <f>calculoesp2!D68</f>
        <v>2.92</v>
      </c>
      <c r="K68" s="7">
        <f>calculoesp2!E68</f>
        <v>3</v>
      </c>
      <c r="L68" s="9">
        <f>calculoesp2!F68</f>
        <v>5.859375E-3</v>
      </c>
    </row>
    <row r="69" spans="1:12" x14ac:dyDescent="0.3">
      <c r="A69" s="1">
        <v>0.68125109953703522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8">
        <f>calculoesp2!D69</f>
        <v>2.91</v>
      </c>
      <c r="K69" s="7">
        <f>calculoesp2!E69</f>
        <v>6</v>
      </c>
      <c r="L69" s="9">
        <f>calculoesp2!F69</f>
        <v>1.171875E-2</v>
      </c>
    </row>
    <row r="70" spans="1:12" x14ac:dyDescent="0.3">
      <c r="A70" s="1">
        <v>0.68136684027777583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3.27</v>
      </c>
      <c r="H70" s="2" t="s">
        <v>12</v>
      </c>
      <c r="J70" s="8">
        <f>calculoesp2!D70</f>
        <v>2.9</v>
      </c>
      <c r="K70" s="7">
        <f>calculoesp2!E70</f>
        <v>5</v>
      </c>
      <c r="L70" s="9">
        <f>calculoesp2!F70</f>
        <v>9.765625E-3</v>
      </c>
    </row>
    <row r="71" spans="1:12" x14ac:dyDescent="0.3">
      <c r="A71" s="1">
        <v>0.68148258101851666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3.18</v>
      </c>
      <c r="H71" s="2" t="s">
        <v>12</v>
      </c>
      <c r="J71" s="8">
        <f>calculoesp2!D71</f>
        <v>2.89</v>
      </c>
      <c r="K71" s="7">
        <f>calculoesp2!E71</f>
        <v>3</v>
      </c>
      <c r="L71" s="9">
        <f>calculoesp2!F71</f>
        <v>5.859375E-3</v>
      </c>
    </row>
    <row r="72" spans="1:12" x14ac:dyDescent="0.3">
      <c r="A72" s="1">
        <v>0.68159832175925728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calculoesp2!D72</f>
        <v>2.88</v>
      </c>
      <c r="K72" s="7">
        <f>calculoesp2!E72</f>
        <v>2</v>
      </c>
      <c r="L72" s="9">
        <f>calculoesp2!F72</f>
        <v>3.90625E-3</v>
      </c>
    </row>
    <row r="73" spans="1:12" x14ac:dyDescent="0.3">
      <c r="A73" s="1">
        <v>0.68171406249999811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8">
        <f>calculoesp2!D73</f>
        <v>2.87</v>
      </c>
      <c r="K73" s="7">
        <f>calculoesp2!E73</f>
        <v>1</v>
      </c>
      <c r="L73" s="9">
        <f>calculoesp2!F73</f>
        <v>1.953125E-3</v>
      </c>
    </row>
    <row r="74" spans="1:12" x14ac:dyDescent="0.3">
      <c r="A74" s="1">
        <v>0.68182980324073872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8">
        <f>calculoesp2!D74</f>
        <v>2.86</v>
      </c>
      <c r="K74" s="7">
        <f>calculoesp2!E74</f>
        <v>3</v>
      </c>
      <c r="L74" s="9">
        <f>calculoesp2!F74</f>
        <v>5.859375E-3</v>
      </c>
    </row>
    <row r="75" spans="1:12" x14ac:dyDescent="0.3">
      <c r="A75" s="1">
        <v>0.68194554398147955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3.25</v>
      </c>
      <c r="H75" s="2" t="s">
        <v>12</v>
      </c>
      <c r="J75" s="8">
        <f>calculoesp2!D75</f>
        <v>2.85</v>
      </c>
      <c r="K75" s="7">
        <f>calculoesp2!E75</f>
        <v>1</v>
      </c>
      <c r="L75" s="9">
        <f>calculoesp2!F75</f>
        <v>1.953125E-3</v>
      </c>
    </row>
    <row r="76" spans="1:12" x14ac:dyDescent="0.3">
      <c r="A76" s="1">
        <v>0.68206128472222016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  <c r="J76" s="8">
        <f>calculoesp2!D76</f>
        <v>2.84</v>
      </c>
      <c r="K76" s="7">
        <f>calculoesp2!E76</f>
        <v>4</v>
      </c>
      <c r="L76" s="9">
        <f>calculoesp2!F76</f>
        <v>7.8125E-3</v>
      </c>
    </row>
    <row r="77" spans="1:12" x14ac:dyDescent="0.3">
      <c r="A77" s="1">
        <v>0.682177025462961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3.1900000000000004</v>
      </c>
      <c r="H77" s="2" t="s">
        <v>12</v>
      </c>
      <c r="J77" s="8">
        <f>calculoesp2!D77</f>
        <v>2.83</v>
      </c>
      <c r="K77" s="7">
        <f>calculoesp2!E77</f>
        <v>2</v>
      </c>
      <c r="L77" s="9">
        <f>calculoesp2!F77</f>
        <v>3.90625E-3</v>
      </c>
    </row>
    <row r="78" spans="1:12" x14ac:dyDescent="0.3">
      <c r="A78" s="1">
        <v>0.68229276620370161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3.3600000000000003</v>
      </c>
      <c r="H78" s="2" t="s">
        <v>12</v>
      </c>
      <c r="J78" s="8">
        <f>calculoesp2!D78</f>
        <v>2.82</v>
      </c>
      <c r="K78" s="7">
        <f>calculoesp2!E78</f>
        <v>4</v>
      </c>
      <c r="L78" s="9">
        <f>calculoesp2!F78</f>
        <v>7.8125E-3</v>
      </c>
    </row>
    <row r="79" spans="1:12" x14ac:dyDescent="0.3">
      <c r="A79" s="1">
        <v>0.68240850694444244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3.26</v>
      </c>
      <c r="H79" s="2" t="s">
        <v>12</v>
      </c>
      <c r="J79" s="8">
        <f>calculoesp2!D79</f>
        <v>2.81</v>
      </c>
      <c r="K79" s="7">
        <f>calculoesp2!E79</f>
        <v>1</v>
      </c>
      <c r="L79" s="9">
        <f>calculoesp2!F79</f>
        <v>1.953125E-3</v>
      </c>
    </row>
    <row r="80" spans="1:12" x14ac:dyDescent="0.3">
      <c r="A80" s="1">
        <v>0.68252424768518305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3.3400000000000003</v>
      </c>
      <c r="H80" s="2" t="s">
        <v>12</v>
      </c>
      <c r="J80" s="8">
        <f>calculoesp2!D80</f>
        <v>2.8</v>
      </c>
      <c r="K80" s="7">
        <f>calculoesp2!E80</f>
        <v>9</v>
      </c>
      <c r="L80" s="9">
        <f>calculoesp2!F80</f>
        <v>1.7578125E-2</v>
      </c>
    </row>
    <row r="81" spans="1:12" x14ac:dyDescent="0.3">
      <c r="A81" s="1">
        <v>0.68263998842592388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8">
        <f>calculoesp2!D81</f>
        <v>2.79</v>
      </c>
      <c r="K81" s="7">
        <f>calculoesp2!E81</f>
        <v>7</v>
      </c>
      <c r="L81" s="9">
        <f>calculoesp2!F81</f>
        <v>1.3671875E-2</v>
      </c>
    </row>
    <row r="82" spans="1:12" x14ac:dyDescent="0.3">
      <c r="A82" s="1">
        <v>0.68275572916666449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calculoesp2!D82</f>
        <v>2.78</v>
      </c>
      <c r="K82" s="7">
        <f>calculoesp2!E82</f>
        <v>6</v>
      </c>
      <c r="L82" s="9">
        <f>calculoesp2!F82</f>
        <v>1.171875E-2</v>
      </c>
    </row>
    <row r="83" spans="1:12" x14ac:dyDescent="0.3">
      <c r="A83" s="1">
        <v>0.68287146990740533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3.3400000000000003</v>
      </c>
      <c r="H83" s="2" t="s">
        <v>12</v>
      </c>
      <c r="J83" s="8">
        <f>calculoesp2!D83</f>
        <v>2.77</v>
      </c>
      <c r="K83" s="7">
        <f>calculoesp2!E83</f>
        <v>7</v>
      </c>
      <c r="L83" s="9">
        <f>calculoesp2!F83</f>
        <v>1.3671875E-2</v>
      </c>
    </row>
    <row r="84" spans="1:12" x14ac:dyDescent="0.3">
      <c r="A84" s="1">
        <v>0.68298721064814594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3.3400000000000003</v>
      </c>
      <c r="H84" s="2" t="s">
        <v>12</v>
      </c>
      <c r="J84" s="8">
        <f>calculoesp2!D84</f>
        <v>0</v>
      </c>
      <c r="K84" s="7">
        <f>calculoesp2!E84</f>
        <v>0</v>
      </c>
      <c r="L84" s="9">
        <f>calculoesp2!F84</f>
        <v>0</v>
      </c>
    </row>
    <row r="85" spans="1:12" x14ac:dyDescent="0.3">
      <c r="A85" s="1">
        <v>0.68310295138888677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8">
        <f>calculoesp2!D85</f>
        <v>0</v>
      </c>
      <c r="K85" s="7">
        <f>calculoesp2!E85</f>
        <v>0</v>
      </c>
      <c r="L85" s="9">
        <f>calculoesp2!F85</f>
        <v>0</v>
      </c>
    </row>
    <row r="86" spans="1:12" x14ac:dyDescent="0.3">
      <c r="A86" s="1">
        <v>0.68321869212962738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3.2</v>
      </c>
      <c r="H86" s="2" t="s">
        <v>12</v>
      </c>
      <c r="J86" s="32"/>
    </row>
    <row r="87" spans="1:12" x14ac:dyDescent="0.3">
      <c r="A87" s="1">
        <v>0.68333443287036821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3.1900000000000004</v>
      </c>
      <c r="H87" s="2" t="s">
        <v>12</v>
      </c>
    </row>
    <row r="88" spans="1:12" x14ac:dyDescent="0.3">
      <c r="A88" s="1">
        <v>0.68345017361110882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12" x14ac:dyDescent="0.3">
      <c r="A89" s="1">
        <v>0.68356591435184966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12" x14ac:dyDescent="0.3">
      <c r="A90" s="1">
        <v>0.68368165509259027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3.18</v>
      </c>
      <c r="H90" s="2" t="s">
        <v>12</v>
      </c>
    </row>
    <row r="91" spans="1:12" x14ac:dyDescent="0.3">
      <c r="A91" s="1">
        <v>0.6837973958333311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3.33</v>
      </c>
      <c r="H91" s="2" t="s">
        <v>12</v>
      </c>
    </row>
    <row r="92" spans="1:12" x14ac:dyDescent="0.3">
      <c r="A92" s="1">
        <v>0.68391313657407171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2" x14ac:dyDescent="0.3">
      <c r="A93" s="1">
        <v>0.68402887731481254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3.3400000000000003</v>
      </c>
      <c r="H93" s="2" t="s">
        <v>12</v>
      </c>
    </row>
    <row r="94" spans="1:12" x14ac:dyDescent="0.3">
      <c r="A94" s="1">
        <v>0.68414461805555316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3.3400000000000007</v>
      </c>
      <c r="H94" s="2" t="s">
        <v>12</v>
      </c>
    </row>
    <row r="95" spans="1:12" x14ac:dyDescent="0.3">
      <c r="A95" s="1">
        <v>0.68426035879629399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3.3100000000000005</v>
      </c>
      <c r="H95" s="2" t="s">
        <v>12</v>
      </c>
    </row>
    <row r="96" spans="1:12" x14ac:dyDescent="0.3">
      <c r="A96" s="1">
        <v>0.6843760995370346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3.24</v>
      </c>
      <c r="H96" s="2" t="s">
        <v>12</v>
      </c>
    </row>
    <row r="97" spans="1:8" x14ac:dyDescent="0.3">
      <c r="A97" s="1">
        <v>0.68449184027777543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3.2600000000000002</v>
      </c>
      <c r="H97" s="2" t="s">
        <v>12</v>
      </c>
    </row>
    <row r="98" spans="1:8" x14ac:dyDescent="0.3">
      <c r="A98" s="1">
        <v>0.68460758101851604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3.2400000000000007</v>
      </c>
      <c r="H98" s="2" t="s">
        <v>12</v>
      </c>
    </row>
    <row r="99" spans="1:8" x14ac:dyDescent="0.3">
      <c r="A99" s="1">
        <v>0.68472332175925688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3.18</v>
      </c>
      <c r="H99" s="2" t="s">
        <v>12</v>
      </c>
    </row>
    <row r="100" spans="1:8" x14ac:dyDescent="0.3">
      <c r="A100" s="1">
        <v>0.68483906249999749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3.24</v>
      </c>
      <c r="H100" s="2" t="s">
        <v>12</v>
      </c>
    </row>
    <row r="101" spans="1:8" x14ac:dyDescent="0.3">
      <c r="A101" s="1">
        <v>0.68495480324073832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3.23</v>
      </c>
      <c r="H101" s="2" t="s">
        <v>12</v>
      </c>
    </row>
    <row r="102" spans="1:8" x14ac:dyDescent="0.3">
      <c r="A102" s="1">
        <v>0.68507054398147893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3.23</v>
      </c>
      <c r="H102" s="2" t="s">
        <v>12</v>
      </c>
    </row>
    <row r="103" spans="1:8" x14ac:dyDescent="0.3">
      <c r="A103" s="1">
        <v>0.68518628472221976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3.2100000000000009</v>
      </c>
      <c r="H103" s="2" t="s">
        <v>12</v>
      </c>
    </row>
    <row r="104" spans="1:8" x14ac:dyDescent="0.3">
      <c r="A104" s="1">
        <v>0.68530202546296037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3.2200000000000006</v>
      </c>
      <c r="H104" s="2" t="s">
        <v>12</v>
      </c>
    </row>
    <row r="105" spans="1:8" x14ac:dyDescent="0.3">
      <c r="A105" s="1">
        <v>0.68541776620370121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3.25</v>
      </c>
      <c r="H105" s="2" t="s">
        <v>12</v>
      </c>
    </row>
    <row r="106" spans="1:8" x14ac:dyDescent="0.3">
      <c r="A106" s="1">
        <v>0.68553350694444182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3.2300000000000004</v>
      </c>
      <c r="H106" s="2" t="s">
        <v>12</v>
      </c>
    </row>
    <row r="107" spans="1:8" x14ac:dyDescent="0.3">
      <c r="A107" s="1">
        <v>0.68564924768518265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3.2300000000000004</v>
      </c>
      <c r="H107" s="2" t="s">
        <v>12</v>
      </c>
    </row>
    <row r="108" spans="1:8" x14ac:dyDescent="0.3">
      <c r="A108" s="1">
        <v>0.68576498842592326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3.1900000000000004</v>
      </c>
      <c r="H108" s="2" t="s">
        <v>12</v>
      </c>
    </row>
    <row r="109" spans="1:8" x14ac:dyDescent="0.3">
      <c r="A109" s="1">
        <v>0.68588072916666409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3.2500000000000004</v>
      </c>
      <c r="H109" s="2" t="s">
        <v>12</v>
      </c>
    </row>
    <row r="110" spans="1:8" x14ac:dyDescent="0.3">
      <c r="A110" s="1">
        <v>0.6859964699074047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3.18</v>
      </c>
      <c r="H110" s="2" t="s">
        <v>12</v>
      </c>
    </row>
    <row r="111" spans="1:8" x14ac:dyDescent="0.3">
      <c r="A111" s="1">
        <v>0.68611221064814554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3.2100000000000009</v>
      </c>
      <c r="H111" s="2" t="s">
        <v>12</v>
      </c>
    </row>
    <row r="112" spans="1:8" x14ac:dyDescent="0.3">
      <c r="A112" s="1">
        <v>0.68622795138888615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3.2000000000000006</v>
      </c>
      <c r="H112" s="2" t="s">
        <v>12</v>
      </c>
    </row>
    <row r="113" spans="1:8" x14ac:dyDescent="0.3">
      <c r="A113" s="1">
        <v>0.68634369212962698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3.2100000000000004</v>
      </c>
      <c r="H113" s="2" t="s">
        <v>12</v>
      </c>
    </row>
    <row r="114" spans="1:8" x14ac:dyDescent="0.3">
      <c r="A114" s="1">
        <v>0.68645943287036759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3.22</v>
      </c>
      <c r="H114" s="2" t="s">
        <v>12</v>
      </c>
    </row>
    <row r="115" spans="1:8" x14ac:dyDescent="0.3">
      <c r="A115" s="1">
        <v>0.68657517361110842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3.2100000000000004</v>
      </c>
      <c r="H115" s="2" t="s">
        <v>12</v>
      </c>
    </row>
    <row r="116" spans="1:8" x14ac:dyDescent="0.3">
      <c r="A116" s="1">
        <v>0.68669091435184904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3.2000000000000006</v>
      </c>
      <c r="H116" s="2" t="s">
        <v>12</v>
      </c>
    </row>
    <row r="117" spans="1:8" x14ac:dyDescent="0.3">
      <c r="A117" s="1">
        <v>0.68680665509258987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3.2100000000000004</v>
      </c>
      <c r="H117" s="2" t="s">
        <v>12</v>
      </c>
    </row>
    <row r="118" spans="1:8" x14ac:dyDescent="0.3">
      <c r="A118" s="1">
        <v>0.68692239583333048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3.2100000000000009</v>
      </c>
      <c r="H118" s="2" t="s">
        <v>12</v>
      </c>
    </row>
    <row r="119" spans="1:8" x14ac:dyDescent="0.3">
      <c r="A119" s="1">
        <v>0.68703813657407131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3.2200000000000006</v>
      </c>
      <c r="H119" s="2" t="s">
        <v>12</v>
      </c>
    </row>
    <row r="120" spans="1:8" x14ac:dyDescent="0.3">
      <c r="A120" s="1">
        <v>0.68715387731481192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3.25</v>
      </c>
      <c r="H120" s="2" t="s">
        <v>12</v>
      </c>
    </row>
    <row r="121" spans="1:8" x14ac:dyDescent="0.3">
      <c r="A121" s="1">
        <v>0.68726961805555276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3.2300000000000004</v>
      </c>
      <c r="H121" s="2" t="s">
        <v>12</v>
      </c>
    </row>
    <row r="122" spans="1:8" x14ac:dyDescent="0.3">
      <c r="A122" s="1">
        <v>0.68738535879629337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3.1900000000000004</v>
      </c>
      <c r="H122" s="2" t="s">
        <v>12</v>
      </c>
    </row>
    <row r="123" spans="1:8" x14ac:dyDescent="0.3">
      <c r="A123" s="1">
        <v>0.6875010995370342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3.2300000000000004</v>
      </c>
      <c r="H123" s="2" t="s">
        <v>12</v>
      </c>
    </row>
    <row r="124" spans="1:8" x14ac:dyDescent="0.3">
      <c r="A124" s="1">
        <v>0.68761684027777481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3.2200000000000006</v>
      </c>
      <c r="H124" s="2" t="s">
        <v>12</v>
      </c>
    </row>
    <row r="125" spans="1:8" x14ac:dyDescent="0.3">
      <c r="A125" s="1">
        <v>0.68773258101851564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3.2200000000000006</v>
      </c>
      <c r="H125" s="2" t="s">
        <v>12</v>
      </c>
    </row>
    <row r="126" spans="1:8" x14ac:dyDescent="0.3">
      <c r="A126" s="1">
        <v>0.68784832175925625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3.2100000000000009</v>
      </c>
      <c r="H126" s="2" t="s">
        <v>12</v>
      </c>
    </row>
    <row r="127" spans="1:8" x14ac:dyDescent="0.3">
      <c r="A127" s="1">
        <v>0.68796406249999709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3.1900000000000004</v>
      </c>
      <c r="H127" s="2" t="s">
        <v>12</v>
      </c>
    </row>
    <row r="128" spans="1:8" x14ac:dyDescent="0.3">
      <c r="A128" s="1">
        <v>0.6880798032407377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3.2100000000000004</v>
      </c>
      <c r="H128" s="2" t="s">
        <v>12</v>
      </c>
    </row>
    <row r="129" spans="1:8" x14ac:dyDescent="0.3">
      <c r="A129" s="1">
        <v>0.68819554398147853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3.22</v>
      </c>
      <c r="H129" s="2" t="s">
        <v>12</v>
      </c>
    </row>
    <row r="130" spans="1:8" x14ac:dyDescent="0.3">
      <c r="A130" s="1">
        <v>0.68831128472221914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3.2000000000000006</v>
      </c>
      <c r="H130" s="2" t="s">
        <v>12</v>
      </c>
    </row>
    <row r="131" spans="1:8" x14ac:dyDescent="0.3">
      <c r="A131" s="1">
        <v>0.68842702546295997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3.22</v>
      </c>
      <c r="H131" s="2" t="s">
        <v>12</v>
      </c>
    </row>
    <row r="132" spans="1:8" x14ac:dyDescent="0.3">
      <c r="A132" s="1">
        <v>0.68854276620370058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3.24</v>
      </c>
      <c r="H132" s="2" t="s">
        <v>12</v>
      </c>
    </row>
    <row r="133" spans="1:8" x14ac:dyDescent="0.3">
      <c r="A133" s="1">
        <v>0.68865850694444142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</v>
      </c>
      <c r="H133" s="2" t="s">
        <v>12</v>
      </c>
    </row>
    <row r="134" spans="1:8" x14ac:dyDescent="0.3">
      <c r="A134" s="1">
        <v>0.68877424768518203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3.21</v>
      </c>
      <c r="H134" s="2" t="s">
        <v>12</v>
      </c>
    </row>
    <row r="135" spans="1:8" x14ac:dyDescent="0.3">
      <c r="A135" s="1">
        <v>0.68888998842592286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3.22</v>
      </c>
      <c r="H135" s="2" t="s">
        <v>12</v>
      </c>
    </row>
    <row r="136" spans="1:8" x14ac:dyDescent="0.3">
      <c r="A136" s="1">
        <v>0.68900572916666347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</v>
      </c>
      <c r="H136" s="2" t="s">
        <v>12</v>
      </c>
    </row>
    <row r="137" spans="1:8" x14ac:dyDescent="0.3">
      <c r="A137" s="1">
        <v>0.6891214699074043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3.22</v>
      </c>
      <c r="H137" s="2" t="s">
        <v>12</v>
      </c>
    </row>
    <row r="138" spans="1:8" x14ac:dyDescent="0.3">
      <c r="A138" s="1">
        <v>0.68923721064814492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3.22</v>
      </c>
      <c r="H138" s="2" t="s">
        <v>12</v>
      </c>
    </row>
    <row r="139" spans="1:8" x14ac:dyDescent="0.3">
      <c r="A139" s="1">
        <v>0.68935295138888575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3.22</v>
      </c>
      <c r="H139" s="2" t="s">
        <v>12</v>
      </c>
    </row>
    <row r="140" spans="1:8" x14ac:dyDescent="0.3">
      <c r="A140" s="1">
        <v>0.68946869212962636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3.21</v>
      </c>
      <c r="H140" s="2" t="s">
        <v>12</v>
      </c>
    </row>
    <row r="141" spans="1:8" x14ac:dyDescent="0.3">
      <c r="A141" s="1">
        <v>0.68958443287036719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3.22</v>
      </c>
      <c r="H141" s="2" t="s">
        <v>12</v>
      </c>
    </row>
    <row r="142" spans="1:8" x14ac:dyDescent="0.3">
      <c r="A142" s="1">
        <v>0.6897001736111078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3.22</v>
      </c>
      <c r="H142" s="2" t="s">
        <v>12</v>
      </c>
    </row>
    <row r="143" spans="1:8" x14ac:dyDescent="0.3">
      <c r="A143" s="1">
        <v>0.68981591435184864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3.22</v>
      </c>
      <c r="H143" s="2" t="s">
        <v>12</v>
      </c>
    </row>
    <row r="144" spans="1:8" x14ac:dyDescent="0.3">
      <c r="A144" s="1">
        <v>0.68993165509258925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</v>
      </c>
      <c r="H144" s="2" t="s">
        <v>12</v>
      </c>
    </row>
    <row r="145" spans="1:1023 1025:2047 2049:3071 3073:4095 4097:5119 5121:6143 6145:7167 7169:8191 8193:9215 9217:10239 10241:11263 11265:12287 12289:13311 13313:14335 14337:15359 15361:16383" x14ac:dyDescent="0.3">
      <c r="A145" s="1">
        <v>0.69004739583333008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</v>
      </c>
      <c r="H145" s="2" t="s">
        <v>12</v>
      </c>
    </row>
    <row r="146" spans="1:1023 1025:2047 2049:3071 3073:4095 4097:5119 5121:6143 6145:7167 7169:8191 8193:9215 9217:10239 10241:11263 11265:12287 12289:13311 13313:14335 14337:15359 15361:16383" x14ac:dyDescent="0.3">
      <c r="A146" s="1">
        <v>0.69016313657407069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3.22</v>
      </c>
      <c r="H146" s="2" t="s">
        <v>12</v>
      </c>
    </row>
    <row r="147" spans="1:1023 1025:2047 2049:3071 3073:4095 4097:5119 5121:6143 6145:7167 7169:8191 8193:9215 9217:10239 10241:11263 11265:12287 12289:13311 13313:14335 14337:15359 15361:16383" x14ac:dyDescent="0.3">
      <c r="A147" s="1">
        <v>0.69027887731481152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1023 1025:2047 2049:3071 3073:4095 4097:5119 5121:6143 6145:7167 7169:8191 8193:9215 9217:10239 10241:11263 11265:12287 12289:13311 13313:14335 14337:15359 15361:16383" x14ac:dyDescent="0.3">
      <c r="A148" s="1">
        <v>0.69039461805555213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1023 1025:2047 2049:3071 3073:4095 4097:5119 5121:6143 6145:7167 7169:8191 8193:9215 9217:10239 10241:11263 11265:12287 12289:13311 13313:14335 14337:15359 15361:16383" x14ac:dyDescent="0.3">
      <c r="A149" s="1">
        <v>0.69051035879629297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3.22</v>
      </c>
      <c r="H149" s="2" t="s">
        <v>12</v>
      </c>
    </row>
    <row r="150" spans="1:1023 1025:2047 2049:3071 3073:4095 4097:5119 5121:6143 6145:7167 7169:8191 8193:9215 9217:10239 10241:11263 11265:12287 12289:13311 13313:14335 14337:15359 15361:16383" x14ac:dyDescent="0.3">
      <c r="A150" s="1">
        <v>0.69062609953703358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</v>
      </c>
      <c r="H150" s="2" t="s">
        <v>12</v>
      </c>
    </row>
    <row r="151" spans="1:1023 1025:2047 2049:3071 3073:4095 4097:5119 5121:6143 6145:7167 7169:8191 8193:9215 9217:10239 10241:11263 11265:12287 12289:13311 13313:14335 14337:15359 15361:16383" x14ac:dyDescent="0.3">
      <c r="A151" s="1">
        <v>0.69074184027777441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  <c r="J151" s="2"/>
      <c r="K151" s="2"/>
      <c r="L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0.69085758101851502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</v>
      </c>
      <c r="H152" s="2" t="s">
        <v>12</v>
      </c>
    </row>
    <row r="153" spans="1:1023 1025:2047 2049:3071 3073:4095 4097:5119 5121:6143 6145:7167 7169:8191 8193:9215 9217:10239 10241:11263 11265:12287 12289:13311 13313:14335 14337:15359 15361:16383" x14ac:dyDescent="0.3">
      <c r="A153" s="1">
        <v>0.69097332175925585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3.22</v>
      </c>
      <c r="H153" s="2" t="s">
        <v>12</v>
      </c>
    </row>
    <row r="154" spans="1:1023 1025:2047 2049:3071 3073:4095 4097:5119 5121:6143 6145:7167 7169:8191 8193:9215 9217:10239 10241:11263 11265:12287 12289:13311 13313:14335 14337:15359 15361:16383" x14ac:dyDescent="0.3">
      <c r="A154" s="1">
        <v>0.69108906249999646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1023 1025:2047 2049:3071 3073:4095 4097:5119 5121:6143 6145:7167 7169:8191 8193:9215 9217:10239 10241:11263 11265:12287 12289:13311 13313:14335 14337:15359 15361:16383" x14ac:dyDescent="0.3">
      <c r="A155" s="1">
        <v>0.6912048032407373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3.21</v>
      </c>
      <c r="H155" s="2" t="s">
        <v>12</v>
      </c>
    </row>
    <row r="156" spans="1:1023 1025:2047 2049:3071 3073:4095 4097:5119 5121:6143 6145:7167 7169:8191 8193:9215 9217:10239 10241:11263 11265:12287 12289:13311 13313:14335 14337:15359 15361:16383" x14ac:dyDescent="0.3">
      <c r="A156" s="1">
        <v>0.69132054398147791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</v>
      </c>
      <c r="H156" s="2" t="s">
        <v>12</v>
      </c>
    </row>
    <row r="157" spans="1:1023 1025:2047 2049:3071 3073:4095 4097:5119 5121:6143 6145:7167 7169:8191 8193:9215 9217:10239 10241:11263 11265:12287 12289:13311 13313:14335 14337:15359 15361:16383" x14ac:dyDescent="0.3">
      <c r="A157" s="1">
        <v>0.69143628472221874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1023 1025:2047 2049:3071 3073:4095 4097:5119 5121:6143 6145:7167 7169:8191 8193:9215 9217:10239 10241:11263 11265:12287 12289:13311 13313:14335 14337:15359 15361:16383" x14ac:dyDescent="0.3">
      <c r="A158" s="1">
        <v>0.69155202546295935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3.22</v>
      </c>
      <c r="H158" s="2" t="s">
        <v>12</v>
      </c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0.69166776620370019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3.2100000000000004</v>
      </c>
      <c r="H159" s="2" t="s">
        <v>12</v>
      </c>
      <c r="I159" s="1"/>
      <c r="J159" s="29"/>
      <c r="K159"/>
      <c r="L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0.6917835069444408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3.2100000000000004</v>
      </c>
      <c r="H160" s="2" t="s">
        <v>12</v>
      </c>
    </row>
    <row r="161" spans="1:8" x14ac:dyDescent="0.3">
      <c r="A161" s="1">
        <v>0.69189924768518163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3.2100000000000004</v>
      </c>
      <c r="H161" s="2" t="s">
        <v>12</v>
      </c>
    </row>
    <row r="162" spans="1:8" x14ac:dyDescent="0.3">
      <c r="A162" s="1">
        <v>0.69201498842592224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3.2100000000000004</v>
      </c>
      <c r="H162" s="2" t="s">
        <v>12</v>
      </c>
    </row>
    <row r="163" spans="1:8" x14ac:dyDescent="0.3">
      <c r="A163" s="1">
        <v>0.69213072916666307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3.2100000000000004</v>
      </c>
      <c r="H163" s="2" t="s">
        <v>12</v>
      </c>
    </row>
    <row r="164" spans="1:8" x14ac:dyDescent="0.3">
      <c r="A164" s="1">
        <v>0.69224646990740368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3.2000000000000006</v>
      </c>
      <c r="H164" s="2" t="s">
        <v>12</v>
      </c>
    </row>
    <row r="165" spans="1:8" x14ac:dyDescent="0.3">
      <c r="A165" s="1">
        <v>0.69236221064814452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3.2100000000000004</v>
      </c>
      <c r="H165" s="2" t="s">
        <v>12</v>
      </c>
    </row>
    <row r="166" spans="1:8" x14ac:dyDescent="0.3">
      <c r="A166" s="1">
        <v>0.69247795138888513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3.2100000000000004</v>
      </c>
      <c r="H166" s="2" t="s">
        <v>12</v>
      </c>
    </row>
    <row r="167" spans="1:8" x14ac:dyDescent="0.3">
      <c r="A167" s="1">
        <v>0.69259369212962596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3.2000000000000006</v>
      </c>
      <c r="H167" s="2" t="s">
        <v>12</v>
      </c>
    </row>
    <row r="168" spans="1:8" x14ac:dyDescent="0.3">
      <c r="A168" s="1">
        <v>0.69270943287036657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3.2100000000000004</v>
      </c>
      <c r="H168" s="2" t="s">
        <v>12</v>
      </c>
    </row>
    <row r="169" spans="1:8" x14ac:dyDescent="0.3">
      <c r="A169" s="1">
        <v>0.6928251736111074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3.1900000000000004</v>
      </c>
      <c r="H169" s="2" t="s">
        <v>12</v>
      </c>
    </row>
    <row r="170" spans="1:8" x14ac:dyDescent="0.3">
      <c r="A170" s="1">
        <v>0.69294091435184801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3.2100000000000004</v>
      </c>
      <c r="H170" s="2" t="s">
        <v>12</v>
      </c>
    </row>
    <row r="171" spans="1:8" x14ac:dyDescent="0.3">
      <c r="A171" s="1">
        <v>0.69305665509258885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0.69317239583332946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0.69328813657407029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3.2100000000000004</v>
      </c>
      <c r="H173" s="2" t="s">
        <v>12</v>
      </c>
    </row>
    <row r="174" spans="1:8" x14ac:dyDescent="0.3">
      <c r="A174" s="1">
        <v>0.6934038773148109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0.69351961805555173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3.2000000000000006</v>
      </c>
      <c r="H175" s="2" t="s">
        <v>12</v>
      </c>
    </row>
    <row r="176" spans="1:8" x14ac:dyDescent="0.3">
      <c r="A176" s="1">
        <v>0.69363535879629235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3.2000000000000006</v>
      </c>
      <c r="H176" s="2" t="s">
        <v>12</v>
      </c>
    </row>
    <row r="177" spans="1:8" x14ac:dyDescent="0.3">
      <c r="A177" s="1">
        <v>0.69375109953703318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3.2100000000000004</v>
      </c>
      <c r="H177" s="2" t="s">
        <v>12</v>
      </c>
    </row>
    <row r="178" spans="1:8" x14ac:dyDescent="0.3">
      <c r="A178" s="1">
        <v>0.69386684027777379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3.1900000000000004</v>
      </c>
      <c r="H178" s="2" t="s">
        <v>12</v>
      </c>
    </row>
    <row r="179" spans="1:8" x14ac:dyDescent="0.3">
      <c r="A179" s="1">
        <v>0.69398258101851462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3.2100000000000004</v>
      </c>
      <c r="H179" s="2" t="s">
        <v>12</v>
      </c>
    </row>
    <row r="180" spans="1:8" x14ac:dyDescent="0.3">
      <c r="A180" s="1">
        <v>0.69409832175925523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0.69421406249999607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</v>
      </c>
      <c r="H181" s="2" t="s">
        <v>12</v>
      </c>
    </row>
    <row r="182" spans="1:8" x14ac:dyDescent="0.3">
      <c r="A182" s="1">
        <v>0.69432980324073668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3.1900000000000004</v>
      </c>
      <c r="H182" s="2" t="s">
        <v>12</v>
      </c>
    </row>
    <row r="183" spans="1:8" x14ac:dyDescent="0.3">
      <c r="A183" s="1">
        <v>0.69444554398147751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3.1900000000000004</v>
      </c>
      <c r="H183" s="2" t="s">
        <v>12</v>
      </c>
    </row>
    <row r="184" spans="1:8" x14ac:dyDescent="0.3">
      <c r="A184" s="1">
        <v>0.69456128472221812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3.2000000000000006</v>
      </c>
      <c r="H184" s="2" t="s">
        <v>12</v>
      </c>
    </row>
    <row r="185" spans="1:8" x14ac:dyDescent="0.3">
      <c r="A185" s="1">
        <v>0.69467702546295895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3.1900000000000004</v>
      </c>
      <c r="H185" s="2" t="s">
        <v>12</v>
      </c>
    </row>
    <row r="186" spans="1:8" x14ac:dyDescent="0.3">
      <c r="A186" s="1">
        <v>0.69479276620369956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</v>
      </c>
      <c r="H186" s="2" t="s">
        <v>12</v>
      </c>
    </row>
    <row r="187" spans="1:8" x14ac:dyDescent="0.3">
      <c r="A187" s="1">
        <v>0.6949085069444404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3.1900000000000004</v>
      </c>
      <c r="H187" s="2" t="s">
        <v>12</v>
      </c>
    </row>
    <row r="188" spans="1:8" x14ac:dyDescent="0.3">
      <c r="A188" s="1">
        <v>0.69502424768518101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</v>
      </c>
      <c r="H188" s="2" t="s">
        <v>12</v>
      </c>
    </row>
    <row r="189" spans="1:8" x14ac:dyDescent="0.3">
      <c r="A189" s="1">
        <v>0.69513998842592184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3.1900000000000004</v>
      </c>
      <c r="H189" s="2" t="s">
        <v>12</v>
      </c>
    </row>
    <row r="190" spans="1:8" x14ac:dyDescent="0.3">
      <c r="A190" s="1">
        <v>0.69525572916666245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3.1800000000000006</v>
      </c>
      <c r="H190" s="2" t="s">
        <v>12</v>
      </c>
    </row>
    <row r="191" spans="1:8" x14ac:dyDescent="0.3">
      <c r="A191" s="1">
        <v>0.69537146990740328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3.1800000000000006</v>
      </c>
      <c r="H191" s="2" t="s">
        <v>12</v>
      </c>
    </row>
    <row r="192" spans="1:8" x14ac:dyDescent="0.3">
      <c r="A192" s="1">
        <v>0.69548721064814389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</v>
      </c>
      <c r="H192" s="2" t="s">
        <v>12</v>
      </c>
    </row>
    <row r="193" spans="1:8" x14ac:dyDescent="0.3">
      <c r="A193" s="1">
        <v>0.69560295138888473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3.1900000000000004</v>
      </c>
      <c r="H193" s="2" t="s">
        <v>12</v>
      </c>
    </row>
    <row r="194" spans="1:8" x14ac:dyDescent="0.3">
      <c r="A194" s="1">
        <v>0.69571869212962534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3.1800000000000006</v>
      </c>
      <c r="H194" s="2" t="s">
        <v>12</v>
      </c>
    </row>
    <row r="195" spans="1:8" x14ac:dyDescent="0.3">
      <c r="A195" s="1">
        <v>0.69583443287036617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0.69595017361110678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3.1900000000000004</v>
      </c>
      <c r="H196" s="2" t="s">
        <v>12</v>
      </c>
    </row>
    <row r="197" spans="1:8" x14ac:dyDescent="0.3">
      <c r="A197" s="1">
        <v>0.69606591435184761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</v>
      </c>
      <c r="H197" s="2" t="s">
        <v>12</v>
      </c>
    </row>
    <row r="198" spans="1:8" x14ac:dyDescent="0.3">
      <c r="A198" s="1">
        <v>0.69618165509258823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</v>
      </c>
      <c r="H198" s="2" t="s">
        <v>12</v>
      </c>
    </row>
    <row r="199" spans="1:8" x14ac:dyDescent="0.3">
      <c r="A199" s="1">
        <v>0.69629739583332906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3.1700000000000004</v>
      </c>
      <c r="H199" s="2" t="s">
        <v>12</v>
      </c>
    </row>
    <row r="200" spans="1:8" x14ac:dyDescent="0.3">
      <c r="A200" s="1">
        <v>0.69641313657406967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3.18</v>
      </c>
      <c r="H200" s="2" t="s">
        <v>12</v>
      </c>
    </row>
    <row r="201" spans="1:8" x14ac:dyDescent="0.3">
      <c r="A201" s="1">
        <v>0.6965288773148105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3.1800000000000006</v>
      </c>
      <c r="H201" s="2" t="s">
        <v>12</v>
      </c>
    </row>
    <row r="202" spans="1:8" x14ac:dyDescent="0.3">
      <c r="A202" s="1">
        <v>0.69664461805555111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3.1900000000000004</v>
      </c>
      <c r="H202" s="2" t="s">
        <v>12</v>
      </c>
    </row>
    <row r="203" spans="1:8" x14ac:dyDescent="0.3">
      <c r="A203" s="1">
        <v>0.69676035879629195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3.18</v>
      </c>
      <c r="H203" s="2" t="s">
        <v>12</v>
      </c>
    </row>
    <row r="204" spans="1:8" x14ac:dyDescent="0.3">
      <c r="A204" s="1">
        <v>0.69687609953703256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3.1800000000000006</v>
      </c>
      <c r="H204" s="2" t="s">
        <v>12</v>
      </c>
    </row>
    <row r="205" spans="1:8" x14ac:dyDescent="0.3">
      <c r="A205" s="1">
        <v>0.69699184027777339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3.18</v>
      </c>
      <c r="H205" s="2" t="s">
        <v>12</v>
      </c>
    </row>
    <row r="206" spans="1:8" x14ac:dyDescent="0.3">
      <c r="A206" s="1">
        <v>0.697107581018514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3.1700000000000004</v>
      </c>
      <c r="H206" s="2" t="s">
        <v>12</v>
      </c>
    </row>
    <row r="207" spans="1:8" x14ac:dyDescent="0.3">
      <c r="A207" s="1">
        <v>0.69722332175925483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3.19</v>
      </c>
      <c r="H207" s="2" t="s">
        <v>12</v>
      </c>
    </row>
    <row r="208" spans="1:8" x14ac:dyDescent="0.3">
      <c r="A208" s="1">
        <v>0.69733906249999544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3.19</v>
      </c>
      <c r="H208" s="2" t="s">
        <v>12</v>
      </c>
    </row>
    <row r="209" spans="1:8" x14ac:dyDescent="0.3">
      <c r="A209" s="1">
        <v>0.69745480324073628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</v>
      </c>
      <c r="H209" s="2" t="s">
        <v>12</v>
      </c>
    </row>
    <row r="210" spans="1:8" x14ac:dyDescent="0.3">
      <c r="A210" s="1">
        <v>0.69757054398147689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3.1800000000000006</v>
      </c>
      <c r="H210" s="2" t="s">
        <v>12</v>
      </c>
    </row>
    <row r="211" spans="1:8" x14ac:dyDescent="0.3">
      <c r="A211" s="1">
        <v>0.69768628472221772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</v>
      </c>
      <c r="H211" s="2" t="s">
        <v>12</v>
      </c>
    </row>
    <row r="212" spans="1:8" x14ac:dyDescent="0.3">
      <c r="A212" s="1">
        <v>0.69780202546295833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</row>
    <row r="213" spans="1:8" x14ac:dyDescent="0.3">
      <c r="A213" s="1">
        <v>0.69791776620369916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</v>
      </c>
      <c r="H213" s="2" t="s">
        <v>12</v>
      </c>
    </row>
    <row r="214" spans="1:8" x14ac:dyDescent="0.3">
      <c r="A214" s="1">
        <v>0.69803350694443977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3.1900000000000004</v>
      </c>
      <c r="H214" s="2" t="s">
        <v>12</v>
      </c>
    </row>
    <row r="215" spans="1:8" x14ac:dyDescent="0.3">
      <c r="A215" s="1">
        <v>0.69814924768518061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3.1999999999999997</v>
      </c>
      <c r="H215" s="2" t="s">
        <v>12</v>
      </c>
    </row>
    <row r="216" spans="1:8" x14ac:dyDescent="0.3">
      <c r="A216" s="1">
        <v>0.69826498842592122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3.1700000000000004</v>
      </c>
      <c r="H216" s="2" t="s">
        <v>12</v>
      </c>
    </row>
    <row r="217" spans="1:8" x14ac:dyDescent="0.3">
      <c r="A217" s="1">
        <v>0.69838072916666205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</v>
      </c>
      <c r="H217" s="2" t="s">
        <v>12</v>
      </c>
    </row>
    <row r="218" spans="1:8" x14ac:dyDescent="0.3">
      <c r="A218" s="1">
        <v>0.69849646990740266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3.1900000000000004</v>
      </c>
      <c r="H218" s="2" t="s">
        <v>12</v>
      </c>
    </row>
    <row r="219" spans="1:8" x14ac:dyDescent="0.3">
      <c r="A219" s="1">
        <v>0.69861221064814349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</v>
      </c>
      <c r="H219" s="2" t="s">
        <v>12</v>
      </c>
    </row>
    <row r="220" spans="1:8" x14ac:dyDescent="0.3">
      <c r="A220" s="1">
        <v>0.69872795138888411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</v>
      </c>
      <c r="H220" s="2" t="s">
        <v>12</v>
      </c>
    </row>
    <row r="221" spans="1:8" x14ac:dyDescent="0.3">
      <c r="A221" s="1">
        <v>0.69884369212962494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3.18</v>
      </c>
      <c r="H221" s="2" t="s">
        <v>12</v>
      </c>
    </row>
    <row r="222" spans="1:8" x14ac:dyDescent="0.3">
      <c r="A222" s="1">
        <v>0.69895943287036555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3.1600000000000006</v>
      </c>
      <c r="H222" s="2" t="s">
        <v>12</v>
      </c>
    </row>
    <row r="223" spans="1:8" x14ac:dyDescent="0.3">
      <c r="A223" s="1">
        <v>0.69907517361110638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0.69919091435184699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3.1800000000000006</v>
      </c>
      <c r="H224" s="2" t="s">
        <v>12</v>
      </c>
    </row>
    <row r="225" spans="1:8" x14ac:dyDescent="0.3">
      <c r="A225" s="1">
        <v>0.69930665509258783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3.1700000000000004</v>
      </c>
      <c r="H225" s="2" t="s">
        <v>12</v>
      </c>
    </row>
    <row r="226" spans="1:8" x14ac:dyDescent="0.3">
      <c r="A226" s="1">
        <v>0.69942239583332844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3.2100000000000004</v>
      </c>
      <c r="H226" s="2" t="s">
        <v>12</v>
      </c>
    </row>
    <row r="227" spans="1:8" x14ac:dyDescent="0.3">
      <c r="A227" s="1">
        <v>0.69953813657406927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0.69965387731480988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3.1900000000000004</v>
      </c>
      <c r="H228" s="2" t="s">
        <v>12</v>
      </c>
    </row>
    <row r="229" spans="1:8" x14ac:dyDescent="0.3">
      <c r="A229" s="1">
        <v>0.69976961805555071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3.1800000000000006</v>
      </c>
      <c r="H229" s="2" t="s">
        <v>12</v>
      </c>
    </row>
    <row r="230" spans="1:8" x14ac:dyDescent="0.3">
      <c r="A230" s="1">
        <v>0.69988535879629132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3.1700000000000004</v>
      </c>
      <c r="H230" s="2" t="s">
        <v>12</v>
      </c>
    </row>
    <row r="231" spans="1:8" x14ac:dyDescent="0.3">
      <c r="A231" s="1">
        <v>0.70000109953703216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0.70011684027777277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3.1800000000000006</v>
      </c>
      <c r="H232" s="2" t="s">
        <v>12</v>
      </c>
    </row>
    <row r="233" spans="1:8" x14ac:dyDescent="0.3">
      <c r="A233" s="1">
        <v>0.7002325810185136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3.1700000000000004</v>
      </c>
      <c r="H233" s="2" t="s">
        <v>12</v>
      </c>
    </row>
    <row r="234" spans="1:8" x14ac:dyDescent="0.3">
      <c r="A234" s="1">
        <v>0.70034832175925421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0.70046406249999504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3.1800000000000006</v>
      </c>
      <c r="H235" s="2" t="s">
        <v>12</v>
      </c>
    </row>
    <row r="236" spans="1:8" x14ac:dyDescent="0.3">
      <c r="A236" s="1">
        <v>0.70057980324073565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3.18</v>
      </c>
      <c r="H236" s="2" t="s">
        <v>12</v>
      </c>
    </row>
    <row r="237" spans="1:8" x14ac:dyDescent="0.3">
      <c r="A237" s="1">
        <v>0.70069554398147649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3.1800000000000006</v>
      </c>
      <c r="H237" s="2" t="s">
        <v>12</v>
      </c>
    </row>
    <row r="238" spans="1:8" x14ac:dyDescent="0.3">
      <c r="A238" s="1">
        <v>0.7008112847222171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3.1800000000000006</v>
      </c>
      <c r="H238" s="2" t="s">
        <v>12</v>
      </c>
    </row>
    <row r="239" spans="1:8" x14ac:dyDescent="0.3">
      <c r="A239" s="1">
        <v>0.70092702546295793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3.18</v>
      </c>
      <c r="H239" s="2" t="s">
        <v>12</v>
      </c>
    </row>
    <row r="240" spans="1:8" x14ac:dyDescent="0.3">
      <c r="A240" s="1">
        <v>0.70104276620369854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3.1900000000000004</v>
      </c>
      <c r="H240" s="2" t="s">
        <v>12</v>
      </c>
    </row>
    <row r="241" spans="1:8" x14ac:dyDescent="0.3">
      <c r="A241" s="1">
        <v>0.70115850694443937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0.70127424768517999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3.1700000000000004</v>
      </c>
      <c r="H242" s="2" t="s">
        <v>12</v>
      </c>
    </row>
    <row r="243" spans="1:8" x14ac:dyDescent="0.3">
      <c r="A243" s="1">
        <v>0.70138998842592082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3.1800000000000006</v>
      </c>
      <c r="H243" s="2" t="s">
        <v>12</v>
      </c>
    </row>
    <row r="244" spans="1:8" x14ac:dyDescent="0.3">
      <c r="A244" s="1">
        <v>0.70150572916666143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0.70162146990740226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</v>
      </c>
      <c r="H245" s="2" t="s">
        <v>12</v>
      </c>
    </row>
    <row r="246" spans="1:8" x14ac:dyDescent="0.3">
      <c r="A246" s="1">
        <v>0.70173721064814287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3.1500000000000004</v>
      </c>
      <c r="H246" s="2" t="s">
        <v>12</v>
      </c>
    </row>
    <row r="247" spans="1:8" x14ac:dyDescent="0.3">
      <c r="A247" s="1">
        <v>0.70185295138888371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3.1500000000000004</v>
      </c>
      <c r="H247" s="2" t="s">
        <v>12</v>
      </c>
    </row>
    <row r="248" spans="1:8" x14ac:dyDescent="0.3">
      <c r="A248" s="1">
        <v>0.70196869212962432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3.15</v>
      </c>
      <c r="H248" s="2" t="s">
        <v>12</v>
      </c>
    </row>
    <row r="249" spans="1:8" x14ac:dyDescent="0.3">
      <c r="A249" s="1">
        <v>0.70208443287036515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3.15</v>
      </c>
      <c r="H249" s="2" t="s">
        <v>12</v>
      </c>
    </row>
    <row r="250" spans="1:8" x14ac:dyDescent="0.3">
      <c r="A250" s="1">
        <v>0.70220017361110576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</v>
      </c>
      <c r="H250" s="2" t="s">
        <v>12</v>
      </c>
    </row>
    <row r="251" spans="1:8" x14ac:dyDescent="0.3">
      <c r="A251" s="1">
        <v>0.70231591435184659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3.1500000000000004</v>
      </c>
      <c r="H251" s="2" t="s">
        <v>12</v>
      </c>
    </row>
    <row r="252" spans="1:8" x14ac:dyDescent="0.3">
      <c r="A252" s="1">
        <v>0.7024316550925872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3.14</v>
      </c>
      <c r="H252" s="2" t="s">
        <v>12</v>
      </c>
    </row>
    <row r="253" spans="1:8" x14ac:dyDescent="0.3">
      <c r="A253" s="1">
        <v>0.70254739583332804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3.1500000000000004</v>
      </c>
      <c r="H253" s="2" t="s">
        <v>12</v>
      </c>
    </row>
    <row r="254" spans="1:8" x14ac:dyDescent="0.3">
      <c r="A254" s="1">
        <v>0.70266313657406865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3.1500000000000004</v>
      </c>
      <c r="H254" s="2" t="s">
        <v>12</v>
      </c>
    </row>
    <row r="255" spans="1:8" x14ac:dyDescent="0.3">
      <c r="A255" s="1">
        <v>0.70277887731480948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3.16</v>
      </c>
      <c r="H255" s="2" t="s">
        <v>12</v>
      </c>
    </row>
    <row r="256" spans="1:8" x14ac:dyDescent="0.3">
      <c r="A256" s="1">
        <v>0.70289461805555009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3.15</v>
      </c>
      <c r="H256" s="2" t="s">
        <v>12</v>
      </c>
    </row>
    <row r="257" spans="1:8" x14ac:dyDescent="0.3">
      <c r="A257" s="1">
        <v>0.70301035879629092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3.14</v>
      </c>
      <c r="H257" s="2" t="s">
        <v>12</v>
      </c>
    </row>
    <row r="258" spans="1:8" x14ac:dyDescent="0.3">
      <c r="A258" s="1">
        <v>0.70312609953703153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3.1500000000000004</v>
      </c>
      <c r="H258" s="2" t="s">
        <v>12</v>
      </c>
    </row>
    <row r="259" spans="1:8" x14ac:dyDescent="0.3">
      <c r="A259" s="1">
        <v>0.70324184027777237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3.16</v>
      </c>
      <c r="H259" s="2" t="s">
        <v>12</v>
      </c>
    </row>
    <row r="260" spans="1:8" x14ac:dyDescent="0.3">
      <c r="A260" s="1">
        <v>0.70335758101851298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3.13</v>
      </c>
      <c r="H260" s="2" t="s">
        <v>12</v>
      </c>
    </row>
    <row r="261" spans="1:8" x14ac:dyDescent="0.3">
      <c r="A261" s="1">
        <v>0.70347332175925381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3.12</v>
      </c>
      <c r="H261" s="2" t="s">
        <v>12</v>
      </c>
    </row>
    <row r="262" spans="1:8" x14ac:dyDescent="0.3">
      <c r="A262" s="1">
        <v>0.70358906249999442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3.12</v>
      </c>
      <c r="H262" s="2" t="s">
        <v>12</v>
      </c>
    </row>
    <row r="263" spans="1:8" x14ac:dyDescent="0.3">
      <c r="A263" s="1">
        <v>0.70370480324073525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3.11</v>
      </c>
      <c r="H263" s="2" t="s">
        <v>12</v>
      </c>
    </row>
    <row r="264" spans="1:8" x14ac:dyDescent="0.3">
      <c r="A264" s="1">
        <v>0.70382054398147587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3.13</v>
      </c>
      <c r="H264" s="2" t="s">
        <v>12</v>
      </c>
    </row>
    <row r="265" spans="1:8" x14ac:dyDescent="0.3">
      <c r="A265" s="1">
        <v>0.7039362847222167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3.13</v>
      </c>
      <c r="H265" s="2" t="s">
        <v>12</v>
      </c>
    </row>
    <row r="266" spans="1:8" x14ac:dyDescent="0.3">
      <c r="A266" s="1">
        <v>0.70405202546295731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3.13</v>
      </c>
      <c r="H266" s="2" t="s">
        <v>12</v>
      </c>
    </row>
    <row r="267" spans="1:8" x14ac:dyDescent="0.3">
      <c r="A267" s="1">
        <v>0.70416776620369814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3.12</v>
      </c>
      <c r="H267" s="2" t="s">
        <v>12</v>
      </c>
    </row>
    <row r="268" spans="1:8" x14ac:dyDescent="0.3">
      <c r="A268" s="1">
        <v>0.70428350694443875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3.12</v>
      </c>
      <c r="H268" s="2" t="s">
        <v>12</v>
      </c>
    </row>
    <row r="269" spans="1:8" x14ac:dyDescent="0.3">
      <c r="A269" s="1">
        <v>0.70439924768517959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3.13</v>
      </c>
      <c r="H269" s="2" t="s">
        <v>12</v>
      </c>
    </row>
    <row r="270" spans="1:8" x14ac:dyDescent="0.3">
      <c r="A270" s="1">
        <v>0.7045149884259202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3.15</v>
      </c>
      <c r="H270" s="2" t="s">
        <v>12</v>
      </c>
    </row>
    <row r="271" spans="1:8" x14ac:dyDescent="0.3">
      <c r="A271" s="1">
        <v>0.70463072916666103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3.12</v>
      </c>
      <c r="H271" s="2" t="s">
        <v>12</v>
      </c>
    </row>
    <row r="272" spans="1:8" x14ac:dyDescent="0.3">
      <c r="A272" s="1">
        <v>0.70474646990740164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3.12</v>
      </c>
      <c r="H272" s="2" t="s">
        <v>12</v>
      </c>
    </row>
    <row r="273" spans="1:8" x14ac:dyDescent="0.3">
      <c r="A273" s="1">
        <v>0.70486221064814247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3.13</v>
      </c>
      <c r="H273" s="2" t="s">
        <v>12</v>
      </c>
    </row>
    <row r="274" spans="1:8" x14ac:dyDescent="0.3">
      <c r="A274" s="1">
        <v>0.70497795138888308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3.13</v>
      </c>
      <c r="H274" s="2" t="s">
        <v>12</v>
      </c>
    </row>
    <row r="275" spans="1:8" x14ac:dyDescent="0.3">
      <c r="A275" s="1">
        <v>0.70509369212962392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3.11</v>
      </c>
      <c r="H275" s="2" t="s">
        <v>12</v>
      </c>
    </row>
    <row r="276" spans="1:8" x14ac:dyDescent="0.3">
      <c r="A276" s="1">
        <v>0.70520943287036453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3.11</v>
      </c>
      <c r="H276" s="2" t="s">
        <v>12</v>
      </c>
    </row>
    <row r="277" spans="1:8" x14ac:dyDescent="0.3">
      <c r="A277" s="1">
        <v>0.70532517361110536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3.13</v>
      </c>
      <c r="H277" s="2" t="s">
        <v>12</v>
      </c>
    </row>
    <row r="278" spans="1:8" x14ac:dyDescent="0.3">
      <c r="A278" s="1">
        <v>0.70544091435184597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3.13</v>
      </c>
      <c r="H278" s="2" t="s">
        <v>12</v>
      </c>
    </row>
    <row r="279" spans="1:8" x14ac:dyDescent="0.3">
      <c r="A279" s="1">
        <v>0.7055566550925868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3.12</v>
      </c>
      <c r="H279" s="2" t="s">
        <v>12</v>
      </c>
    </row>
    <row r="280" spans="1:8" x14ac:dyDescent="0.3">
      <c r="A280" s="1">
        <v>0.70567239583332741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3.13</v>
      </c>
      <c r="H280" s="2" t="s">
        <v>12</v>
      </c>
    </row>
    <row r="281" spans="1:8" x14ac:dyDescent="0.3">
      <c r="A281" s="1">
        <v>0.70578813657406825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3.1100000000000003</v>
      </c>
      <c r="H281" s="2" t="s">
        <v>12</v>
      </c>
    </row>
    <row r="282" spans="1:8" x14ac:dyDescent="0.3">
      <c r="A282" s="1">
        <v>0.70590387731480886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3.1100000000000003</v>
      </c>
      <c r="H282" s="2" t="s">
        <v>12</v>
      </c>
    </row>
    <row r="283" spans="1:8" x14ac:dyDescent="0.3">
      <c r="A283" s="1">
        <v>0.70601961805554969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3.1100000000000003</v>
      </c>
      <c r="H283" s="2" t="s">
        <v>12</v>
      </c>
    </row>
    <row r="284" spans="1:8" x14ac:dyDescent="0.3">
      <c r="A284" s="1">
        <v>0.7061353587962903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</v>
      </c>
      <c r="H284" s="2" t="s">
        <v>12</v>
      </c>
    </row>
    <row r="285" spans="1:8" x14ac:dyDescent="0.3">
      <c r="A285" s="1">
        <v>0.70625109953703114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</v>
      </c>
      <c r="H285" s="2" t="s">
        <v>12</v>
      </c>
    </row>
    <row r="286" spans="1:8" x14ac:dyDescent="0.3">
      <c r="A286" s="1">
        <v>0.70636684027777175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3.12</v>
      </c>
      <c r="H286" s="2" t="s">
        <v>12</v>
      </c>
    </row>
    <row r="287" spans="1:8" x14ac:dyDescent="0.3">
      <c r="A287" s="1">
        <v>0.70648258101851258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3.12</v>
      </c>
      <c r="H287" s="2" t="s">
        <v>12</v>
      </c>
    </row>
    <row r="288" spans="1:8" x14ac:dyDescent="0.3">
      <c r="A288" s="1">
        <v>0.70659832175925319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</v>
      </c>
      <c r="H288" s="2" t="s">
        <v>12</v>
      </c>
    </row>
    <row r="289" spans="1:8" x14ac:dyDescent="0.3">
      <c r="A289" s="1">
        <v>0.70671406249999402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3.11</v>
      </c>
      <c r="H289" s="2" t="s">
        <v>12</v>
      </c>
    </row>
    <row r="290" spans="1:8" x14ac:dyDescent="0.3">
      <c r="A290" s="1">
        <v>0.70682980324073463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</v>
      </c>
      <c r="H290" s="2" t="s">
        <v>12</v>
      </c>
    </row>
    <row r="291" spans="1:8" x14ac:dyDescent="0.3">
      <c r="A291" s="1">
        <v>0.70694554398147547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3.12</v>
      </c>
      <c r="H291" s="2" t="s">
        <v>12</v>
      </c>
    </row>
    <row r="292" spans="1:8" x14ac:dyDescent="0.3">
      <c r="A292" s="1">
        <v>0.70706128472221608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3.12</v>
      </c>
      <c r="H292" s="2" t="s">
        <v>12</v>
      </c>
    </row>
    <row r="293" spans="1:8" x14ac:dyDescent="0.3">
      <c r="A293" s="1">
        <v>0.70717702546295691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3.11</v>
      </c>
      <c r="H293" s="2" t="s">
        <v>12</v>
      </c>
    </row>
    <row r="294" spans="1:8" x14ac:dyDescent="0.3">
      <c r="A294" s="1">
        <v>0.70729276620369752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</v>
      </c>
      <c r="H294" s="2" t="s">
        <v>12</v>
      </c>
    </row>
    <row r="295" spans="1:8" x14ac:dyDescent="0.3">
      <c r="A295" s="1">
        <v>0.70740850694443835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3.1100000000000003</v>
      </c>
      <c r="H295" s="2" t="s">
        <v>12</v>
      </c>
    </row>
    <row r="296" spans="1:8" x14ac:dyDescent="0.3">
      <c r="A296" s="1">
        <v>0.70752424768517896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3.13</v>
      </c>
      <c r="H296" s="2" t="s">
        <v>12</v>
      </c>
    </row>
    <row r="297" spans="1:8" x14ac:dyDescent="0.3">
      <c r="A297" s="1">
        <v>0.7076399884259198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3.11</v>
      </c>
      <c r="H297" s="2" t="s">
        <v>12</v>
      </c>
    </row>
    <row r="298" spans="1:8" x14ac:dyDescent="0.3">
      <c r="A298" s="1">
        <v>0.70775572916666041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</v>
      </c>
      <c r="H298" s="2" t="s">
        <v>12</v>
      </c>
    </row>
    <row r="299" spans="1:8" x14ac:dyDescent="0.3">
      <c r="A299" s="1">
        <v>0.70787146990740124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</v>
      </c>
      <c r="H299" s="2" t="s">
        <v>12</v>
      </c>
    </row>
    <row r="300" spans="1:8" x14ac:dyDescent="0.3">
      <c r="A300" s="1">
        <v>0.70798721064814185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</v>
      </c>
      <c r="H300" s="2" t="s">
        <v>12</v>
      </c>
    </row>
    <row r="301" spans="1:8" x14ac:dyDescent="0.3">
      <c r="A301" s="1">
        <v>0.70810295138888268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</v>
      </c>
      <c r="H301" s="2" t="s">
        <v>12</v>
      </c>
    </row>
    <row r="302" spans="1:8" x14ac:dyDescent="0.3">
      <c r="A302" s="1">
        <v>0.7082186921296233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3.11</v>
      </c>
      <c r="H302" s="2" t="s">
        <v>12</v>
      </c>
    </row>
    <row r="303" spans="1:8" x14ac:dyDescent="0.3">
      <c r="A303" s="1">
        <v>0.70833443287036413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3.11</v>
      </c>
      <c r="H303" s="2" t="s">
        <v>12</v>
      </c>
    </row>
    <row r="304" spans="1:8" x14ac:dyDescent="0.3">
      <c r="A304" s="1">
        <v>0.70845017361110474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</v>
      </c>
      <c r="H304" s="2" t="s">
        <v>12</v>
      </c>
    </row>
    <row r="305" spans="1:8" x14ac:dyDescent="0.3">
      <c r="A305" s="1">
        <v>0.70856591435184557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</v>
      </c>
      <c r="H305" s="2" t="s">
        <v>12</v>
      </c>
    </row>
    <row r="306" spans="1:8" x14ac:dyDescent="0.3">
      <c r="A306" s="1">
        <v>0.70868165509258618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3.12</v>
      </c>
      <c r="H306" s="2" t="s">
        <v>12</v>
      </c>
    </row>
    <row r="307" spans="1:8" x14ac:dyDescent="0.3">
      <c r="A307" s="1">
        <v>0.70879739583332702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3.11</v>
      </c>
      <c r="H307" s="2" t="s">
        <v>12</v>
      </c>
    </row>
    <row r="308" spans="1:8" x14ac:dyDescent="0.3">
      <c r="A308" s="1">
        <v>0.70891313657406763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3.12</v>
      </c>
      <c r="H308" s="2" t="s">
        <v>12</v>
      </c>
    </row>
    <row r="309" spans="1:8" x14ac:dyDescent="0.3">
      <c r="A309" s="1">
        <v>0.70902887731480846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0.70914461805554907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3.11</v>
      </c>
      <c r="H310" s="2" t="s">
        <v>12</v>
      </c>
    </row>
    <row r="311" spans="1:8" x14ac:dyDescent="0.3">
      <c r="A311" s="1">
        <v>0.7092603587962899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3.12</v>
      </c>
      <c r="H311" s="2" t="s">
        <v>12</v>
      </c>
    </row>
    <row r="312" spans="1:8" x14ac:dyDescent="0.3">
      <c r="A312" s="1">
        <v>0.70937609953703051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3.12</v>
      </c>
      <c r="H312" s="2" t="s">
        <v>12</v>
      </c>
    </row>
    <row r="313" spans="1:8" x14ac:dyDescent="0.3">
      <c r="A313" s="1">
        <v>0.70949184027777135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</v>
      </c>
      <c r="H313" s="2" t="s">
        <v>12</v>
      </c>
    </row>
    <row r="314" spans="1:8" x14ac:dyDescent="0.3">
      <c r="A314" s="1">
        <v>0.70960758101851196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3.14</v>
      </c>
      <c r="H314" s="2" t="s">
        <v>12</v>
      </c>
    </row>
    <row r="315" spans="1:8" x14ac:dyDescent="0.3">
      <c r="A315" s="1">
        <v>0.70972332175925279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3.11</v>
      </c>
      <c r="H315" s="2" t="s">
        <v>12</v>
      </c>
    </row>
    <row r="316" spans="1:8" x14ac:dyDescent="0.3">
      <c r="A316" s="1">
        <v>0.7098390624999934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3.11</v>
      </c>
      <c r="H316" s="2" t="s">
        <v>12</v>
      </c>
    </row>
    <row r="317" spans="1:8" x14ac:dyDescent="0.3">
      <c r="A317" s="1">
        <v>0.70995480324073423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3.09</v>
      </c>
      <c r="H317" s="2" t="s">
        <v>12</v>
      </c>
    </row>
    <row r="318" spans="1:8" x14ac:dyDescent="0.3">
      <c r="A318" s="1">
        <v>0.71007054398147484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3.13</v>
      </c>
      <c r="H318" s="2" t="s">
        <v>12</v>
      </c>
    </row>
    <row r="319" spans="1:8" x14ac:dyDescent="0.3">
      <c r="A319" s="1">
        <v>0.71018628472221568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3.11</v>
      </c>
      <c r="H319" s="2" t="s">
        <v>12</v>
      </c>
    </row>
    <row r="320" spans="1:8" x14ac:dyDescent="0.3">
      <c r="A320" s="1">
        <v>0.71030202546295629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3.11</v>
      </c>
      <c r="H320" s="2" t="s">
        <v>12</v>
      </c>
    </row>
    <row r="321" spans="1:8" x14ac:dyDescent="0.3">
      <c r="A321" s="1">
        <v>0.71041776620369712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3.09</v>
      </c>
      <c r="H321" s="2" t="s">
        <v>12</v>
      </c>
    </row>
    <row r="322" spans="1:8" x14ac:dyDescent="0.3">
      <c r="A322" s="1">
        <v>0.71053350694443773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3.09</v>
      </c>
      <c r="H322" s="2" t="s">
        <v>12</v>
      </c>
    </row>
    <row r="323" spans="1:8" x14ac:dyDescent="0.3">
      <c r="A323" s="1">
        <v>0.71064924768517856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3.11</v>
      </c>
      <c r="H323" s="2" t="s">
        <v>12</v>
      </c>
    </row>
    <row r="324" spans="1:8" x14ac:dyDescent="0.3">
      <c r="A324" s="1">
        <v>0.71076498842591918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3.09</v>
      </c>
      <c r="H324" s="2" t="s">
        <v>12</v>
      </c>
    </row>
    <row r="325" spans="1:8" x14ac:dyDescent="0.3">
      <c r="A325" s="1">
        <v>0.71088072916666001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3.09</v>
      </c>
      <c r="H325" s="2" t="s">
        <v>12</v>
      </c>
    </row>
    <row r="326" spans="1:8" x14ac:dyDescent="0.3">
      <c r="A326" s="1">
        <v>0.71099646990740062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3.11</v>
      </c>
      <c r="H326" s="2" t="s">
        <v>12</v>
      </c>
    </row>
    <row r="327" spans="1:8" x14ac:dyDescent="0.3">
      <c r="A327" s="1">
        <v>0.71111221064814145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3.11</v>
      </c>
      <c r="H327" s="2" t="s">
        <v>12</v>
      </c>
    </row>
    <row r="328" spans="1:8" x14ac:dyDescent="0.3">
      <c r="A328" s="1">
        <v>0.71122795138888206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3.09</v>
      </c>
      <c r="H328" s="2" t="s">
        <v>12</v>
      </c>
    </row>
    <row r="329" spans="1:8" x14ac:dyDescent="0.3">
      <c r="A329" s="1">
        <v>0.7113436921296229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3.11</v>
      </c>
      <c r="H329" s="2" t="s">
        <v>12</v>
      </c>
    </row>
    <row r="330" spans="1:8" x14ac:dyDescent="0.3">
      <c r="A330" s="1">
        <v>0.71145943287036351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3.11</v>
      </c>
      <c r="H330" s="2" t="s">
        <v>12</v>
      </c>
    </row>
    <row r="331" spans="1:8" x14ac:dyDescent="0.3">
      <c r="A331" s="1">
        <v>0.71157517361110434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3.09</v>
      </c>
      <c r="H331" s="2" t="s">
        <v>12</v>
      </c>
    </row>
    <row r="332" spans="1:8" x14ac:dyDescent="0.3">
      <c r="A332" s="1">
        <v>0.71169091435184495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3.13</v>
      </c>
      <c r="H332" s="2" t="s">
        <v>12</v>
      </c>
    </row>
    <row r="333" spans="1:8" x14ac:dyDescent="0.3">
      <c r="A333" s="1">
        <v>0.71180665509258578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3.11</v>
      </c>
      <c r="H333" s="2" t="s">
        <v>12</v>
      </c>
    </row>
    <row r="334" spans="1:8" x14ac:dyDescent="0.3">
      <c r="A334" s="1">
        <v>0.71192239583332639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3.11</v>
      </c>
      <c r="H334" s="2" t="s">
        <v>12</v>
      </c>
    </row>
    <row r="335" spans="1:8" x14ac:dyDescent="0.3">
      <c r="A335" s="1">
        <v>0.71203813657406723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3.09</v>
      </c>
      <c r="H335" s="2" t="s">
        <v>12</v>
      </c>
    </row>
    <row r="336" spans="1:8" x14ac:dyDescent="0.3">
      <c r="A336" s="1">
        <v>0.71215387731480784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3.09</v>
      </c>
      <c r="H336" s="2" t="s">
        <v>12</v>
      </c>
    </row>
    <row r="337" spans="1:8" x14ac:dyDescent="0.3">
      <c r="A337" s="1">
        <v>0.71226961805554867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3.11</v>
      </c>
      <c r="H337" s="2" t="s">
        <v>12</v>
      </c>
    </row>
    <row r="338" spans="1:8" x14ac:dyDescent="0.3">
      <c r="A338" s="1">
        <v>0.71238535879628928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3.11</v>
      </c>
      <c r="H338" s="2" t="s">
        <v>12</v>
      </c>
    </row>
    <row r="339" spans="1:8" x14ac:dyDescent="0.3">
      <c r="A339" s="1">
        <v>0.71250109953703011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3.09</v>
      </c>
      <c r="H339" s="2" t="s">
        <v>12</v>
      </c>
    </row>
    <row r="340" spans="1:8" x14ac:dyDescent="0.3">
      <c r="A340" s="1">
        <v>0.71261684027777072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3.09</v>
      </c>
      <c r="H340" s="2" t="s">
        <v>12</v>
      </c>
    </row>
    <row r="341" spans="1:8" x14ac:dyDescent="0.3">
      <c r="A341" s="1">
        <v>0.71273258101851156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</v>
      </c>
      <c r="H341" s="2" t="s">
        <v>12</v>
      </c>
    </row>
    <row r="342" spans="1:8" x14ac:dyDescent="0.3">
      <c r="A342" s="1">
        <v>0.71284832175925217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</v>
      </c>
      <c r="H342" s="2" t="s">
        <v>12</v>
      </c>
    </row>
    <row r="343" spans="1:8" x14ac:dyDescent="0.3">
      <c r="A343" s="1">
        <v>0.712964062499993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3.09</v>
      </c>
      <c r="H343" s="2" t="s">
        <v>12</v>
      </c>
    </row>
    <row r="344" spans="1:8" x14ac:dyDescent="0.3">
      <c r="A344" s="1">
        <v>0.71307980324073361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3.09</v>
      </c>
      <c r="H344" s="2" t="s">
        <v>12</v>
      </c>
    </row>
    <row r="345" spans="1:8" x14ac:dyDescent="0.3">
      <c r="A345" s="1">
        <v>0.71319554398147444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</v>
      </c>
      <c r="H345" s="2" t="s">
        <v>12</v>
      </c>
    </row>
    <row r="346" spans="1:8" x14ac:dyDescent="0.3">
      <c r="A346" s="1">
        <v>0.71331128472221506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</v>
      </c>
      <c r="H346" s="2" t="s">
        <v>12</v>
      </c>
    </row>
    <row r="347" spans="1:8" x14ac:dyDescent="0.3">
      <c r="A347" s="1">
        <v>0.71342702546295589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3.08</v>
      </c>
      <c r="H347" s="2" t="s">
        <v>12</v>
      </c>
    </row>
    <row r="348" spans="1:8" x14ac:dyDescent="0.3">
      <c r="A348" s="1">
        <v>0.7135427662036965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3.06</v>
      </c>
      <c r="H348" s="2" t="s">
        <v>12</v>
      </c>
    </row>
    <row r="349" spans="1:8" x14ac:dyDescent="0.3">
      <c r="A349" s="1">
        <v>0.71365850694443733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3.05</v>
      </c>
      <c r="H349" s="2" t="s">
        <v>12</v>
      </c>
    </row>
    <row r="350" spans="1:8" x14ac:dyDescent="0.3">
      <c r="A350" s="1">
        <v>0.71377424768517794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3.06</v>
      </c>
      <c r="H350" s="2" t="s">
        <v>12</v>
      </c>
    </row>
    <row r="351" spans="1:8" x14ac:dyDescent="0.3">
      <c r="A351" s="1">
        <v>0.71388998842591878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3.06</v>
      </c>
      <c r="H351" s="2" t="s">
        <v>12</v>
      </c>
    </row>
    <row r="352" spans="1:8" x14ac:dyDescent="0.3">
      <c r="A352" s="1">
        <v>0.71400572916665939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3.06</v>
      </c>
      <c r="H352" s="2" t="s">
        <v>12</v>
      </c>
    </row>
    <row r="353" spans="1:8" x14ac:dyDescent="0.3">
      <c r="A353" s="1">
        <v>0.71412146990740022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</v>
      </c>
      <c r="H353" s="2" t="s">
        <v>12</v>
      </c>
    </row>
    <row r="354" spans="1:8" x14ac:dyDescent="0.3">
      <c r="A354" s="1">
        <v>0.71423721064814083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3.06</v>
      </c>
      <c r="H354" s="2" t="s">
        <v>12</v>
      </c>
    </row>
    <row r="355" spans="1:8" x14ac:dyDescent="0.3">
      <c r="A355" s="1">
        <v>0.71435295138888166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3.04</v>
      </c>
      <c r="H355" s="2" t="s">
        <v>12</v>
      </c>
    </row>
    <row r="356" spans="1:8" x14ac:dyDescent="0.3">
      <c r="A356" s="1">
        <v>0.71446869212962227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3.05</v>
      </c>
      <c r="H356" s="2" t="s">
        <v>12</v>
      </c>
    </row>
    <row r="357" spans="1:8" x14ac:dyDescent="0.3">
      <c r="A357" s="1">
        <v>0.71458443287036311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</v>
      </c>
      <c r="H357" s="2" t="s">
        <v>12</v>
      </c>
    </row>
    <row r="358" spans="1:8" x14ac:dyDescent="0.3">
      <c r="A358" s="1">
        <v>0.71470017361110372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3.06</v>
      </c>
      <c r="H358" s="2" t="s">
        <v>12</v>
      </c>
    </row>
    <row r="359" spans="1:8" x14ac:dyDescent="0.3">
      <c r="A359" s="1">
        <v>0.71481591435184455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3.09</v>
      </c>
      <c r="H359" s="2" t="s">
        <v>12</v>
      </c>
    </row>
    <row r="360" spans="1:8" x14ac:dyDescent="0.3">
      <c r="A360" s="1">
        <v>0.71493165509258516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3.06</v>
      </c>
      <c r="H360" s="2" t="s">
        <v>12</v>
      </c>
    </row>
    <row r="361" spans="1:8" x14ac:dyDescent="0.3">
      <c r="A361" s="1">
        <v>0.71504739583332599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3.0700000000000003</v>
      </c>
      <c r="H361" s="2" t="s">
        <v>12</v>
      </c>
    </row>
    <row r="362" spans="1:8" x14ac:dyDescent="0.3">
      <c r="A362" s="1">
        <v>0.7151631365740666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3.0500000000000003</v>
      </c>
      <c r="H362" s="2" t="s">
        <v>12</v>
      </c>
    </row>
    <row r="363" spans="1:8" x14ac:dyDescent="0.3">
      <c r="A363" s="1">
        <v>0.71527887731480744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3.06</v>
      </c>
      <c r="H363" s="2" t="s">
        <v>12</v>
      </c>
    </row>
    <row r="364" spans="1:8" x14ac:dyDescent="0.3">
      <c r="A364" s="1">
        <v>0.71539461805554805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3.0300000000000002</v>
      </c>
      <c r="H364" s="2" t="s">
        <v>12</v>
      </c>
    </row>
    <row r="365" spans="1:8" x14ac:dyDescent="0.3">
      <c r="A365" s="1">
        <v>0.71551035879628888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3.0500000000000003</v>
      </c>
      <c r="H365" s="2" t="s">
        <v>12</v>
      </c>
    </row>
    <row r="366" spans="1:8" x14ac:dyDescent="0.3">
      <c r="A366" s="1">
        <v>0.71562609953702949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3.05</v>
      </c>
      <c r="H366" s="2" t="s">
        <v>12</v>
      </c>
    </row>
    <row r="367" spans="1:8" x14ac:dyDescent="0.3">
      <c r="A367" s="1">
        <v>0.71574184027777032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3.05</v>
      </c>
      <c r="H367" s="2" t="s">
        <v>12</v>
      </c>
    </row>
    <row r="368" spans="1:8" x14ac:dyDescent="0.3">
      <c r="A368" s="1">
        <v>0.71585758101851094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3.0300000000000002</v>
      </c>
      <c r="H368" s="2" t="s">
        <v>12</v>
      </c>
    </row>
    <row r="369" spans="1:8" x14ac:dyDescent="0.3">
      <c r="A369" s="1">
        <v>0.71597332175925177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2.9800000000000004</v>
      </c>
      <c r="H369" s="2" t="s">
        <v>12</v>
      </c>
    </row>
    <row r="370" spans="1:8" x14ac:dyDescent="0.3">
      <c r="A370" s="1">
        <v>0.71608906249999238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</v>
      </c>
      <c r="H370" s="2" t="s">
        <v>12</v>
      </c>
    </row>
    <row r="371" spans="1:8" x14ac:dyDescent="0.3">
      <c r="A371" s="1">
        <v>0.71620480324073321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</v>
      </c>
      <c r="H371" s="2" t="s">
        <v>12</v>
      </c>
    </row>
    <row r="372" spans="1:8" x14ac:dyDescent="0.3">
      <c r="A372" s="1">
        <v>0.71632054398147382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3.08</v>
      </c>
      <c r="H372" s="2" t="s">
        <v>12</v>
      </c>
    </row>
    <row r="373" spans="1:8" x14ac:dyDescent="0.3">
      <c r="A373" s="1">
        <v>0.71643628472221466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3.08</v>
      </c>
      <c r="H373" s="2" t="s">
        <v>12</v>
      </c>
    </row>
    <row r="374" spans="1:8" x14ac:dyDescent="0.3">
      <c r="A374" s="1">
        <v>0.71655202546295527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</v>
      </c>
      <c r="H374" s="2" t="s">
        <v>12</v>
      </c>
    </row>
    <row r="375" spans="1:8" x14ac:dyDescent="0.3">
      <c r="A375" s="1">
        <v>0.7166677662036961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3.11</v>
      </c>
      <c r="H375" s="2" t="s">
        <v>12</v>
      </c>
    </row>
    <row r="376" spans="1:8" x14ac:dyDescent="0.3">
      <c r="A376" s="1">
        <v>0.71678350694443671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3.08</v>
      </c>
      <c r="H376" s="2" t="s">
        <v>12</v>
      </c>
    </row>
    <row r="377" spans="1:8" x14ac:dyDescent="0.3">
      <c r="A377" s="1">
        <v>0.71689924768517754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3.08</v>
      </c>
      <c r="H377" s="2" t="s">
        <v>12</v>
      </c>
    </row>
    <row r="378" spans="1:8" x14ac:dyDescent="0.3">
      <c r="A378" s="1">
        <v>0.71701498842591815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</v>
      </c>
      <c r="H378" s="2" t="s">
        <v>12</v>
      </c>
    </row>
    <row r="379" spans="1:8" x14ac:dyDescent="0.3">
      <c r="A379" s="1">
        <v>0.71713072916665899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</v>
      </c>
      <c r="H379" s="2" t="s">
        <v>12</v>
      </c>
    </row>
    <row r="380" spans="1:8" x14ac:dyDescent="0.3">
      <c r="A380" s="1">
        <v>0.7172464699073996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3.09</v>
      </c>
      <c r="H380" s="2" t="s">
        <v>12</v>
      </c>
    </row>
    <row r="381" spans="1:8" x14ac:dyDescent="0.3">
      <c r="A381" s="1">
        <v>0.71736221064814043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3.09</v>
      </c>
      <c r="H381" s="2" t="s">
        <v>12</v>
      </c>
    </row>
    <row r="382" spans="1:8" x14ac:dyDescent="0.3">
      <c r="A382" s="1">
        <v>0.71747795138888104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</v>
      </c>
      <c r="H382" s="2" t="s">
        <v>12</v>
      </c>
    </row>
    <row r="383" spans="1:8" x14ac:dyDescent="0.3">
      <c r="A383" s="1">
        <v>0.71759369212962187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</v>
      </c>
      <c r="H383" s="2" t="s">
        <v>12</v>
      </c>
    </row>
    <row r="384" spans="1:8" x14ac:dyDescent="0.3">
      <c r="A384" s="1">
        <v>0.71770943287036248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3.09</v>
      </c>
      <c r="H384" s="2" t="s">
        <v>12</v>
      </c>
    </row>
    <row r="385" spans="1:8" x14ac:dyDescent="0.3">
      <c r="A385" s="1">
        <v>0.71782517361110332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3.08</v>
      </c>
      <c r="H385" s="2" t="s">
        <v>12</v>
      </c>
    </row>
    <row r="386" spans="1:8" x14ac:dyDescent="0.3">
      <c r="A386" s="1">
        <v>0.71794091435184393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3.08</v>
      </c>
      <c r="H386" s="2" t="s">
        <v>12</v>
      </c>
    </row>
    <row r="387" spans="1:8" x14ac:dyDescent="0.3">
      <c r="A387" s="1">
        <v>0.71805665509258476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3.08</v>
      </c>
      <c r="H387" s="2" t="s">
        <v>12</v>
      </c>
    </row>
    <row r="388" spans="1:8" x14ac:dyDescent="0.3">
      <c r="A388" s="1">
        <v>0.71817239583332537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3.07</v>
      </c>
      <c r="H388" s="2" t="s">
        <v>12</v>
      </c>
    </row>
    <row r="389" spans="1:8" x14ac:dyDescent="0.3">
      <c r="A389" s="1">
        <v>0.7182881365740662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3.0500000000000003</v>
      </c>
      <c r="H389" s="2" t="s">
        <v>12</v>
      </c>
    </row>
    <row r="390" spans="1:8" x14ac:dyDescent="0.3">
      <c r="A390" s="1">
        <v>0.71840387731480682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3.06</v>
      </c>
      <c r="H390" s="2" t="s">
        <v>12</v>
      </c>
    </row>
    <row r="391" spans="1:8" x14ac:dyDescent="0.3">
      <c r="A391" s="1">
        <v>0.71851961805554765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3.0500000000000003</v>
      </c>
      <c r="H391" s="2" t="s">
        <v>12</v>
      </c>
    </row>
    <row r="392" spans="1:8" x14ac:dyDescent="0.3">
      <c r="A392" s="1">
        <v>0.71863535879628826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3.0300000000000002</v>
      </c>
      <c r="H392" s="2" t="s">
        <v>12</v>
      </c>
    </row>
    <row r="393" spans="1:8" x14ac:dyDescent="0.3">
      <c r="A393" s="1">
        <v>0.71875109953702909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3.0700000000000003</v>
      </c>
      <c r="H393" s="2" t="s">
        <v>12</v>
      </c>
    </row>
    <row r="394" spans="1:8" x14ac:dyDescent="0.3">
      <c r="A394" s="1">
        <v>0.7188668402777697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3.06</v>
      </c>
      <c r="H394" s="2" t="s">
        <v>12</v>
      </c>
    </row>
    <row r="395" spans="1:8" x14ac:dyDescent="0.3">
      <c r="A395" s="1">
        <v>0.71898258101851054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3.0500000000000003</v>
      </c>
      <c r="H395" s="2" t="s">
        <v>12</v>
      </c>
    </row>
    <row r="396" spans="1:8" x14ac:dyDescent="0.3">
      <c r="A396" s="1">
        <v>0.71909832175925115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3.07</v>
      </c>
      <c r="H396" s="2" t="s">
        <v>12</v>
      </c>
    </row>
    <row r="397" spans="1:8" x14ac:dyDescent="0.3">
      <c r="A397" s="1">
        <v>0.71921406249999198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3.06</v>
      </c>
      <c r="H397" s="2" t="s">
        <v>12</v>
      </c>
    </row>
    <row r="398" spans="1:8" x14ac:dyDescent="0.3">
      <c r="A398" s="1">
        <v>0.71932980324073259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3.0500000000000003</v>
      </c>
      <c r="H398" s="2" t="s">
        <v>12</v>
      </c>
    </row>
    <row r="399" spans="1:8" x14ac:dyDescent="0.3">
      <c r="A399" s="1">
        <v>0.71944554398147342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3.07</v>
      </c>
      <c r="H399" s="2" t="s">
        <v>12</v>
      </c>
    </row>
    <row r="400" spans="1:8" x14ac:dyDescent="0.3">
      <c r="A400" s="1">
        <v>0.71956128472221403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3.0300000000000002</v>
      </c>
      <c r="H400" s="2" t="s">
        <v>12</v>
      </c>
    </row>
    <row r="401" spans="1:8" x14ac:dyDescent="0.3">
      <c r="A401" s="1">
        <v>0.71967702546295487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3.0500000000000003</v>
      </c>
      <c r="H401" s="2" t="s">
        <v>12</v>
      </c>
    </row>
    <row r="402" spans="1:8" x14ac:dyDescent="0.3">
      <c r="A402" s="1">
        <v>0.71979276620369548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3.0500000000000003</v>
      </c>
      <c r="H402" s="2" t="s">
        <v>12</v>
      </c>
    </row>
    <row r="403" spans="1:8" x14ac:dyDescent="0.3">
      <c r="A403" s="1">
        <v>0.71990850694443631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3.04</v>
      </c>
      <c r="H403" s="2" t="s">
        <v>12</v>
      </c>
    </row>
    <row r="404" spans="1:8" x14ac:dyDescent="0.3">
      <c r="A404" s="1">
        <v>0.72002424768517692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3.04</v>
      </c>
      <c r="H404" s="2" t="s">
        <v>12</v>
      </c>
    </row>
    <row r="405" spans="1:8" x14ac:dyDescent="0.3">
      <c r="A405" s="1">
        <v>0.72013998842591775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3.02</v>
      </c>
      <c r="H405" s="2" t="s">
        <v>12</v>
      </c>
    </row>
    <row r="406" spans="1:8" x14ac:dyDescent="0.3">
      <c r="A406" s="1">
        <v>0.72025572916665836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3.04</v>
      </c>
      <c r="H406" s="2" t="s">
        <v>12</v>
      </c>
    </row>
    <row r="407" spans="1:8" x14ac:dyDescent="0.3">
      <c r="A407" s="1">
        <v>0.7203714699073992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3.04</v>
      </c>
      <c r="H407" s="2" t="s">
        <v>12</v>
      </c>
    </row>
    <row r="408" spans="1:8" x14ac:dyDescent="0.3">
      <c r="A408" s="1">
        <v>0.72048721064813981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3.0500000000000003</v>
      </c>
      <c r="H408" s="2" t="s">
        <v>12</v>
      </c>
    </row>
    <row r="409" spans="1:8" x14ac:dyDescent="0.3">
      <c r="A409" s="1">
        <v>0.72060295138888064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3.07</v>
      </c>
      <c r="H409" s="2" t="s">
        <v>12</v>
      </c>
    </row>
    <row r="410" spans="1:8" x14ac:dyDescent="0.3">
      <c r="A410" s="1">
        <v>0.72071869212962125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3.01</v>
      </c>
      <c r="H410" s="2" t="s">
        <v>12</v>
      </c>
    </row>
    <row r="411" spans="1:8" x14ac:dyDescent="0.3">
      <c r="A411" s="1">
        <v>0.72083443287036209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3.0500000000000003</v>
      </c>
      <c r="H411" s="2" t="s">
        <v>12</v>
      </c>
    </row>
    <row r="412" spans="1:8" x14ac:dyDescent="0.3">
      <c r="A412" s="1">
        <v>0.7209501736111027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2.9800000000000004</v>
      </c>
      <c r="H412" s="2" t="s">
        <v>12</v>
      </c>
    </row>
    <row r="413" spans="1:8" x14ac:dyDescent="0.3">
      <c r="A413" s="1">
        <v>0.72106591435184353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3.0300000000000002</v>
      </c>
      <c r="H413" s="2" t="s">
        <v>12</v>
      </c>
    </row>
    <row r="414" spans="1:8" x14ac:dyDescent="0.3">
      <c r="A414" s="1">
        <v>0.72118165509258414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3.03</v>
      </c>
      <c r="H414" s="2" t="s">
        <v>12</v>
      </c>
    </row>
    <row r="415" spans="1:8" x14ac:dyDescent="0.3">
      <c r="A415" s="1">
        <v>0.72129739583332497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3.04</v>
      </c>
      <c r="H415" s="2" t="s">
        <v>12</v>
      </c>
    </row>
    <row r="416" spans="1:8" x14ac:dyDescent="0.3">
      <c r="A416" s="1">
        <v>0.72141313657406558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3.0300000000000002</v>
      </c>
      <c r="H416" s="2" t="s">
        <v>12</v>
      </c>
    </row>
    <row r="417" spans="1:8" x14ac:dyDescent="0.3">
      <c r="A417" s="1">
        <v>0.72152887731480642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3.0100000000000002</v>
      </c>
      <c r="H417" s="2" t="s">
        <v>12</v>
      </c>
    </row>
    <row r="418" spans="1:8" x14ac:dyDescent="0.3">
      <c r="A418" s="1">
        <v>0.72164461805554703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3.0100000000000002</v>
      </c>
      <c r="H418" s="2" t="s">
        <v>12</v>
      </c>
    </row>
    <row r="419" spans="1:8" x14ac:dyDescent="0.3">
      <c r="A419" s="1">
        <v>0.72176035879628786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3.0100000000000002</v>
      </c>
      <c r="H419" s="2" t="s">
        <v>12</v>
      </c>
    </row>
    <row r="420" spans="1:8" x14ac:dyDescent="0.3">
      <c r="A420" s="1">
        <v>0.72187609953702847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</v>
      </c>
      <c r="H420" s="2" t="s">
        <v>12</v>
      </c>
    </row>
    <row r="421" spans="1:8" x14ac:dyDescent="0.3">
      <c r="A421" s="1">
        <v>0.7219918402777693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3.02</v>
      </c>
      <c r="H421" s="2" t="s">
        <v>12</v>
      </c>
    </row>
    <row r="422" spans="1:8" x14ac:dyDescent="0.3">
      <c r="A422" s="1">
        <v>0.72210758101850991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2.97</v>
      </c>
      <c r="H422" s="2" t="s">
        <v>12</v>
      </c>
    </row>
    <row r="423" spans="1:8" x14ac:dyDescent="0.3">
      <c r="A423" s="1">
        <v>0.72222332175925075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3.01</v>
      </c>
      <c r="H423" s="2" t="s">
        <v>12</v>
      </c>
    </row>
    <row r="424" spans="1:8" x14ac:dyDescent="0.3">
      <c r="A424" s="1">
        <v>0.72233906249999136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2.9800000000000004</v>
      </c>
      <c r="H424" s="2" t="s">
        <v>12</v>
      </c>
    </row>
    <row r="425" spans="1:8" x14ac:dyDescent="0.3">
      <c r="A425" s="1">
        <v>0.72245480324073219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</v>
      </c>
      <c r="H425" s="2" t="s">
        <v>12</v>
      </c>
    </row>
    <row r="426" spans="1:8" x14ac:dyDescent="0.3">
      <c r="A426" s="1">
        <v>0.7225705439814728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3.02</v>
      </c>
      <c r="H426" s="2" t="s">
        <v>12</v>
      </c>
    </row>
    <row r="427" spans="1:8" x14ac:dyDescent="0.3">
      <c r="A427" s="1">
        <v>0.72268628472221363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3.02</v>
      </c>
      <c r="H427" s="2" t="s">
        <v>12</v>
      </c>
    </row>
    <row r="428" spans="1:8" x14ac:dyDescent="0.3">
      <c r="A428" s="1">
        <v>0.72280202546295425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3.0100000000000002</v>
      </c>
      <c r="H428" s="2" t="s">
        <v>12</v>
      </c>
    </row>
    <row r="429" spans="1:8" x14ac:dyDescent="0.3">
      <c r="A429" s="1">
        <v>0.72291776620369508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3.02</v>
      </c>
      <c r="H429" s="2" t="s">
        <v>12</v>
      </c>
    </row>
    <row r="430" spans="1:8" x14ac:dyDescent="0.3">
      <c r="A430" s="1">
        <v>0.72303350694443569</v>
      </c>
      <c r="B430" s="2" t="s">
        <v>31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3</v>
      </c>
      <c r="H430" s="2" t="s">
        <v>12</v>
      </c>
    </row>
    <row r="431" spans="1:8" x14ac:dyDescent="0.3">
      <c r="A431" s="1">
        <v>0.72314924768517652</v>
      </c>
      <c r="B431" s="2" t="s">
        <v>31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3</v>
      </c>
      <c r="H431" s="2" t="s">
        <v>12</v>
      </c>
    </row>
    <row r="432" spans="1:8" x14ac:dyDescent="0.3">
      <c r="A432" s="1">
        <v>0.72326498842591713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3.03</v>
      </c>
      <c r="H432" s="2" t="s">
        <v>12</v>
      </c>
    </row>
    <row r="433" spans="1:8" x14ac:dyDescent="0.3">
      <c r="A433" s="1">
        <v>0.72338072916665797</v>
      </c>
      <c r="B433" s="2" t="s">
        <v>31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3.02</v>
      </c>
      <c r="H433" s="2" t="s">
        <v>12</v>
      </c>
    </row>
    <row r="434" spans="1:8" x14ac:dyDescent="0.3">
      <c r="A434" s="1">
        <v>0.72349646990739858</v>
      </c>
      <c r="B434" s="2" t="s">
        <v>31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3.0100000000000002</v>
      </c>
      <c r="H434" s="2" t="s">
        <v>12</v>
      </c>
    </row>
    <row r="435" spans="1:8" x14ac:dyDescent="0.3">
      <c r="A435" s="1">
        <v>0.72361221064813941</v>
      </c>
      <c r="B435" s="2" t="s">
        <v>31</v>
      </c>
      <c r="C435" s="2" t="s">
        <v>14</v>
      </c>
      <c r="D435" s="2" t="s">
        <v>9</v>
      </c>
      <c r="E435" s="2" t="s">
        <v>10</v>
      </c>
      <c r="F435" s="2" t="s">
        <v>11</v>
      </c>
      <c r="G435">
        <v>3.0100000000000002</v>
      </c>
      <c r="H435" s="2" t="s">
        <v>12</v>
      </c>
    </row>
    <row r="436" spans="1:8" x14ac:dyDescent="0.3">
      <c r="A436" s="1">
        <v>0.72372795138888002</v>
      </c>
      <c r="B436" s="2" t="s">
        <v>31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2.79</v>
      </c>
      <c r="H436" s="2" t="s">
        <v>12</v>
      </c>
    </row>
    <row r="437" spans="1:8" x14ac:dyDescent="0.3">
      <c r="A437" s="1">
        <v>0.72384369212962085</v>
      </c>
      <c r="B437" s="2" t="s">
        <v>31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2.77</v>
      </c>
      <c r="H437" s="2" t="s">
        <v>12</v>
      </c>
    </row>
    <row r="438" spans="1:8" x14ac:dyDescent="0.3">
      <c r="A438" s="1">
        <v>0.72395943287036146</v>
      </c>
      <c r="B438" s="2" t="s">
        <v>31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3.03</v>
      </c>
      <c r="H438" s="2" t="s">
        <v>12</v>
      </c>
    </row>
    <row r="439" spans="1:8" x14ac:dyDescent="0.3">
      <c r="A439" s="1">
        <v>0.7240751736111023</v>
      </c>
      <c r="B439" s="2" t="s">
        <v>31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3.03</v>
      </c>
      <c r="H439" s="2" t="s">
        <v>12</v>
      </c>
    </row>
    <row r="440" spans="1:8" x14ac:dyDescent="0.3">
      <c r="A440" s="1">
        <v>0.72419091435184291</v>
      </c>
      <c r="B440" s="2" t="s">
        <v>31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3.0100000000000002</v>
      </c>
      <c r="H440" s="2" t="s">
        <v>12</v>
      </c>
    </row>
    <row r="441" spans="1:8" x14ac:dyDescent="0.3">
      <c r="A441" s="1">
        <v>0.72430665509258374</v>
      </c>
      <c r="B441" s="2" t="s">
        <v>31</v>
      </c>
      <c r="C441" s="2" t="s">
        <v>14</v>
      </c>
      <c r="D441" s="2" t="s">
        <v>9</v>
      </c>
      <c r="E441" s="2" t="s">
        <v>10</v>
      </c>
      <c r="F441" s="2" t="s">
        <v>11</v>
      </c>
      <c r="G441">
        <v>3.0100000000000002</v>
      </c>
      <c r="H441" s="2" t="s">
        <v>12</v>
      </c>
    </row>
    <row r="442" spans="1:8" x14ac:dyDescent="0.3">
      <c r="A442" s="1">
        <v>0.72442239583332435</v>
      </c>
      <c r="B442" s="2" t="s">
        <v>31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2.78</v>
      </c>
      <c r="H442" s="2" t="s">
        <v>12</v>
      </c>
    </row>
    <row r="443" spans="1:8" x14ac:dyDescent="0.3">
      <c r="A443" s="1">
        <v>0.72453813657406518</v>
      </c>
      <c r="B443" s="2" t="s">
        <v>31</v>
      </c>
      <c r="C443" s="2" t="s">
        <v>14</v>
      </c>
      <c r="D443" s="2" t="s">
        <v>9</v>
      </c>
      <c r="E443" s="2" t="s">
        <v>10</v>
      </c>
      <c r="F443" s="2" t="s">
        <v>11</v>
      </c>
      <c r="G443">
        <v>2.99</v>
      </c>
      <c r="H443" s="2" t="s">
        <v>12</v>
      </c>
    </row>
    <row r="444" spans="1:8" x14ac:dyDescent="0.3">
      <c r="A444" s="1">
        <v>0.72465387731480579</v>
      </c>
      <c r="B444" s="2" t="s">
        <v>31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2.99</v>
      </c>
      <c r="H444" s="2" t="s">
        <v>12</v>
      </c>
    </row>
    <row r="445" spans="1:8" x14ac:dyDescent="0.3">
      <c r="A445" s="1">
        <v>0.72476961805554663</v>
      </c>
      <c r="B445" s="2" t="s">
        <v>31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2.79</v>
      </c>
      <c r="H445" s="2" t="s">
        <v>12</v>
      </c>
    </row>
    <row r="446" spans="1:8" x14ac:dyDescent="0.3">
      <c r="A446" s="1">
        <v>0.72488535879628724</v>
      </c>
      <c r="B446" s="2" t="s">
        <v>31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2.9800000000000004</v>
      </c>
      <c r="H446" s="2" t="s">
        <v>12</v>
      </c>
    </row>
    <row r="447" spans="1:8" x14ac:dyDescent="0.3">
      <c r="A447" s="1">
        <v>0.72500109953702807</v>
      </c>
      <c r="B447" s="2" t="s">
        <v>31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3</v>
      </c>
      <c r="H447" s="2" t="s">
        <v>12</v>
      </c>
    </row>
    <row r="448" spans="1:8" x14ac:dyDescent="0.3">
      <c r="A448" s="1">
        <v>0.72511684027776868</v>
      </c>
      <c r="B448" s="2" t="s">
        <v>31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2.99</v>
      </c>
      <c r="H448" s="2" t="s">
        <v>12</v>
      </c>
    </row>
    <row r="449" spans="1:8" x14ac:dyDescent="0.3">
      <c r="A449" s="1">
        <v>0.72523258101850951</v>
      </c>
      <c r="B449" s="2" t="s">
        <v>31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2.9800000000000004</v>
      </c>
      <c r="H449" s="2" t="s">
        <v>12</v>
      </c>
    </row>
    <row r="450" spans="1:8" x14ac:dyDescent="0.3">
      <c r="A450" s="1">
        <v>0.72534832175925013</v>
      </c>
      <c r="B450" s="2" t="s">
        <v>31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2.77</v>
      </c>
      <c r="H450" s="2" t="s">
        <v>12</v>
      </c>
    </row>
    <row r="451" spans="1:8" x14ac:dyDescent="0.3">
      <c r="A451" s="3">
        <v>0.72546406249999096</v>
      </c>
      <c r="B451" s="4" t="s">
        <v>31</v>
      </c>
      <c r="C451" s="4" t="s">
        <v>14</v>
      </c>
      <c r="D451" s="4" t="s">
        <v>9</v>
      </c>
      <c r="E451" s="4" t="s">
        <v>10</v>
      </c>
      <c r="F451" s="4" t="s">
        <v>11</v>
      </c>
      <c r="G451" s="5">
        <v>2.8</v>
      </c>
      <c r="H451" s="4" t="s">
        <v>12</v>
      </c>
    </row>
    <row r="452" spans="1:8" x14ac:dyDescent="0.3">
      <c r="A452" s="1">
        <v>0.72557980324073157</v>
      </c>
      <c r="B452" s="2" t="s">
        <v>31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2.82</v>
      </c>
      <c r="H452" s="2" t="s">
        <v>12</v>
      </c>
    </row>
    <row r="453" spans="1:8" x14ac:dyDescent="0.3">
      <c r="A453" s="1">
        <v>0.7256955439814724</v>
      </c>
      <c r="B453" s="2" t="s">
        <v>31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2.89</v>
      </c>
      <c r="H453" s="2" t="s">
        <v>12</v>
      </c>
    </row>
    <row r="454" spans="1:8" x14ac:dyDescent="0.3">
      <c r="A454" s="1">
        <v>0.72581128472221301</v>
      </c>
      <c r="B454" s="2" t="s">
        <v>31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2.79</v>
      </c>
      <c r="H454" s="2" t="s">
        <v>12</v>
      </c>
    </row>
    <row r="455" spans="1:8" x14ac:dyDescent="0.3">
      <c r="A455" s="1">
        <v>0.72592702546295385</v>
      </c>
      <c r="B455" s="2" t="s">
        <v>31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2.9600000000000004</v>
      </c>
      <c r="H455" s="2" t="s">
        <v>12</v>
      </c>
    </row>
    <row r="456" spans="1:8" x14ac:dyDescent="0.3">
      <c r="A456" s="1">
        <v>0.72604276620369446</v>
      </c>
      <c r="B456" s="2" t="s">
        <v>31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2.95</v>
      </c>
      <c r="H456" s="2" t="s">
        <v>12</v>
      </c>
    </row>
    <row r="457" spans="1:8" x14ac:dyDescent="0.3">
      <c r="A457" s="1">
        <v>0.72615850694443529</v>
      </c>
      <c r="B457" s="2" t="s">
        <v>31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2.78</v>
      </c>
      <c r="H457" s="2" t="s">
        <v>12</v>
      </c>
    </row>
    <row r="458" spans="1:8" x14ac:dyDescent="0.3">
      <c r="A458" s="1">
        <v>0.7262742476851759</v>
      </c>
      <c r="B458" s="2" t="s">
        <v>31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2.8</v>
      </c>
      <c r="H458" s="2" t="s">
        <v>12</v>
      </c>
    </row>
    <row r="459" spans="1:8" x14ac:dyDescent="0.3">
      <c r="A459" s="1">
        <v>0.72638998842591673</v>
      </c>
      <c r="B459" s="2" t="s">
        <v>31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2.82</v>
      </c>
      <c r="H459" s="2" t="s">
        <v>12</v>
      </c>
    </row>
    <row r="460" spans="1:8" x14ac:dyDescent="0.3">
      <c r="A460" s="1">
        <v>0.72650572916665734</v>
      </c>
      <c r="B460" s="2" t="s">
        <v>31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2.91</v>
      </c>
      <c r="H460" s="2" t="s">
        <v>12</v>
      </c>
    </row>
    <row r="461" spans="1:8" x14ac:dyDescent="0.3">
      <c r="A461" s="1">
        <v>0.72662146990739818</v>
      </c>
      <c r="B461" s="2" t="s">
        <v>31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2.93</v>
      </c>
      <c r="H461" s="2" t="s">
        <v>12</v>
      </c>
    </row>
    <row r="462" spans="1:8" x14ac:dyDescent="0.3">
      <c r="A462" s="1">
        <v>0.72673721064813879</v>
      </c>
      <c r="B462" s="2" t="s">
        <v>31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2.77</v>
      </c>
      <c r="H462" s="2" t="s">
        <v>12</v>
      </c>
    </row>
    <row r="463" spans="1:8" x14ac:dyDescent="0.3">
      <c r="A463" s="1">
        <v>0.72685295138887962</v>
      </c>
      <c r="B463" s="2" t="s">
        <v>31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2.79</v>
      </c>
      <c r="H463" s="2" t="s">
        <v>12</v>
      </c>
    </row>
    <row r="464" spans="1:8" x14ac:dyDescent="0.3">
      <c r="A464" s="1">
        <v>0.72696869212962023</v>
      </c>
      <c r="B464" s="2" t="s">
        <v>31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2.92</v>
      </c>
      <c r="H464" s="2" t="s">
        <v>12</v>
      </c>
    </row>
    <row r="465" spans="1:8" x14ac:dyDescent="0.3">
      <c r="A465" s="1">
        <v>0.72708443287036106</v>
      </c>
      <c r="B465" s="2" t="s">
        <v>31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2.9200000000000004</v>
      </c>
      <c r="H465" s="2" t="s">
        <v>12</v>
      </c>
    </row>
    <row r="466" spans="1:8" x14ac:dyDescent="0.3">
      <c r="A466" s="1">
        <v>0.72720017361110167</v>
      </c>
      <c r="B466" s="2" t="s">
        <v>31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2.9000000000000004</v>
      </c>
      <c r="H466" s="2" t="s">
        <v>12</v>
      </c>
    </row>
    <row r="467" spans="1:8" x14ac:dyDescent="0.3">
      <c r="A467" s="1">
        <v>0.72731591435184251</v>
      </c>
      <c r="B467" s="2" t="s">
        <v>31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2.91</v>
      </c>
      <c r="H467" s="2" t="s">
        <v>12</v>
      </c>
    </row>
    <row r="468" spans="1:8" x14ac:dyDescent="0.3">
      <c r="A468" s="1">
        <v>0.72743165509258312</v>
      </c>
      <c r="B468" s="2" t="s">
        <v>31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2.78</v>
      </c>
      <c r="H468" s="2" t="s">
        <v>12</v>
      </c>
    </row>
    <row r="469" spans="1:8" x14ac:dyDescent="0.3">
      <c r="A469" s="1">
        <v>0.72754739583332395</v>
      </c>
      <c r="B469" s="2" t="s">
        <v>31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2.91</v>
      </c>
      <c r="H469" s="2" t="s">
        <v>12</v>
      </c>
    </row>
    <row r="470" spans="1:8" x14ac:dyDescent="0.3">
      <c r="A470" s="1">
        <v>0.72766313657406456</v>
      </c>
      <c r="B470" s="2" t="s">
        <v>31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2.91</v>
      </c>
      <c r="H470" s="2" t="s">
        <v>12</v>
      </c>
    </row>
    <row r="471" spans="1:8" x14ac:dyDescent="0.3">
      <c r="A471" s="1">
        <v>0.72777887731480539</v>
      </c>
      <c r="B471" s="2" t="s">
        <v>31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2.93</v>
      </c>
      <c r="H471" s="2" t="s">
        <v>12</v>
      </c>
    </row>
    <row r="472" spans="1:8" x14ac:dyDescent="0.3">
      <c r="A472" s="1">
        <v>0.72789461805554601</v>
      </c>
      <c r="B472" s="2" t="s">
        <v>31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2.9</v>
      </c>
      <c r="H472" s="2" t="s">
        <v>12</v>
      </c>
    </row>
    <row r="473" spans="1:8" x14ac:dyDescent="0.3">
      <c r="A473" s="1">
        <v>0.72801035879628684</v>
      </c>
      <c r="B473" s="2" t="s">
        <v>31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2.79</v>
      </c>
      <c r="H473" s="2" t="s">
        <v>12</v>
      </c>
    </row>
    <row r="474" spans="1:8" x14ac:dyDescent="0.3">
      <c r="A474" s="1">
        <v>0.72812609953702745</v>
      </c>
      <c r="B474" s="2" t="s">
        <v>31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2.91</v>
      </c>
      <c r="H474" s="2" t="s">
        <v>12</v>
      </c>
    </row>
    <row r="475" spans="1:8" x14ac:dyDescent="0.3">
      <c r="A475" s="1">
        <v>0.72824184027776828</v>
      </c>
      <c r="B475" s="2" t="s">
        <v>31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2.9</v>
      </c>
      <c r="H475" s="2" t="s">
        <v>12</v>
      </c>
    </row>
    <row r="476" spans="1:8" x14ac:dyDescent="0.3">
      <c r="A476" s="1">
        <v>0.72835758101850889</v>
      </c>
      <c r="B476" s="2" t="s">
        <v>31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2.77</v>
      </c>
      <c r="H476" s="2" t="s">
        <v>12</v>
      </c>
    </row>
    <row r="477" spans="1:8" x14ac:dyDescent="0.3">
      <c r="A477" s="1">
        <v>0.72847332175924973</v>
      </c>
      <c r="B477" s="2" t="s">
        <v>31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2.92</v>
      </c>
      <c r="H477" s="2" t="s">
        <v>12</v>
      </c>
    </row>
    <row r="478" spans="1:8" x14ac:dyDescent="0.3">
      <c r="A478" s="1">
        <v>0.72858906249999034</v>
      </c>
      <c r="B478" s="2" t="s">
        <v>31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2.9</v>
      </c>
      <c r="H478" s="2" t="s">
        <v>12</v>
      </c>
    </row>
    <row r="479" spans="1:8" x14ac:dyDescent="0.3">
      <c r="A479" s="1">
        <v>0.72870480324073117</v>
      </c>
      <c r="B479" s="2" t="s">
        <v>31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2.9</v>
      </c>
      <c r="H479" s="2" t="s">
        <v>12</v>
      </c>
    </row>
    <row r="480" spans="1:8" x14ac:dyDescent="0.3">
      <c r="A480" s="1">
        <v>0.72882054398147178</v>
      </c>
      <c r="B480" s="2" t="s">
        <v>31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2.91</v>
      </c>
      <c r="H480" s="2" t="s">
        <v>12</v>
      </c>
    </row>
    <row r="481" spans="1:8" x14ac:dyDescent="0.3">
      <c r="A481" s="1">
        <v>0.72893628472221261</v>
      </c>
      <c r="B481" s="2" t="s">
        <v>31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2.8</v>
      </c>
      <c r="H481" s="2" t="s">
        <v>12</v>
      </c>
    </row>
    <row r="482" spans="1:8" x14ac:dyDescent="0.3">
      <c r="A482" s="1">
        <v>0.72905202546295322</v>
      </c>
      <c r="B482" s="2" t="s">
        <v>31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2.89</v>
      </c>
      <c r="H482" s="2" t="s">
        <v>12</v>
      </c>
    </row>
    <row r="483" spans="1:8" x14ac:dyDescent="0.3">
      <c r="A483" s="1">
        <v>0.72916776620369406</v>
      </c>
      <c r="B483" s="2" t="s">
        <v>31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2.88</v>
      </c>
      <c r="H483" s="2" t="s">
        <v>12</v>
      </c>
    </row>
    <row r="484" spans="1:8" x14ac:dyDescent="0.3">
      <c r="A484" s="1">
        <v>0.72928350694443467</v>
      </c>
      <c r="B484" s="2" t="s">
        <v>31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2.78</v>
      </c>
      <c r="H484" s="2" t="s">
        <v>12</v>
      </c>
    </row>
    <row r="485" spans="1:8" x14ac:dyDescent="0.3">
      <c r="A485" s="1">
        <v>0.7293992476851755</v>
      </c>
      <c r="B485" s="2" t="s">
        <v>31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2.89</v>
      </c>
      <c r="H485" s="2" t="s">
        <v>12</v>
      </c>
    </row>
    <row r="486" spans="1:8" x14ac:dyDescent="0.3">
      <c r="A486" s="1">
        <v>0.72951498842591611</v>
      </c>
      <c r="B486" s="2" t="s">
        <v>31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2.88</v>
      </c>
      <c r="H486" s="2" t="s">
        <v>12</v>
      </c>
    </row>
    <row r="487" spans="1:8" x14ac:dyDescent="0.3">
      <c r="A487" s="1">
        <v>0.72963072916665694</v>
      </c>
      <c r="B487" s="2" t="s">
        <v>31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2.8</v>
      </c>
      <c r="H487" s="2" t="s">
        <v>12</v>
      </c>
    </row>
    <row r="488" spans="1:8" x14ac:dyDescent="0.3">
      <c r="A488" s="1">
        <v>0.72974646990739755</v>
      </c>
      <c r="B488" s="2" t="s">
        <v>31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2.87</v>
      </c>
      <c r="H488" s="2" t="s">
        <v>12</v>
      </c>
    </row>
    <row r="489" spans="1:8" x14ac:dyDescent="0.3">
      <c r="A489" s="1">
        <v>0.72986221064813839</v>
      </c>
      <c r="B489" s="2" t="s">
        <v>31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2.8400000000000003</v>
      </c>
      <c r="H489" s="2" t="s">
        <v>12</v>
      </c>
    </row>
    <row r="490" spans="1:8" x14ac:dyDescent="0.3">
      <c r="A490" s="1">
        <v>0.729977951388879</v>
      </c>
      <c r="B490" s="2" t="s">
        <v>31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2.8600000000000003</v>
      </c>
      <c r="H490" s="2" t="s">
        <v>12</v>
      </c>
    </row>
    <row r="491" spans="1:8" x14ac:dyDescent="0.3">
      <c r="A491" s="1">
        <v>0.73009369212961983</v>
      </c>
      <c r="B491" s="2" t="s">
        <v>31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2.79</v>
      </c>
      <c r="H491" s="2" t="s">
        <v>12</v>
      </c>
    </row>
    <row r="492" spans="1:8" x14ac:dyDescent="0.3">
      <c r="A492" s="1">
        <v>0.73020943287036044</v>
      </c>
      <c r="B492" s="2" t="s">
        <v>31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2.77</v>
      </c>
      <c r="H492" s="2" t="s">
        <v>12</v>
      </c>
    </row>
    <row r="493" spans="1:8" x14ac:dyDescent="0.3">
      <c r="A493" s="1">
        <v>0.73032517361110127</v>
      </c>
      <c r="B493" s="2" t="s">
        <v>31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2.8</v>
      </c>
      <c r="H493" s="2" t="s">
        <v>12</v>
      </c>
    </row>
    <row r="494" spans="1:8" x14ac:dyDescent="0.3">
      <c r="A494" s="1">
        <v>0.73044091435184189</v>
      </c>
      <c r="B494" s="2" t="s">
        <v>31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2.86</v>
      </c>
      <c r="H494" s="2" t="s">
        <v>12</v>
      </c>
    </row>
    <row r="495" spans="1:8" x14ac:dyDescent="0.3">
      <c r="A495" s="1">
        <v>0.73055665509258272</v>
      </c>
      <c r="B495" s="2" t="s">
        <v>31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2.86</v>
      </c>
      <c r="H495" s="2" t="s">
        <v>12</v>
      </c>
    </row>
    <row r="496" spans="1:8" x14ac:dyDescent="0.3">
      <c r="A496" s="1">
        <v>0.73067239583332333</v>
      </c>
      <c r="B496" s="2" t="s">
        <v>31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2.84</v>
      </c>
      <c r="H496" s="2" t="s">
        <v>12</v>
      </c>
    </row>
    <row r="497" spans="1:8" x14ac:dyDescent="0.3">
      <c r="A497" s="1">
        <v>0.73078813657406416</v>
      </c>
      <c r="B497" s="2" t="s">
        <v>31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2.8</v>
      </c>
      <c r="H497" s="2" t="s">
        <v>12</v>
      </c>
    </row>
    <row r="498" spans="1:8" x14ac:dyDescent="0.3">
      <c r="A498" s="1">
        <v>0.73090387731480477</v>
      </c>
      <c r="B498" s="2" t="s">
        <v>31</v>
      </c>
      <c r="C498" s="2" t="s">
        <v>14</v>
      </c>
      <c r="D498" s="2" t="s">
        <v>9</v>
      </c>
      <c r="E498" s="2" t="s">
        <v>10</v>
      </c>
      <c r="F498" s="2" t="s">
        <v>11</v>
      </c>
      <c r="G498">
        <v>2.8400000000000003</v>
      </c>
      <c r="H498" s="2" t="s">
        <v>12</v>
      </c>
    </row>
    <row r="499" spans="1:8" x14ac:dyDescent="0.3">
      <c r="A499" s="1">
        <v>0.73101961805554561</v>
      </c>
      <c r="B499" s="2" t="s">
        <v>31</v>
      </c>
      <c r="C499" s="2" t="s">
        <v>14</v>
      </c>
      <c r="D499" s="2" t="s">
        <v>9</v>
      </c>
      <c r="E499" s="2" t="s">
        <v>10</v>
      </c>
      <c r="F499" s="2" t="s">
        <v>11</v>
      </c>
      <c r="G499">
        <v>2.8400000000000003</v>
      </c>
      <c r="H499" s="2" t="s">
        <v>12</v>
      </c>
    </row>
    <row r="500" spans="1:8" x14ac:dyDescent="0.3">
      <c r="A500" s="1">
        <v>0.73113535879628622</v>
      </c>
      <c r="B500" s="2" t="s">
        <v>31</v>
      </c>
      <c r="C500" s="2" t="s">
        <v>14</v>
      </c>
      <c r="D500" s="2" t="s">
        <v>9</v>
      </c>
      <c r="E500" s="2" t="s">
        <v>10</v>
      </c>
      <c r="F500" s="2" t="s">
        <v>11</v>
      </c>
      <c r="G500">
        <v>2.83</v>
      </c>
      <c r="H500" s="2" t="s">
        <v>12</v>
      </c>
    </row>
    <row r="501" spans="1:8" x14ac:dyDescent="0.3">
      <c r="A501" s="1">
        <v>0.73125109953702705</v>
      </c>
      <c r="B501" s="2" t="s">
        <v>31</v>
      </c>
      <c r="C501" s="2" t="s">
        <v>14</v>
      </c>
      <c r="D501" s="2" t="s">
        <v>9</v>
      </c>
      <c r="E501" s="2" t="s">
        <v>10</v>
      </c>
      <c r="F501" s="2" t="s">
        <v>11</v>
      </c>
      <c r="G501">
        <v>2.8</v>
      </c>
      <c r="H501" s="2" t="s">
        <v>12</v>
      </c>
    </row>
    <row r="502" spans="1:8" x14ac:dyDescent="0.3">
      <c r="A502" s="1">
        <v>0.73136684027776766</v>
      </c>
      <c r="B502" s="2" t="s">
        <v>31</v>
      </c>
      <c r="C502" s="2" t="s">
        <v>14</v>
      </c>
      <c r="D502" s="2" t="s">
        <v>9</v>
      </c>
      <c r="E502" s="2" t="s">
        <v>10</v>
      </c>
      <c r="F502" s="2" t="s">
        <v>11</v>
      </c>
      <c r="G502">
        <v>2.78</v>
      </c>
      <c r="H502" s="2" t="s">
        <v>12</v>
      </c>
    </row>
    <row r="503" spans="1:8" x14ac:dyDescent="0.3">
      <c r="A503" s="1">
        <v>0.73148258101850849</v>
      </c>
      <c r="B503" s="2" t="s">
        <v>31</v>
      </c>
      <c r="C503" s="2" t="s">
        <v>14</v>
      </c>
      <c r="D503" s="2" t="s">
        <v>9</v>
      </c>
      <c r="E503" s="2" t="s">
        <v>10</v>
      </c>
      <c r="F503" s="2" t="s">
        <v>11</v>
      </c>
      <c r="G503">
        <v>2.83</v>
      </c>
      <c r="H503" s="2" t="s">
        <v>12</v>
      </c>
    </row>
    <row r="504" spans="1:8" x14ac:dyDescent="0.3">
      <c r="A504" s="1">
        <v>0.7315983217592491</v>
      </c>
      <c r="B504" s="2" t="s">
        <v>31</v>
      </c>
      <c r="C504" s="2" t="s">
        <v>14</v>
      </c>
      <c r="D504" s="2" t="s">
        <v>9</v>
      </c>
      <c r="E504" s="2" t="s">
        <v>10</v>
      </c>
      <c r="F504" s="2" t="s">
        <v>11</v>
      </c>
      <c r="G504">
        <v>2.82</v>
      </c>
      <c r="H504" s="2" t="s">
        <v>12</v>
      </c>
    </row>
    <row r="505" spans="1:8" x14ac:dyDescent="0.3">
      <c r="A505" s="1">
        <v>0.73171406249998994</v>
      </c>
      <c r="B505" s="2" t="s">
        <v>31</v>
      </c>
      <c r="C505" s="2" t="s">
        <v>14</v>
      </c>
      <c r="D505" s="2" t="s">
        <v>9</v>
      </c>
      <c r="E505" s="2" t="s">
        <v>10</v>
      </c>
      <c r="F505" s="2" t="s">
        <v>11</v>
      </c>
      <c r="G505">
        <v>2.8</v>
      </c>
      <c r="H505" s="2" t="s">
        <v>12</v>
      </c>
    </row>
    <row r="506" spans="1:8" x14ac:dyDescent="0.3">
      <c r="A506" s="1">
        <v>0.73182980324073055</v>
      </c>
      <c r="B506" s="2" t="s">
        <v>31</v>
      </c>
      <c r="C506" s="2" t="s">
        <v>14</v>
      </c>
      <c r="D506" s="2" t="s">
        <v>9</v>
      </c>
      <c r="E506" s="2" t="s">
        <v>10</v>
      </c>
      <c r="F506" s="2" t="s">
        <v>11</v>
      </c>
      <c r="G506">
        <v>2.77</v>
      </c>
      <c r="H506" s="2" t="s">
        <v>12</v>
      </c>
    </row>
    <row r="507" spans="1:8" x14ac:dyDescent="0.3">
      <c r="A507" s="1">
        <v>0.73194554398147138</v>
      </c>
      <c r="B507" s="2" t="s">
        <v>31</v>
      </c>
      <c r="C507" s="2" t="s">
        <v>14</v>
      </c>
      <c r="D507" s="2" t="s">
        <v>9</v>
      </c>
      <c r="E507" s="2" t="s">
        <v>10</v>
      </c>
      <c r="F507" s="2" t="s">
        <v>11</v>
      </c>
      <c r="G507">
        <v>2.85</v>
      </c>
      <c r="H507" s="2" t="s">
        <v>12</v>
      </c>
    </row>
    <row r="508" spans="1:8" x14ac:dyDescent="0.3">
      <c r="A508" s="1">
        <v>0.73206128472221199</v>
      </c>
      <c r="B508" s="2" t="s">
        <v>31</v>
      </c>
      <c r="C508" s="2" t="s">
        <v>14</v>
      </c>
      <c r="D508" s="2" t="s">
        <v>9</v>
      </c>
      <c r="E508" s="2" t="s">
        <v>10</v>
      </c>
      <c r="F508" s="2" t="s">
        <v>11</v>
      </c>
      <c r="G508">
        <v>2.78</v>
      </c>
      <c r="H508" s="2" t="s">
        <v>12</v>
      </c>
    </row>
    <row r="509" spans="1:8" x14ac:dyDescent="0.3">
      <c r="A509" s="1">
        <v>0.73217702546295282</v>
      </c>
      <c r="B509" s="2" t="s">
        <v>31</v>
      </c>
      <c r="C509" s="2" t="s">
        <v>14</v>
      </c>
      <c r="D509" s="2" t="s">
        <v>9</v>
      </c>
      <c r="E509" s="2" t="s">
        <v>10</v>
      </c>
      <c r="F509" s="2" t="s">
        <v>11</v>
      </c>
      <c r="G509">
        <v>2.8</v>
      </c>
      <c r="H509" s="2" t="s">
        <v>12</v>
      </c>
    </row>
    <row r="510" spans="1:8" x14ac:dyDescent="0.3">
      <c r="A510" s="1">
        <v>0.73229276620369343</v>
      </c>
      <c r="B510" s="2" t="s">
        <v>31</v>
      </c>
      <c r="C510" s="2" t="s">
        <v>14</v>
      </c>
      <c r="D510" s="2" t="s">
        <v>9</v>
      </c>
      <c r="E510" s="2" t="s">
        <v>10</v>
      </c>
      <c r="F510" s="2" t="s">
        <v>11</v>
      </c>
      <c r="G510">
        <v>2.82</v>
      </c>
      <c r="H510" s="2" t="s">
        <v>12</v>
      </c>
    </row>
    <row r="511" spans="1:8" x14ac:dyDescent="0.3">
      <c r="A511" s="1">
        <v>0.73240850694443427</v>
      </c>
      <c r="B511" s="2" t="s">
        <v>31</v>
      </c>
      <c r="C511" s="2" t="s">
        <v>14</v>
      </c>
      <c r="D511" s="2" t="s">
        <v>9</v>
      </c>
      <c r="E511" s="2" t="s">
        <v>10</v>
      </c>
      <c r="F511" s="2" t="s">
        <v>11</v>
      </c>
      <c r="G511">
        <v>2.77</v>
      </c>
      <c r="H511" s="2" t="s">
        <v>12</v>
      </c>
    </row>
    <row r="512" spans="1:8" x14ac:dyDescent="0.3">
      <c r="A512" s="1">
        <v>0.73252424768517488</v>
      </c>
      <c r="B512" s="2" t="s">
        <v>31</v>
      </c>
      <c r="C512" s="2" t="s">
        <v>14</v>
      </c>
      <c r="D512" s="2" t="s">
        <v>9</v>
      </c>
      <c r="E512" s="2" t="s">
        <v>10</v>
      </c>
      <c r="F512" s="2" t="s">
        <v>11</v>
      </c>
      <c r="G512">
        <v>2.81</v>
      </c>
      <c r="H512" s="2" t="s">
        <v>12</v>
      </c>
    </row>
    <row r="513" spans="1:8" x14ac:dyDescent="0.3">
      <c r="A513" s="1">
        <v>0.73263998842591571</v>
      </c>
      <c r="B513" s="2" t="s">
        <v>31</v>
      </c>
      <c r="C513" s="2" t="s">
        <v>14</v>
      </c>
      <c r="D513" s="2" t="s">
        <v>9</v>
      </c>
      <c r="E513" s="2" t="s">
        <v>10</v>
      </c>
      <c r="F513" s="2" t="s">
        <v>11</v>
      </c>
      <c r="G513">
        <v>2.79</v>
      </c>
      <c r="H513" s="2" t="s">
        <v>12</v>
      </c>
    </row>
    <row r="4662" spans="10:10" x14ac:dyDescent="0.3">
      <c r="J4662"/>
    </row>
    <row r="4683" spans="17:41" x14ac:dyDescent="0.3">
      <c r="Q4683" s="1"/>
      <c r="Y4683" s="1"/>
      <c r="AG4683" s="1"/>
      <c r="AO4683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BO4720"/>
  <sheetViews>
    <sheetView topLeftCell="J1" workbookViewId="0">
      <selection activeCell="U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42" t="s">
        <v>18</v>
      </c>
      <c r="O1" s="43"/>
      <c r="Q1" s="46" t="s">
        <v>19</v>
      </c>
      <c r="R1" s="46"/>
      <c r="T1" s="47" t="s">
        <v>20</v>
      </c>
      <c r="U1" s="47"/>
      <c r="V1" s="47"/>
      <c r="W1" s="47"/>
    </row>
    <row r="2" spans="1:67" x14ac:dyDescent="0.3">
      <c r="A2" s="1">
        <v>0.67654045138888819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3.53</v>
      </c>
      <c r="H2" s="2" t="s">
        <v>12</v>
      </c>
      <c r="J2" s="8">
        <f>calculoesp3!E2</f>
        <v>3.59</v>
      </c>
      <c r="K2" s="6">
        <f>calculoesp3!F2</f>
        <v>2</v>
      </c>
      <c r="L2" s="9">
        <f>calculoesp3!G2</f>
        <v>3.9215686274509803E-3</v>
      </c>
      <c r="N2" s="44"/>
      <c r="O2" s="45"/>
      <c r="Q2" s="46"/>
      <c r="R2" s="46"/>
      <c r="T2" s="8"/>
      <c r="U2" s="8" t="s">
        <v>53</v>
      </c>
      <c r="V2" s="8" t="s">
        <v>54</v>
      </c>
      <c r="W2" s="8" t="s">
        <v>55</v>
      </c>
    </row>
    <row r="3" spans="1:67" x14ac:dyDescent="0.3">
      <c r="A3" s="1">
        <v>0.67665619212962902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3.55</v>
      </c>
      <c r="H3" s="2" t="s">
        <v>12</v>
      </c>
      <c r="J3" s="8">
        <f>calculoesp3!E3</f>
        <v>3.58</v>
      </c>
      <c r="K3" s="7">
        <f>calculoesp3!F3</f>
        <v>2</v>
      </c>
      <c r="L3" s="9">
        <f>calculoesp3!G3</f>
        <v>3.9215686274509803E-3</v>
      </c>
      <c r="N3" s="10" t="s">
        <v>35</v>
      </c>
      <c r="O3" s="11">
        <f>calculoesp3!R3/calculoesp3!R8</f>
        <v>0.89473684210526316</v>
      </c>
      <c r="Q3" s="46"/>
      <c r="R3" s="46"/>
      <c r="T3" s="8" t="s">
        <v>53</v>
      </c>
      <c r="U3" s="10">
        <f>O3</f>
        <v>0.89473684210526316</v>
      </c>
      <c r="V3" s="12">
        <f>O7</f>
        <v>0.15608465608465608</v>
      </c>
      <c r="W3" s="13">
        <f>O11</f>
        <v>0</v>
      </c>
      <c r="Y3" s="14"/>
    </row>
    <row r="4" spans="1:67" x14ac:dyDescent="0.3">
      <c r="A4" s="1">
        <v>0.67677193287036963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J4" s="8">
        <f>calculoesp3!E4</f>
        <v>3.57</v>
      </c>
      <c r="K4" s="7">
        <f>calculoesp3!F4</f>
        <v>4</v>
      </c>
      <c r="L4" s="9">
        <f>calculoesp3!G4</f>
        <v>7.8431372549019607E-3</v>
      </c>
      <c r="N4" s="10" t="s">
        <v>36</v>
      </c>
      <c r="O4" s="15">
        <f>calculoesp3!R5/calculoesp3!R8</f>
        <v>0.10526315789473684</v>
      </c>
      <c r="Q4" s="8" t="s">
        <v>53</v>
      </c>
      <c r="R4" s="16">
        <f>SUM(L2:L36)</f>
        <v>0.2156862745098039</v>
      </c>
      <c r="T4" s="8" t="s">
        <v>54</v>
      </c>
      <c r="U4" s="10">
        <f>O4</f>
        <v>0.10526315789473684</v>
      </c>
      <c r="V4" s="12">
        <f>O8</f>
        <v>0.82275132275132279</v>
      </c>
      <c r="W4" s="13">
        <f>O12</f>
        <v>0.70512820512820518</v>
      </c>
    </row>
    <row r="5" spans="1:67" x14ac:dyDescent="0.3">
      <c r="A5" s="1">
        <v>0.67688767361111046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3.56</v>
      </c>
      <c r="H5" s="2" t="s">
        <v>12</v>
      </c>
      <c r="J5" s="8">
        <f>calculoesp3!E5</f>
        <v>3.56</v>
      </c>
      <c r="K5" s="7">
        <f>calculoesp3!F5</f>
        <v>2</v>
      </c>
      <c r="L5" s="9">
        <f>calculoesp3!G5</f>
        <v>3.9215686274509803E-3</v>
      </c>
      <c r="N5" s="10" t="s">
        <v>48</v>
      </c>
      <c r="O5" s="17">
        <f>calculoesp3!R7/calculoesp3!R8</f>
        <v>0</v>
      </c>
      <c r="Q5" s="8" t="s">
        <v>54</v>
      </c>
      <c r="R5" s="16">
        <f>SUM(L37:L74)</f>
        <v>0.72941176470588176</v>
      </c>
      <c r="T5" s="8" t="s">
        <v>55</v>
      </c>
      <c r="U5" s="10">
        <f>O5</f>
        <v>0</v>
      </c>
      <c r="V5" s="12">
        <f>O9</f>
        <v>2.1164021164021163E-2</v>
      </c>
      <c r="W5" s="13">
        <f>O13</f>
        <v>0.29487179487179488</v>
      </c>
    </row>
    <row r="6" spans="1:67" x14ac:dyDescent="0.3">
      <c r="A6" s="1">
        <v>0.67700341435185107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3.57</v>
      </c>
      <c r="H6" s="2" t="s">
        <v>12</v>
      </c>
      <c r="J6" s="8">
        <f>calculoesp3!E6</f>
        <v>3.55</v>
      </c>
      <c r="K6" s="7">
        <f>calculoesp3!F6</f>
        <v>3</v>
      </c>
      <c r="L6" s="9">
        <f>calculoesp3!G6</f>
        <v>5.8823529411764705E-3</v>
      </c>
      <c r="N6" s="8"/>
      <c r="O6" s="18">
        <f>SUM(O3:O5)</f>
        <v>1</v>
      </c>
      <c r="Q6" s="8" t="s">
        <v>55</v>
      </c>
      <c r="R6" s="16">
        <f>SUM(L75)</f>
        <v>1.5686274509803921E-2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67" x14ac:dyDescent="0.3">
      <c r="A7" s="1">
        <v>0.67711915509259191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3.56</v>
      </c>
      <c r="H7" s="2" t="s">
        <v>12</v>
      </c>
      <c r="J7" s="8">
        <f>calculoesp3!E7</f>
        <v>3.54</v>
      </c>
      <c r="K7" s="7">
        <f>calculoesp3!F7</f>
        <v>1</v>
      </c>
      <c r="L7" s="9">
        <f>calculoesp3!G7</f>
        <v>1.9607843137254902E-3</v>
      </c>
      <c r="N7" s="12" t="s">
        <v>37</v>
      </c>
      <c r="O7" s="20">
        <f>calculoesp3!S3/calculoesp3!S8</f>
        <v>0.15608465608465608</v>
      </c>
      <c r="R7" s="21">
        <f>SUM(R4:R6)</f>
        <v>0.96078431372548967</v>
      </c>
    </row>
    <row r="8" spans="1:67" x14ac:dyDescent="0.3">
      <c r="A8" s="1">
        <v>0.67723489583333252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8">
        <f>calculoesp3!E8</f>
        <v>3.53</v>
      </c>
      <c r="K8" s="7">
        <f>calculoesp3!F8</f>
        <v>5</v>
      </c>
      <c r="L8" s="9">
        <f>calculoesp3!G8</f>
        <v>9.8039215686274508E-3</v>
      </c>
      <c r="N8" s="12" t="s">
        <v>38</v>
      </c>
      <c r="O8" s="22">
        <f>calculoesp3!S5/calculoesp3!S8</f>
        <v>0.82275132275132279</v>
      </c>
      <c r="Y8" s="23"/>
    </row>
    <row r="9" spans="1:67" x14ac:dyDescent="0.3">
      <c r="A9" s="1">
        <v>0.67735063657407335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calculoesp3!E9</f>
        <v>3.52</v>
      </c>
      <c r="K9" s="7">
        <f>calculoesp3!F9</f>
        <v>4</v>
      </c>
      <c r="L9" s="9">
        <f>calculoesp3!G9</f>
        <v>7.8431372549019607E-3</v>
      </c>
      <c r="N9" s="12" t="s">
        <v>49</v>
      </c>
      <c r="O9" s="22">
        <f>calculoesp3!S7/calculoesp3!S8</f>
        <v>2.1164021164021163E-2</v>
      </c>
      <c r="T9" s="47" t="s">
        <v>27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</row>
    <row r="10" spans="1:67" x14ac:dyDescent="0.3">
      <c r="A10" s="1">
        <v>0.67746637731481396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3.57</v>
      </c>
      <c r="H10" s="2" t="s">
        <v>12</v>
      </c>
      <c r="J10" s="8">
        <f>calculoesp3!E10</f>
        <v>3.51</v>
      </c>
      <c r="K10" s="7">
        <f>calculoesp3!F10</f>
        <v>8</v>
      </c>
      <c r="L10" s="9">
        <f>calculoesp3!G10</f>
        <v>1.5686274509803921E-2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</row>
    <row r="11" spans="1:67" x14ac:dyDescent="0.3">
      <c r="A11" s="1">
        <v>0.67758211805555479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8">
        <f>calculoesp3!E11</f>
        <v>3.5</v>
      </c>
      <c r="K11" s="7">
        <f>calculoesp3!F11</f>
        <v>9</v>
      </c>
      <c r="L11" s="9">
        <f>calculoesp3!G11</f>
        <v>1.7647058823529412E-2</v>
      </c>
      <c r="N11" s="13" t="s">
        <v>50</v>
      </c>
      <c r="O11" s="25">
        <f>calculoesp3!T3/calculoesp3!T8</f>
        <v>0</v>
      </c>
      <c r="T11" s="16" cm="1">
        <f t="array" ref="T11:T13">MMULT($U$3:$W$5,R4:R6)</f>
        <v>0.30683244057857051</v>
      </c>
      <c r="U11" s="16" cm="1">
        <f t="array" ref="U11:U13">MMULT($U$3:$W$5,_xlfn.ANCHORARRAY(T11))</f>
        <v>0.3734746584755162</v>
      </c>
      <c r="V11" s="16" cm="1">
        <f t="array" ref="V11:V13">MMULT($U$3:$W$5,_xlfn.ANCHORARRAY(U11))</f>
        <v>0.42281419979764756</v>
      </c>
      <c r="W11" s="16" cm="1">
        <f t="array" ref="W11:W13">MMULT($U$3:$W$5,_xlfn.ANCHORARRAY(V11))</f>
        <v>0.45951034026520199</v>
      </c>
      <c r="X11" s="16" cm="1">
        <f t="array" ref="X11:X13">MMULT($U$3:$W$5,_xlfn.ANCHORARRAY(W11))</f>
        <v>0.48684781661613064</v>
      </c>
      <c r="Y11" s="16" cm="1">
        <f t="array" ref="Y11:Y13">MMULT($U$3:$W$5,_xlfn.ANCHORARRAY(X11))</f>
        <v>0.5072253678072669</v>
      </c>
      <c r="Z11" s="16" cm="1">
        <f t="array" ref="Z11:Z13">MMULT($U$3:$W$5,_xlfn.ANCHORARRAY(Y11))</f>
        <v>0.5224181407004852</v>
      </c>
      <c r="AA11" s="16" cm="1">
        <f t="array" ref="AA11:AA13">MMULT($U$3:$W$5,_xlfn.ANCHORARRAY(Z11))</f>
        <v>0.53374618216749148</v>
      </c>
      <c r="AB11" s="16" cm="1">
        <f t="array" ref="AB11:AB13">MMULT($U$3:$W$5,_xlfn.ANCHORARRAY(AA11))</f>
        <v>0.54219282874664199</v>
      </c>
      <c r="AC11" s="16" cm="1">
        <f t="array" ref="AC11:AC13">MMULT($U$3:$W$5,_xlfn.ANCHORARRAY(AB11))</f>
        <v>0.54849105131919351</v>
      </c>
      <c r="AD11" s="16" cm="1">
        <f t="array" ref="AD11:AD13">MMULT($U$3:$W$5,_xlfn.ANCHORARRAY(AC11))</f>
        <v>0.5531873226776145</v>
      </c>
      <c r="AE11" s="16" cm="1">
        <f t="array" ref="AE11:AE13">MMULT($U$3:$W$5,_xlfn.ANCHORARRAY(AD11))</f>
        <v>0.55668910300208574</v>
      </c>
      <c r="AF11" s="16" cm="1">
        <f t="array" ref="AF11:AF13">MMULT($U$3:$W$5,_xlfn.ANCHORARRAY(AE11))</f>
        <v>0.55930021081861159</v>
      </c>
      <c r="AG11" s="16" cm="1">
        <f t="array" ref="AG11:AG13">MMULT($U$3:$W$5,_xlfn.ANCHORARRAY(AF11))</f>
        <v>0.56124718763440418</v>
      </c>
      <c r="AH11" s="16" cm="1">
        <f t="array" ref="AH11:AH13">MMULT($U$3:$W$5,_xlfn.ANCHORARRAY(AG11))</f>
        <v>0.5626989541647911</v>
      </c>
      <c r="AI11" s="16" cm="1">
        <f t="array" ref="AI11:AI13">MMULT($U$3:$W$5,_xlfn.ANCHORARRAY(AH11))</f>
        <v>0.56378146633659521</v>
      </c>
      <c r="AJ11" s="16" cm="1">
        <f t="array" ref="AJ11:AJ13">MMULT($U$3:$W$5,_xlfn.ANCHORARRAY(AI11))</f>
        <v>0.56458864337645764</v>
      </c>
      <c r="AK11" s="16" cm="1">
        <f t="array" ref="AK11:AK13">MMULT($U$3:$W$5,_xlfn.ANCHORARRAY(AJ11))</f>
        <v>0.5651905163090073</v>
      </c>
      <c r="AL11" s="16" cm="1">
        <f t="array" ref="AL11:AL13">MMULT($U$3:$W$5,_xlfn.ANCHORARRAY(AK11))</f>
        <v>0.56563930388519068</v>
      </c>
      <c r="AM11" s="16" cm="1">
        <f t="array" ref="AM11:AM13">MMULT($U$3:$W$5,_xlfn.ANCHORARRAY(AL11))</f>
        <v>0.56597394310505045</v>
      </c>
      <c r="AN11" s="16" cm="1">
        <f t="array" ref="AN11:AN13">MMULT($U$3:$W$5,_xlfn.ANCHORARRAY(AM11))</f>
        <v>0.56622346740880658</v>
      </c>
      <c r="AO11" s="16" cm="1">
        <f t="array" ref="AO11:AO13">MMULT($U$3:$W$5,_xlfn.ANCHORARRAY(AN11))</f>
        <v>0.56640952563053482</v>
      </c>
      <c r="AP11" s="16" cm="1">
        <f t="array" ref="AP11:AP13">MMULT($U$3:$W$5,_xlfn.ANCHORARRAY(AO11))</f>
        <v>0.56654826026019645</v>
      </c>
      <c r="AQ11" s="16" cm="1">
        <f t="array" ref="AQ11:AQ13">MMULT($U$3:$W$5,_xlfn.ANCHORARRAY(AP11))</f>
        <v>0.56665170797289999</v>
      </c>
      <c r="AR11" s="16" cm="1">
        <f t="array" ref="AR11:AR13">MMULT($U$3:$W$5,_xlfn.ANCHORARRAY(AQ11))</f>
        <v>0.56672884393592304</v>
      </c>
      <c r="AS11" s="16" cm="1">
        <f t="array" ref="AS11:AS13">MMULT($U$3:$W$5,_xlfn.ANCHORARRAY(AR11))</f>
        <v>0.56678636049802011</v>
      </c>
      <c r="AT11" s="16" cm="1">
        <f t="array" ref="AT11:AT13">MMULT($U$3:$W$5,_xlfn.ANCHORARRAY(AS11))</f>
        <v>0.56682924782042865</v>
      </c>
      <c r="AU11" s="16" cm="1">
        <f t="array" ref="AU11:AU13">MMULT($U$3:$W$5,_xlfn.ANCHORARRAY(AT11))</f>
        <v>0.56686122682536766</v>
      </c>
      <c r="AV11" s="16" cm="1">
        <f t="array" ref="AV11:AV13">MMULT($U$3:$W$5,_xlfn.ANCHORARRAY(AU11))</f>
        <v>0.56688507202482175</v>
      </c>
      <c r="AW11" s="16" cm="1">
        <f t="array" ref="AW11:AW13">MMULT($U$3:$W$5,_xlfn.ANCHORARRAY(AV11))</f>
        <v>0.56690285223837411</v>
      </c>
      <c r="AX11" s="16" cm="1">
        <f t="array" ref="AX11:AX13">MMULT($U$3:$W$5,_xlfn.ANCHORARRAY(AW11))</f>
        <v>0.56691611008486753</v>
      </c>
      <c r="AY11" s="16" cm="1">
        <f t="array" ref="AY11:AY13">MMULT($U$3:$W$5,_xlfn.ANCHORARRAY(AX11))</f>
        <v>0.56692599582066738</v>
      </c>
      <c r="AZ11" s="16" cm="1">
        <f t="array" ref="AZ11:AZ13">MMULT($U$3:$W$5,_xlfn.ANCHORARRAY(AY11))</f>
        <v>0.56693336713638998</v>
      </c>
      <c r="BA11" s="16" cm="1">
        <f t="array" ref="BA11:BA13">MMULT($U$3:$W$5,_xlfn.ANCHORARRAY(AZ11))</f>
        <v>0.56693886357050294</v>
      </c>
      <c r="BB11" s="16" cm="1">
        <f t="array" ref="BB11:BB13">MMULT($U$3:$W$5,_xlfn.ANCHORARRAY(BA11))</f>
        <v>0.56694296199595307</v>
      </c>
      <c r="BC11" s="16" cm="1">
        <f t="array" ref="BC11:BC13">MMULT($U$3:$W$5,_xlfn.ANCHORARRAY(BB11))</f>
        <v>0.56694601799386446</v>
      </c>
      <c r="BD11" s="16" cm="1">
        <f t="array" ref="BD11:BD13">MMULT($U$3:$W$5,_xlfn.ANCHORARRAY(BC11))</f>
        <v>0.56694829670390778</v>
      </c>
      <c r="BE11" s="16" cm="1">
        <f t="array" ref="BE11:BE13">MMULT($U$3:$W$5,_xlfn.ANCHORARRAY(BD11))</f>
        <v>0.56694999582792949</v>
      </c>
      <c r="BF11" s="16" cm="1">
        <f t="array" ref="BF11:BF13">MMULT($U$3:$W$5,_xlfn.ANCHORARRAY(BE11))</f>
        <v>0.56695126278264785</v>
      </c>
      <c r="BG11" s="16" cm="1">
        <f t="array" ref="BG11:BG13">MMULT($U$3:$W$5,_xlfn.ANCHORARRAY(BF11))</f>
        <v>0.56695220748958974</v>
      </c>
      <c r="BH11" s="16" cm="1">
        <f t="array" ref="BH11:BH13">MMULT($U$3:$W$5,_xlfn.ANCHORARRAY(BG11))</f>
        <v>0.56695291191192854</v>
      </c>
      <c r="BI11" s="16" cm="1">
        <f t="array" ref="BI11:BI13">MMULT($U$3:$W$5,_xlfn.ANCHORARRAY(BH11))</f>
        <v>0.56695343716564428</v>
      </c>
      <c r="BJ11" s="16" cm="1">
        <f t="array" ref="BJ11:BJ13">MMULT($U$3:$W$5,_xlfn.ANCHORARRAY(BI11))</f>
        <v>0.56695382882197132</v>
      </c>
      <c r="BK11" s="16" cm="1">
        <f t="array" ref="BK11:BK13">MMULT($U$3:$W$5,_xlfn.ANCHORARRAY(BJ11))</f>
        <v>0.56695412086117802</v>
      </c>
      <c r="BL11" s="16" cm="1">
        <f t="array" ref="BL11:BL13">MMULT($U$3:$W$5,_xlfn.ANCHORARRAY(BK11))</f>
        <v>0.56695433862070954</v>
      </c>
      <c r="BM11" s="16" cm="1">
        <f t="array" ref="BM11:BM13">MMULT($U$3:$W$5,_xlfn.ANCHORARRAY(BL11))</f>
        <v>0.56695450099347477</v>
      </c>
      <c r="BN11" s="16" cm="1">
        <f t="array" ref="BN11:BN13">MMULT($U$3:$W$5,_xlfn.ANCHORARRAY(BM11))</f>
        <v>0.56695462206700353</v>
      </c>
      <c r="BO11" s="16" cm="1">
        <f t="array" ref="BO11:BO13">MMULT($U$3:$W$5,_xlfn.ANCHORARRAY(BN11))</f>
        <v>0.56695471234568628</v>
      </c>
    </row>
    <row r="12" spans="1:67" x14ac:dyDescent="0.3">
      <c r="A12" s="1">
        <v>0.6776978587962954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8">
        <f>calculoesp3!E12</f>
        <v>3.49</v>
      </c>
      <c r="K12" s="7">
        <f>calculoesp3!F12</f>
        <v>5</v>
      </c>
      <c r="L12" s="9">
        <f>calculoesp3!G12</f>
        <v>9.8039215686274508E-3</v>
      </c>
      <c r="N12" s="13" t="s">
        <v>51</v>
      </c>
      <c r="O12" s="26">
        <f>calculoesp3!T5/calculoesp3!T8</f>
        <v>0.70512820512820518</v>
      </c>
      <c r="T12" s="16">
        <v>0.6338891472018402</v>
      </c>
      <c r="U12" s="16">
        <v>0.56797807991350402</v>
      </c>
      <c r="V12" s="16">
        <v>0.52024907750668847</v>
      </c>
      <c r="W12" s="16">
        <v>0.48503797715687946</v>
      </c>
      <c r="X12" s="16">
        <v>0.45888360572393894</v>
      </c>
      <c r="Y12" s="16">
        <v>0.43940845047402988</v>
      </c>
      <c r="Z12" s="16">
        <v>0.42489394128956798</v>
      </c>
      <c r="AA12" s="16">
        <v>0.41407308603932441</v>
      </c>
      <c r="AB12" s="16">
        <v>0.40600500717977395</v>
      </c>
      <c r="AC12" s="16">
        <v>0.39998916654191791</v>
      </c>
      <c r="AD12" s="16">
        <v>0.39550348102999894</v>
      </c>
      <c r="AE12" s="16">
        <v>0.39215873167516974</v>
      </c>
      <c r="AF12" s="16">
        <v>0.38966471620864668</v>
      </c>
      <c r="AG12" s="16">
        <v>0.38780505002038201</v>
      </c>
      <c r="AH12" s="16">
        <v>0.3864183869460121</v>
      </c>
      <c r="AI12" s="16">
        <v>0.38538441931378936</v>
      </c>
      <c r="AJ12" s="16">
        <v>0.38461343960229583</v>
      </c>
      <c r="AK12" s="16">
        <v>0.38403855727186298</v>
      </c>
      <c r="AL12" s="16">
        <v>0.38360989528477862</v>
      </c>
      <c r="AM12" s="16">
        <v>0.38329026274486622</v>
      </c>
      <c r="AN12" s="16">
        <v>0.38305192819760059</v>
      </c>
      <c r="AO12" s="16">
        <v>0.38287421363685531</v>
      </c>
      <c r="AP12" s="16">
        <v>0.38274170047220818</v>
      </c>
      <c r="AQ12" s="16">
        <v>0.38264289180548133</v>
      </c>
      <c r="AR12" s="16">
        <v>0.38256921495498558</v>
      </c>
      <c r="AS12" s="16">
        <v>0.38251427768603136</v>
      </c>
      <c r="AT12" s="16">
        <v>0.38247331361794423</v>
      </c>
      <c r="AU12" s="16">
        <v>0.38244276869086297</v>
      </c>
      <c r="AV12" s="16">
        <v>0.38241999281400396</v>
      </c>
      <c r="AW12" s="16">
        <v>0.38240300994266435</v>
      </c>
      <c r="AX12" s="16">
        <v>0.38239034663574883</v>
      </c>
      <c r="AY12" s="16">
        <v>0.38238090421939697</v>
      </c>
      <c r="AZ12" s="16">
        <v>0.38237386346557528</v>
      </c>
      <c r="BA12" s="16">
        <v>0.38236861351550627</v>
      </c>
      <c r="BB12" s="16">
        <v>0.38236469888130303</v>
      </c>
      <c r="BC12" s="16">
        <v>0.38236177992764747</v>
      </c>
      <c r="BD12" s="16">
        <v>0.38235960340488678</v>
      </c>
      <c r="BE12" s="16">
        <v>0.38235798047698633</v>
      </c>
      <c r="BF12" s="16">
        <v>0.3823567703380355</v>
      </c>
      <c r="BG12" s="16">
        <v>0.3823558679958674</v>
      </c>
      <c r="BH12" s="16">
        <v>0.38235519516289412</v>
      </c>
      <c r="BI12" s="16">
        <v>0.38235469346384265</v>
      </c>
      <c r="BJ12" s="16">
        <v>0.3823543193710911</v>
      </c>
      <c r="BK12" s="16">
        <v>0.38235404042819426</v>
      </c>
      <c r="BL12" s="16">
        <v>0.3823538324339486</v>
      </c>
      <c r="BM12" s="16">
        <v>0.38235367734268533</v>
      </c>
      <c r="BN12" s="16">
        <v>0.38235356169862095</v>
      </c>
      <c r="BO12" s="16">
        <v>0.38235347546842757</v>
      </c>
    </row>
    <row r="13" spans="1:67" x14ac:dyDescent="0.3">
      <c r="A13" s="1">
        <v>0.67781359953703624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calculoesp3!E13</f>
        <v>3.48</v>
      </c>
      <c r="K13" s="7">
        <f>calculoesp3!F13</f>
        <v>0</v>
      </c>
      <c r="L13" s="9">
        <f>calculoesp3!G13</f>
        <v>0</v>
      </c>
      <c r="N13" s="13" t="s">
        <v>52</v>
      </c>
      <c r="O13" s="26">
        <f>calculoesp3!T7/calculoesp3!T8</f>
        <v>0.29487179487179488</v>
      </c>
      <c r="T13" s="16">
        <v>2.0062725945078873E-2</v>
      </c>
      <c r="U13" s="16">
        <v>1.9331575336469405E-2</v>
      </c>
      <c r="V13" s="16">
        <v>1.7721036421153559E-2</v>
      </c>
      <c r="W13" s="16">
        <v>1.6235996303408041E-2</v>
      </c>
      <c r="X13" s="16">
        <v>1.5052891385419966E-2</v>
      </c>
      <c r="Y13" s="16">
        <v>1.4150495444192751E-2</v>
      </c>
      <c r="Z13" s="16">
        <v>1.3472231735436387E-2</v>
      </c>
      <c r="AA13" s="16">
        <v>1.2965045518673664E-2</v>
      </c>
      <c r="AB13" s="16">
        <v>1.2586477799073643E-2</v>
      </c>
      <c r="AC13" s="16">
        <v>1.2304095864378145E-2</v>
      </c>
      <c r="AD13" s="16">
        <v>1.2093510017876149E-2</v>
      </c>
      <c r="AE13" s="16">
        <v>1.1936479048234111E-2</v>
      </c>
      <c r="AF13" s="16">
        <v>1.1819386698231354E-2</v>
      </c>
      <c r="AG13" s="16">
        <v>1.1732076070703396E-2</v>
      </c>
      <c r="AH13" s="16">
        <v>1.1666972614686397E-2</v>
      </c>
      <c r="AI13" s="16">
        <v>1.1618428075104974E-2</v>
      </c>
      <c r="AJ13" s="16">
        <v>1.1582230746736099E-2</v>
      </c>
      <c r="AK13" s="16">
        <v>1.1555240144619327E-2</v>
      </c>
      <c r="AL13" s="16">
        <v>1.1535114555520381E-2</v>
      </c>
      <c r="AM13" s="16">
        <v>1.1520107875573058E-2</v>
      </c>
      <c r="AN13" s="16">
        <v>1.1508918119082509E-2</v>
      </c>
      <c r="AO13" s="16">
        <v>1.1500574458099514E-2</v>
      </c>
      <c r="AP13" s="16">
        <v>1.149435299308489E-2</v>
      </c>
      <c r="AQ13" s="16">
        <v>1.1489713947108191E-2</v>
      </c>
      <c r="AR13" s="16">
        <v>1.1486254834580753E-2</v>
      </c>
      <c r="AS13" s="16">
        <v>1.1483675541437935E-2</v>
      </c>
      <c r="AT13" s="16">
        <v>1.148175228711657E-2</v>
      </c>
      <c r="AU13" s="16">
        <v>1.1480318209258874E-2</v>
      </c>
      <c r="AV13" s="16">
        <v>1.1479248886663788E-2</v>
      </c>
      <c r="AW13" s="16">
        <v>1.1478451544451006E-2</v>
      </c>
      <c r="AX13" s="16">
        <v>1.1477857004873138E-2</v>
      </c>
      <c r="AY13" s="16">
        <v>1.1477413685425123E-2</v>
      </c>
      <c r="AZ13" s="16">
        <v>1.1477083123524275E-2</v>
      </c>
      <c r="BA13" s="16">
        <v>1.1476836639480362E-2</v>
      </c>
      <c r="BB13" s="16">
        <v>1.1476652848233555E-2</v>
      </c>
      <c r="BC13" s="16">
        <v>1.1476515803977601E-2</v>
      </c>
      <c r="BD13" s="16">
        <v>1.1476413616694929E-2</v>
      </c>
      <c r="BE13" s="16">
        <v>1.1476337420573702E-2</v>
      </c>
      <c r="BF13" s="16">
        <v>1.1476280604806242E-2</v>
      </c>
      <c r="BG13" s="16">
        <v>1.1476238240032546E-2</v>
      </c>
      <c r="BH13" s="16">
        <v>1.1476206650666945E-2</v>
      </c>
      <c r="BI13" s="16">
        <v>1.1476183096002724E-2</v>
      </c>
      <c r="BJ13" s="16">
        <v>1.1476165532427265E-2</v>
      </c>
      <c r="BK13" s="16">
        <v>1.1476152436117335E-2</v>
      </c>
      <c r="BL13" s="16">
        <v>1.1476142670831547E-2</v>
      </c>
      <c r="BM13" s="16">
        <v>1.1476135389329583E-2</v>
      </c>
      <c r="BN13" s="16">
        <v>1.147612995986525E-2</v>
      </c>
      <c r="BO13" s="16">
        <v>1.147612591137593E-2</v>
      </c>
    </row>
    <row r="14" spans="1:67" x14ac:dyDescent="0.3">
      <c r="A14" s="1">
        <v>0.67792934027777685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3.55</v>
      </c>
      <c r="H14" s="2" t="s">
        <v>12</v>
      </c>
      <c r="J14" s="8">
        <f>calculoesp3!E14</f>
        <v>3.47</v>
      </c>
      <c r="K14" s="7">
        <f>calculoesp3!F14</f>
        <v>0</v>
      </c>
      <c r="L14" s="9">
        <f>calculoesp3!G14</f>
        <v>0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67" x14ac:dyDescent="0.3">
      <c r="A15" s="1">
        <v>0.67804508101851768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3.54</v>
      </c>
      <c r="H15" s="2" t="s">
        <v>12</v>
      </c>
      <c r="J15" s="8">
        <f>calculoesp3!E15</f>
        <v>3.46</v>
      </c>
      <c r="K15" s="7">
        <f>calculoesp3!F15</f>
        <v>2</v>
      </c>
      <c r="L15" s="9">
        <f>calculoesp3!G15</f>
        <v>3.9215686274509803E-3</v>
      </c>
    </row>
    <row r="16" spans="1:67" x14ac:dyDescent="0.3">
      <c r="A16" s="1">
        <v>0.67816082175925829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3.53</v>
      </c>
      <c r="H16" s="2" t="s">
        <v>12</v>
      </c>
      <c r="J16" s="8">
        <f>calculoesp3!E16</f>
        <v>3.45</v>
      </c>
      <c r="K16" s="7">
        <f>calculoesp3!F16</f>
        <v>0</v>
      </c>
      <c r="L16" s="9">
        <f>calculoesp3!G16</f>
        <v>0</v>
      </c>
    </row>
    <row r="17" spans="1:12" x14ac:dyDescent="0.3">
      <c r="A17" s="1">
        <v>0.67827656249999912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  <c r="J17" s="8">
        <f>calculoesp3!E17</f>
        <v>3.41</v>
      </c>
      <c r="K17" s="7">
        <f>calculoesp3!F17</f>
        <v>4</v>
      </c>
      <c r="L17" s="9">
        <f>calculoesp3!G17</f>
        <v>7.8431372549019607E-3</v>
      </c>
    </row>
    <row r="18" spans="1:12" x14ac:dyDescent="0.3">
      <c r="A18" s="1">
        <v>0.67839230324073974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calculoesp3!E18</f>
        <v>3.4</v>
      </c>
      <c r="K18" s="7">
        <f>calculoesp3!F18</f>
        <v>5</v>
      </c>
      <c r="L18" s="9">
        <f>calculoesp3!G18</f>
        <v>9.8039215686274508E-3</v>
      </c>
    </row>
    <row r="19" spans="1:12" x14ac:dyDescent="0.3">
      <c r="A19" s="1">
        <v>0.67850804398148057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  <c r="J19" s="8">
        <f>calculoesp3!E19</f>
        <v>3.39</v>
      </c>
      <c r="K19" s="7">
        <f>calculoesp3!F19</f>
        <v>4</v>
      </c>
      <c r="L19" s="9">
        <f>calculoesp3!G19</f>
        <v>7.8431372549019607E-3</v>
      </c>
    </row>
    <row r="20" spans="1:12" x14ac:dyDescent="0.3">
      <c r="A20" s="1">
        <v>0.67862378472222118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calculoesp3!E20</f>
        <v>3.38</v>
      </c>
      <c r="K20" s="7">
        <f>calculoesp3!F20</f>
        <v>5</v>
      </c>
      <c r="L20" s="9">
        <f>calculoesp3!G20</f>
        <v>9.8039215686274508E-3</v>
      </c>
    </row>
    <row r="21" spans="1:12" x14ac:dyDescent="0.3">
      <c r="A21" s="1">
        <v>0.67873952546296201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J21" s="8">
        <f>calculoesp3!E21</f>
        <v>3.37</v>
      </c>
      <c r="K21" s="7">
        <f>calculoesp3!F21</f>
        <v>3</v>
      </c>
      <c r="L21" s="9">
        <f>calculoesp3!G21</f>
        <v>5.8823529411764705E-3</v>
      </c>
    </row>
    <row r="22" spans="1:12" x14ac:dyDescent="0.3">
      <c r="A22" s="1">
        <v>0.67885526620370262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calculoesp3!E22</f>
        <v>3.36</v>
      </c>
      <c r="K22" s="7">
        <f>calculoesp3!F22</f>
        <v>3</v>
      </c>
      <c r="L22" s="9">
        <f>calculoesp3!G22</f>
        <v>5.8823529411764705E-3</v>
      </c>
    </row>
    <row r="23" spans="1:12" x14ac:dyDescent="0.3">
      <c r="A23" s="1">
        <v>0.67897100694444346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3.52</v>
      </c>
      <c r="H23" s="2" t="s">
        <v>12</v>
      </c>
      <c r="J23" s="8">
        <f>calculoesp3!E23</f>
        <v>3.34</v>
      </c>
      <c r="K23" s="7">
        <f>calculoesp3!F23</f>
        <v>1</v>
      </c>
      <c r="L23" s="9">
        <f>calculoesp3!G23</f>
        <v>1.9607843137254902E-3</v>
      </c>
    </row>
    <row r="24" spans="1:12" x14ac:dyDescent="0.3">
      <c r="A24" s="1">
        <v>0.67908674768518407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3.5100000000000002</v>
      </c>
      <c r="H24" s="2" t="s">
        <v>12</v>
      </c>
      <c r="J24" s="8">
        <f>calculoesp3!E24</f>
        <v>3.33</v>
      </c>
      <c r="K24" s="7">
        <f>calculoesp3!F24</f>
        <v>1</v>
      </c>
      <c r="L24" s="9">
        <f>calculoesp3!G24</f>
        <v>1.9607843137254902E-3</v>
      </c>
    </row>
    <row r="25" spans="1:12" x14ac:dyDescent="0.3">
      <c r="A25" s="1">
        <v>0.6792024884259249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calculoesp3!E25</f>
        <v>3.32</v>
      </c>
      <c r="K25" s="7">
        <f>calculoesp3!F25</f>
        <v>1</v>
      </c>
      <c r="L25" s="9">
        <f>calculoesp3!G25</f>
        <v>1.9607843137254902E-3</v>
      </c>
    </row>
    <row r="26" spans="1:12" x14ac:dyDescent="0.3">
      <c r="A26" s="1">
        <v>0.67931822916666551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</v>
      </c>
      <c r="H26" s="2" t="s">
        <v>12</v>
      </c>
      <c r="J26" s="8">
        <f>calculoesp3!E26</f>
        <v>3.31</v>
      </c>
      <c r="K26" s="7">
        <f>calculoesp3!F26</f>
        <v>7</v>
      </c>
      <c r="L26" s="9">
        <f>calculoesp3!G26</f>
        <v>1.3725490196078431E-2</v>
      </c>
    </row>
    <row r="27" spans="1:12" x14ac:dyDescent="0.3">
      <c r="A27" s="1">
        <v>0.67943396990740634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3.49</v>
      </c>
      <c r="H27" s="2" t="s">
        <v>12</v>
      </c>
      <c r="J27" s="8">
        <f>calculoesp3!E27</f>
        <v>3.3</v>
      </c>
      <c r="K27" s="7">
        <f>calculoesp3!F27</f>
        <v>6</v>
      </c>
      <c r="L27" s="9">
        <f>calculoesp3!G27</f>
        <v>1.1764705882352941E-2</v>
      </c>
    </row>
    <row r="28" spans="1:12" x14ac:dyDescent="0.3">
      <c r="A28" s="1">
        <v>0.67954971064814695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3.49</v>
      </c>
      <c r="H28" s="2" t="s">
        <v>12</v>
      </c>
      <c r="J28" s="8">
        <f>calculoesp3!E28</f>
        <v>3.29</v>
      </c>
      <c r="K28" s="7">
        <f>calculoesp3!F28</f>
        <v>5</v>
      </c>
      <c r="L28" s="9">
        <f>calculoesp3!G28</f>
        <v>9.8039215686274508E-3</v>
      </c>
    </row>
    <row r="29" spans="1:12" x14ac:dyDescent="0.3">
      <c r="A29" s="1">
        <v>0.67966545138888779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3.5100000000000002</v>
      </c>
      <c r="H29" s="2" t="s">
        <v>12</v>
      </c>
      <c r="J29" s="8">
        <f>calculoesp3!E29</f>
        <v>3.28</v>
      </c>
      <c r="K29" s="7">
        <f>calculoesp3!F29</f>
        <v>4</v>
      </c>
      <c r="L29" s="9">
        <f>calculoesp3!G29</f>
        <v>7.8431372549019607E-3</v>
      </c>
    </row>
    <row r="30" spans="1:12" x14ac:dyDescent="0.3">
      <c r="A30" s="1">
        <v>0.6797811921296284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calculoesp3!E30</f>
        <v>3.27</v>
      </c>
      <c r="K30" s="7">
        <f>calculoesp3!F30</f>
        <v>2</v>
      </c>
      <c r="L30" s="9">
        <f>calculoesp3!G30</f>
        <v>3.9215686274509803E-3</v>
      </c>
    </row>
    <row r="31" spans="1:12" x14ac:dyDescent="0.3">
      <c r="A31" s="1">
        <v>0.67989693287036923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3.49</v>
      </c>
      <c r="H31" s="2" t="s">
        <v>12</v>
      </c>
      <c r="J31" s="8">
        <f>calculoesp3!E31</f>
        <v>3.26</v>
      </c>
      <c r="K31" s="7">
        <f>calculoesp3!F31</f>
        <v>1</v>
      </c>
      <c r="L31" s="9">
        <f>calculoesp3!G31</f>
        <v>1.9607843137254902E-3</v>
      </c>
    </row>
    <row r="32" spans="1:12" x14ac:dyDescent="0.3">
      <c r="A32" s="1">
        <v>0.68001267361110984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calculoesp3!E32</f>
        <v>3.25</v>
      </c>
      <c r="K32" s="7">
        <f>calculoesp3!F32</f>
        <v>3</v>
      </c>
      <c r="L32" s="9">
        <f>calculoesp3!G32</f>
        <v>5.8823529411764705E-3</v>
      </c>
    </row>
    <row r="33" spans="1:12" x14ac:dyDescent="0.3">
      <c r="A33" s="1">
        <v>0.68012841435185067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3.49</v>
      </c>
      <c r="H33" s="2" t="s">
        <v>12</v>
      </c>
      <c r="J33" s="8">
        <f>calculoesp3!E33</f>
        <v>3.24</v>
      </c>
      <c r="K33" s="7">
        <f>calculoesp3!F33</f>
        <v>3</v>
      </c>
      <c r="L33" s="9">
        <f>calculoesp3!G33</f>
        <v>5.8823529411764705E-3</v>
      </c>
    </row>
    <row r="34" spans="1:12" x14ac:dyDescent="0.3">
      <c r="A34" s="1">
        <v>0.68024415509259128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calculoesp3!E34</f>
        <v>3.23</v>
      </c>
      <c r="K34" s="7">
        <f>calculoesp3!F34</f>
        <v>1</v>
      </c>
      <c r="L34" s="9">
        <f>calculoesp3!G34</f>
        <v>1.9607843137254902E-3</v>
      </c>
    </row>
    <row r="35" spans="1:12" x14ac:dyDescent="0.3">
      <c r="A35" s="1">
        <v>0.68035989583333212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</v>
      </c>
      <c r="H35" s="2" t="s">
        <v>12</v>
      </c>
      <c r="J35" s="8">
        <f>calculoesp3!E35</f>
        <v>3.22</v>
      </c>
      <c r="K35" s="7">
        <f>calculoesp3!F35</f>
        <v>1</v>
      </c>
      <c r="L35" s="9">
        <f>calculoesp3!G35</f>
        <v>1.9607843137254902E-3</v>
      </c>
    </row>
    <row r="36" spans="1:12" x14ac:dyDescent="0.3">
      <c r="A36" s="1">
        <v>0.68047563657407273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</v>
      </c>
      <c r="H36" s="2" t="s">
        <v>12</v>
      </c>
      <c r="J36" s="8">
        <f>calculoesp3!E36</f>
        <v>3.21</v>
      </c>
      <c r="K36" s="7">
        <f>calculoesp3!F36</f>
        <v>3</v>
      </c>
      <c r="L36" s="9">
        <f>calculoesp3!G36</f>
        <v>5.8823529411764705E-3</v>
      </c>
    </row>
    <row r="37" spans="1:12" x14ac:dyDescent="0.3">
      <c r="A37" s="1">
        <v>0.68059137731481356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8">
        <f>calculoesp3!E37</f>
        <v>3.2</v>
      </c>
      <c r="K37" s="7">
        <f>calculoesp3!F37</f>
        <v>14</v>
      </c>
      <c r="L37" s="9">
        <f>calculoesp3!G37</f>
        <v>2.7450980392156862E-2</v>
      </c>
    </row>
    <row r="38" spans="1:12" x14ac:dyDescent="0.3">
      <c r="A38" s="1">
        <v>0.68070711805555417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3.51</v>
      </c>
      <c r="H38" s="2" t="s">
        <v>12</v>
      </c>
      <c r="J38" s="8">
        <f>calculoesp3!E38</f>
        <v>3.19</v>
      </c>
      <c r="K38" s="7">
        <f>calculoesp3!F38</f>
        <v>14</v>
      </c>
      <c r="L38" s="9">
        <f>calculoesp3!G38</f>
        <v>2.7450980392156862E-2</v>
      </c>
    </row>
    <row r="39" spans="1:12" x14ac:dyDescent="0.3">
      <c r="A39" s="1">
        <v>0.68082285879629501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calculoesp3!E39</f>
        <v>3.18</v>
      </c>
      <c r="K39" s="7">
        <f>calculoesp3!F39</f>
        <v>32</v>
      </c>
      <c r="L39" s="9">
        <f>calculoesp3!G39</f>
        <v>6.2745098039215685E-2</v>
      </c>
    </row>
    <row r="40" spans="1:12" x14ac:dyDescent="0.3">
      <c r="A40" s="1">
        <v>0.68093859953703562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3.51</v>
      </c>
      <c r="H40" s="2" t="s">
        <v>12</v>
      </c>
      <c r="J40" s="8">
        <f>calculoesp3!E40</f>
        <v>3.17</v>
      </c>
      <c r="K40" s="7">
        <f>calculoesp3!F40</f>
        <v>12</v>
      </c>
      <c r="L40" s="9">
        <f>calculoesp3!G40</f>
        <v>2.3529411764705882E-2</v>
      </c>
    </row>
    <row r="41" spans="1:12" x14ac:dyDescent="0.3">
      <c r="A41" s="1">
        <v>0.68105434027777645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3.19</v>
      </c>
      <c r="H41" s="2" t="s">
        <v>12</v>
      </c>
      <c r="J41" s="8">
        <f>calculoesp3!E41</f>
        <v>3.16</v>
      </c>
      <c r="K41" s="7">
        <f>calculoesp3!F41</f>
        <v>2</v>
      </c>
      <c r="L41" s="9">
        <f>calculoesp3!G41</f>
        <v>3.9215686274509803E-3</v>
      </c>
    </row>
    <row r="42" spans="1:12" x14ac:dyDescent="0.3">
      <c r="A42" s="1">
        <v>0.68117008101851706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</v>
      </c>
      <c r="H42" s="2" t="s">
        <v>12</v>
      </c>
      <c r="J42" s="8">
        <f>calculoesp3!E42</f>
        <v>3.14</v>
      </c>
      <c r="K42" s="7">
        <f>calculoesp3!F42</f>
        <v>1</v>
      </c>
      <c r="L42" s="9">
        <f>calculoesp3!G42</f>
        <v>1.9607843137254902E-3</v>
      </c>
    </row>
    <row r="43" spans="1:12" x14ac:dyDescent="0.3">
      <c r="A43" s="1">
        <v>0.68128582175925789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calculoesp3!E43</f>
        <v>3.13</v>
      </c>
      <c r="K43" s="7">
        <f>calculoesp3!F43</f>
        <v>20</v>
      </c>
      <c r="L43" s="9">
        <f>calculoesp3!G43</f>
        <v>3.9215686274509803E-2</v>
      </c>
    </row>
    <row r="44" spans="1:12" x14ac:dyDescent="0.3">
      <c r="A44" s="1">
        <v>0.6814015624999985</v>
      </c>
      <c r="B44" s="2" t="s">
        <v>32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3.51</v>
      </c>
      <c r="H44" s="2" t="s">
        <v>12</v>
      </c>
      <c r="J44" s="8">
        <f>calculoesp3!E44</f>
        <v>3.12</v>
      </c>
      <c r="K44" s="7">
        <f>calculoesp3!F44</f>
        <v>24</v>
      </c>
      <c r="L44" s="9">
        <f>calculoesp3!G44</f>
        <v>4.7058823529411764E-2</v>
      </c>
    </row>
    <row r="45" spans="1:12" x14ac:dyDescent="0.3">
      <c r="A45" s="1">
        <v>0.68151730324073934</v>
      </c>
      <c r="B45" s="2" t="s">
        <v>32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3.5</v>
      </c>
      <c r="H45" s="2" t="s">
        <v>12</v>
      </c>
      <c r="J45" s="8">
        <f>calculoesp3!E45</f>
        <v>3.11</v>
      </c>
      <c r="K45" s="7">
        <f>calculoesp3!F45</f>
        <v>51</v>
      </c>
      <c r="L45" s="9">
        <f>calculoesp3!G45</f>
        <v>0.1</v>
      </c>
    </row>
    <row r="46" spans="1:12" x14ac:dyDescent="0.3">
      <c r="A46" s="1">
        <v>0.68163304398147995</v>
      </c>
      <c r="B46" s="2" t="s">
        <v>32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3.25</v>
      </c>
      <c r="H46" s="2" t="s">
        <v>12</v>
      </c>
      <c r="J46" s="8">
        <f>calculoesp3!E46</f>
        <v>3.1</v>
      </c>
      <c r="K46" s="7">
        <f>calculoesp3!F46</f>
        <v>26</v>
      </c>
      <c r="L46" s="9">
        <f>calculoesp3!G46</f>
        <v>5.0980392156862744E-2</v>
      </c>
    </row>
    <row r="47" spans="1:12" x14ac:dyDescent="0.3">
      <c r="A47" s="1">
        <v>0.68174878472222078</v>
      </c>
      <c r="B47" s="2" t="s">
        <v>32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3.16</v>
      </c>
      <c r="H47" s="2" t="s">
        <v>12</v>
      </c>
      <c r="J47" s="8">
        <f>calculoesp3!E47</f>
        <v>3.09</v>
      </c>
      <c r="K47" s="7">
        <f>calculoesp3!F47</f>
        <v>32</v>
      </c>
      <c r="L47" s="9">
        <f>calculoesp3!G47</f>
        <v>6.2745098039215685E-2</v>
      </c>
    </row>
    <row r="48" spans="1:12" x14ac:dyDescent="0.3">
      <c r="A48" s="1">
        <v>0.68186452546296139</v>
      </c>
      <c r="B48" s="2" t="s">
        <v>32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3.49</v>
      </c>
      <c r="H48" s="2" t="s">
        <v>12</v>
      </c>
      <c r="J48" s="8">
        <f>calculoesp3!E48</f>
        <v>3.08</v>
      </c>
      <c r="K48" s="7">
        <f>calculoesp3!F48</f>
        <v>17</v>
      </c>
      <c r="L48" s="9">
        <f>calculoesp3!G48</f>
        <v>3.3333333333333333E-2</v>
      </c>
    </row>
    <row r="49" spans="1:12" x14ac:dyDescent="0.3">
      <c r="A49" s="1">
        <v>0.68198026620370222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3.29</v>
      </c>
      <c r="H49" s="2" t="s">
        <v>12</v>
      </c>
      <c r="J49" s="8">
        <f>calculoesp3!E49</f>
        <v>3.07</v>
      </c>
      <c r="K49" s="7">
        <f>calculoesp3!F49</f>
        <v>12</v>
      </c>
      <c r="L49" s="9">
        <f>calculoesp3!G49</f>
        <v>2.3529411764705882E-2</v>
      </c>
    </row>
    <row r="50" spans="1:12" x14ac:dyDescent="0.3">
      <c r="A50" s="1">
        <v>0.68209600694444283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3.5</v>
      </c>
      <c r="H50" s="2" t="s">
        <v>12</v>
      </c>
      <c r="J50" s="8">
        <f>calculoesp3!E50</f>
        <v>3.06</v>
      </c>
      <c r="K50" s="7">
        <f>calculoesp3!F50</f>
        <v>14</v>
      </c>
      <c r="L50" s="9">
        <f>calculoesp3!G50</f>
        <v>2.7450980392156862E-2</v>
      </c>
    </row>
    <row r="51" spans="1:12" x14ac:dyDescent="0.3">
      <c r="A51" s="1">
        <v>0.68221174768518367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8">
        <f>calculoesp3!E51</f>
        <v>3.05</v>
      </c>
      <c r="K51" s="7">
        <f>calculoesp3!F51</f>
        <v>11</v>
      </c>
      <c r="L51" s="9">
        <f>calculoesp3!G51</f>
        <v>2.1568627450980392E-2</v>
      </c>
    </row>
    <row r="52" spans="1:12" x14ac:dyDescent="0.3">
      <c r="A52" s="1">
        <v>0.68232748842592428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3.18</v>
      </c>
      <c r="H52" s="2" t="s">
        <v>12</v>
      </c>
      <c r="J52" s="8">
        <f>calculoesp3!E52</f>
        <v>3.04</v>
      </c>
      <c r="K52" s="7">
        <f>calculoesp3!F52</f>
        <v>3</v>
      </c>
      <c r="L52" s="9">
        <f>calculoesp3!G52</f>
        <v>5.8823529411764705E-3</v>
      </c>
    </row>
    <row r="53" spans="1:12" x14ac:dyDescent="0.3">
      <c r="A53" s="1">
        <v>0.68244322916666511</v>
      </c>
      <c r="B53" s="2" t="s">
        <v>32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3.46</v>
      </c>
      <c r="H53" s="2" t="s">
        <v>12</v>
      </c>
      <c r="J53" s="8">
        <f>calculoesp3!E53</f>
        <v>3.03</v>
      </c>
      <c r="K53" s="7">
        <f>calculoesp3!F53</f>
        <v>7</v>
      </c>
      <c r="L53" s="9">
        <f>calculoesp3!G53</f>
        <v>1.3725490196078431E-2</v>
      </c>
    </row>
    <row r="54" spans="1:12" x14ac:dyDescent="0.3">
      <c r="A54" s="1">
        <v>0.68255896990740572</v>
      </c>
      <c r="B54" s="2" t="s">
        <v>32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3.29</v>
      </c>
      <c r="H54" s="2" t="s">
        <v>12</v>
      </c>
      <c r="J54" s="8">
        <f>calculoesp3!E54</f>
        <v>3.02</v>
      </c>
      <c r="K54" s="7">
        <f>calculoesp3!F54</f>
        <v>2</v>
      </c>
      <c r="L54" s="9">
        <f>calculoesp3!G54</f>
        <v>3.9215686274509803E-3</v>
      </c>
    </row>
    <row r="55" spans="1:12" x14ac:dyDescent="0.3">
      <c r="A55" s="1">
        <v>0.68267471064814655</v>
      </c>
      <c r="B55" s="2" t="s">
        <v>32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3.17</v>
      </c>
      <c r="H55" s="2" t="s">
        <v>12</v>
      </c>
      <c r="J55" s="8">
        <f>calculoesp3!E55</f>
        <v>3.01</v>
      </c>
      <c r="K55" s="7">
        <f>calculoesp3!F55</f>
        <v>4</v>
      </c>
      <c r="L55" s="9">
        <f>calculoesp3!G55</f>
        <v>7.8431372549019607E-3</v>
      </c>
    </row>
    <row r="56" spans="1:12" x14ac:dyDescent="0.3">
      <c r="A56" s="1">
        <v>0.68279045138888717</v>
      </c>
      <c r="B56" s="2" t="s">
        <v>32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3.19</v>
      </c>
      <c r="H56" s="2" t="s">
        <v>12</v>
      </c>
      <c r="J56" s="8">
        <f>calculoesp3!E56</f>
        <v>3</v>
      </c>
      <c r="K56" s="7">
        <f>calculoesp3!F56</f>
        <v>2</v>
      </c>
      <c r="L56" s="9">
        <f>calculoesp3!G56</f>
        <v>3.9215686274509803E-3</v>
      </c>
    </row>
    <row r="57" spans="1:12" x14ac:dyDescent="0.3">
      <c r="A57" s="1">
        <v>0.682906192129628</v>
      </c>
      <c r="B57" s="2" t="s">
        <v>32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3.24</v>
      </c>
      <c r="H57" s="2" t="s">
        <v>12</v>
      </c>
      <c r="J57" s="8">
        <f>calculoesp3!E57</f>
        <v>2.99</v>
      </c>
      <c r="K57" s="7">
        <f>calculoesp3!F57</f>
        <v>8</v>
      </c>
      <c r="L57" s="9">
        <f>calculoesp3!G57</f>
        <v>1.5686274509803921E-2</v>
      </c>
    </row>
    <row r="58" spans="1:12" x14ac:dyDescent="0.3">
      <c r="A58" s="3">
        <v>0.68302193287036861</v>
      </c>
      <c r="B58" s="4" t="s">
        <v>32</v>
      </c>
      <c r="C58" s="4" t="s">
        <v>13</v>
      </c>
      <c r="D58" s="4" t="s">
        <v>9</v>
      </c>
      <c r="E58" s="4" t="s">
        <v>10</v>
      </c>
      <c r="F58" s="4" t="s">
        <v>11</v>
      </c>
      <c r="G58" s="5">
        <v>3.2</v>
      </c>
      <c r="H58" s="4" t="s">
        <v>12</v>
      </c>
      <c r="J58" s="8">
        <f>calculoesp3!E58</f>
        <v>2.98</v>
      </c>
      <c r="K58" s="7">
        <f>calculoesp3!F58</f>
        <v>6</v>
      </c>
      <c r="L58" s="9">
        <f>calculoesp3!G58</f>
        <v>1.1764705882352941E-2</v>
      </c>
    </row>
    <row r="59" spans="1:12" x14ac:dyDescent="0.3">
      <c r="A59" s="1">
        <v>0.68313767361110944</v>
      </c>
      <c r="B59" s="2" t="s">
        <v>32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3.41</v>
      </c>
      <c r="H59" s="2" t="s">
        <v>12</v>
      </c>
      <c r="J59" s="8">
        <f>calculoesp3!E59</f>
        <v>2.97</v>
      </c>
      <c r="K59" s="7">
        <f>calculoesp3!F59</f>
        <v>2</v>
      </c>
      <c r="L59" s="9">
        <f>calculoesp3!G59</f>
        <v>3.9215686274509803E-3</v>
      </c>
    </row>
    <row r="60" spans="1:12" x14ac:dyDescent="0.3">
      <c r="A60" s="1">
        <v>0.68325341435185005</v>
      </c>
      <c r="B60" s="2" t="s">
        <v>32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3.21</v>
      </c>
      <c r="H60" s="2" t="s">
        <v>12</v>
      </c>
      <c r="J60" s="8">
        <f>calculoesp3!E60</f>
        <v>2.96</v>
      </c>
      <c r="K60" s="7">
        <f>calculoesp3!F60</f>
        <v>4</v>
      </c>
      <c r="L60" s="9">
        <f>calculoesp3!G60</f>
        <v>7.8431372549019607E-3</v>
      </c>
    </row>
    <row r="61" spans="1:12" x14ac:dyDescent="0.3">
      <c r="A61" s="1">
        <v>0.68336915509259089</v>
      </c>
      <c r="B61" s="2" t="s">
        <v>32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3.41</v>
      </c>
      <c r="H61" s="2" t="s">
        <v>12</v>
      </c>
      <c r="J61" s="8">
        <f>calculoesp3!E61</f>
        <v>2.95</v>
      </c>
      <c r="K61" s="7">
        <f>calculoesp3!F61</f>
        <v>3</v>
      </c>
      <c r="L61" s="9">
        <f>calculoesp3!G61</f>
        <v>5.8823529411764705E-3</v>
      </c>
    </row>
    <row r="62" spans="1:12" x14ac:dyDescent="0.3">
      <c r="A62" s="1">
        <v>0.6834848958333315</v>
      </c>
      <c r="B62" s="2" t="s">
        <v>32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3.19</v>
      </c>
      <c r="H62" s="2" t="s">
        <v>12</v>
      </c>
      <c r="J62" s="8">
        <f>calculoesp3!E62</f>
        <v>2.94</v>
      </c>
      <c r="K62" s="7">
        <f>calculoesp3!F62</f>
        <v>2</v>
      </c>
      <c r="L62" s="9">
        <f>calculoesp3!G62</f>
        <v>3.9215686274509803E-3</v>
      </c>
    </row>
    <row r="63" spans="1:12" x14ac:dyDescent="0.3">
      <c r="A63" s="1">
        <v>0.68360063657407233</v>
      </c>
      <c r="B63" s="2" t="s">
        <v>32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</v>
      </c>
      <c r="H63" s="2" t="s">
        <v>12</v>
      </c>
      <c r="J63" s="8">
        <f>calculoesp3!E63</f>
        <v>2.93</v>
      </c>
      <c r="K63" s="7">
        <f>calculoesp3!F63</f>
        <v>2</v>
      </c>
      <c r="L63" s="9">
        <f>calculoesp3!G63</f>
        <v>3.9215686274509803E-3</v>
      </c>
    </row>
    <row r="64" spans="1:12" x14ac:dyDescent="0.3">
      <c r="A64" s="1">
        <v>0.68371637731481294</v>
      </c>
      <c r="B64" s="2" t="s">
        <v>32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3.41</v>
      </c>
      <c r="H64" s="2" t="s">
        <v>12</v>
      </c>
      <c r="J64" s="8">
        <f>calculoesp3!E64</f>
        <v>2.92</v>
      </c>
      <c r="K64" s="7">
        <f>calculoesp3!F64</f>
        <v>5</v>
      </c>
      <c r="L64" s="9">
        <f>calculoesp3!G64</f>
        <v>9.8039215686274508E-3</v>
      </c>
    </row>
    <row r="65" spans="1:12" x14ac:dyDescent="0.3">
      <c r="A65" s="1">
        <v>0.68383211805555377</v>
      </c>
      <c r="B65" s="2" t="s">
        <v>32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</v>
      </c>
      <c r="H65" s="2" t="s">
        <v>12</v>
      </c>
      <c r="J65" s="8">
        <f>calculoesp3!E65</f>
        <v>2.91</v>
      </c>
      <c r="K65" s="7">
        <f>calculoesp3!F65</f>
        <v>6</v>
      </c>
      <c r="L65" s="9">
        <f>calculoesp3!G65</f>
        <v>1.1764705882352941E-2</v>
      </c>
    </row>
    <row r="66" spans="1:12" x14ac:dyDescent="0.3">
      <c r="A66" s="1">
        <v>0.68394785879629438</v>
      </c>
      <c r="B66" s="2" t="s">
        <v>32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</v>
      </c>
      <c r="H66" s="2" t="s">
        <v>12</v>
      </c>
      <c r="J66" s="8">
        <f>calculoesp3!E66</f>
        <v>2.9</v>
      </c>
      <c r="K66" s="7">
        <f>calculoesp3!F66</f>
        <v>5</v>
      </c>
      <c r="L66" s="9">
        <f>calculoesp3!G66</f>
        <v>9.8039215686274508E-3</v>
      </c>
    </row>
    <row r="67" spans="1:12" x14ac:dyDescent="0.3">
      <c r="A67" s="1">
        <v>0.68406359953703522</v>
      </c>
      <c r="B67" s="2" t="s">
        <v>32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3.41</v>
      </c>
      <c r="H67" s="2" t="s">
        <v>12</v>
      </c>
      <c r="J67" s="8">
        <f>calculoesp3!E67</f>
        <v>2.89</v>
      </c>
      <c r="K67" s="7">
        <f>calculoesp3!F67</f>
        <v>3</v>
      </c>
      <c r="L67" s="9">
        <f>calculoesp3!G67</f>
        <v>5.8823529411764705E-3</v>
      </c>
    </row>
    <row r="68" spans="1:12" x14ac:dyDescent="0.3">
      <c r="A68" s="1">
        <v>0.68417934027777583</v>
      </c>
      <c r="B68" s="2" t="s">
        <v>32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</v>
      </c>
      <c r="H68" s="2" t="s">
        <v>12</v>
      </c>
      <c r="J68" s="8">
        <f>calculoesp3!E68</f>
        <v>2.88</v>
      </c>
      <c r="K68" s="7">
        <f>calculoesp3!F68</f>
        <v>4</v>
      </c>
      <c r="L68" s="9">
        <f>calculoesp3!G68</f>
        <v>7.8431372549019607E-3</v>
      </c>
    </row>
    <row r="69" spans="1:12" x14ac:dyDescent="0.3">
      <c r="A69" s="1">
        <v>0.68429508101851666</v>
      </c>
      <c r="B69" s="2" t="s">
        <v>32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8">
        <f>calculoesp3!E69</f>
        <v>2.87</v>
      </c>
      <c r="K69" s="7">
        <f>calculoesp3!F69</f>
        <v>2</v>
      </c>
      <c r="L69" s="9">
        <f>calculoesp3!G69</f>
        <v>3.9215686274509803E-3</v>
      </c>
    </row>
    <row r="70" spans="1:12" x14ac:dyDescent="0.3">
      <c r="A70" s="1">
        <v>0.68441082175925727</v>
      </c>
      <c r="B70" s="2" t="s">
        <v>32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3.19</v>
      </c>
      <c r="H70" s="2" t="s">
        <v>12</v>
      </c>
      <c r="J70" s="8">
        <f>calculoesp3!E70</f>
        <v>2.86</v>
      </c>
      <c r="K70" s="7">
        <f>calculoesp3!F70</f>
        <v>5</v>
      </c>
      <c r="L70" s="9">
        <f>calculoesp3!G70</f>
        <v>9.8039215686274508E-3</v>
      </c>
    </row>
    <row r="71" spans="1:12" x14ac:dyDescent="0.3">
      <c r="A71" s="1">
        <v>0.6845265624999981</v>
      </c>
      <c r="B71" s="2" t="s">
        <v>32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8">
        <f>calculoesp3!E71</f>
        <v>2.85</v>
      </c>
      <c r="K71" s="7">
        <f>calculoesp3!F71</f>
        <v>3</v>
      </c>
      <c r="L71" s="9">
        <f>calculoesp3!G71</f>
        <v>5.8823529411764705E-3</v>
      </c>
    </row>
    <row r="72" spans="1:12" x14ac:dyDescent="0.3">
      <c r="A72" s="1">
        <v>0.68464230324073871</v>
      </c>
      <c r="B72" s="2" t="s">
        <v>32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3.38</v>
      </c>
      <c r="H72" s="2" t="s">
        <v>12</v>
      </c>
      <c r="J72" s="8">
        <f>calculoesp3!E72</f>
        <v>2.84</v>
      </c>
      <c r="K72" s="7">
        <f>calculoesp3!F72</f>
        <v>4</v>
      </c>
      <c r="L72" s="9">
        <f>calculoesp3!G72</f>
        <v>7.8431372549019607E-3</v>
      </c>
    </row>
    <row r="73" spans="1:12" x14ac:dyDescent="0.3">
      <c r="A73" s="1">
        <v>0.68475804398147955</v>
      </c>
      <c r="B73" s="2" t="s">
        <v>32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3.37</v>
      </c>
      <c r="H73" s="2" t="s">
        <v>12</v>
      </c>
      <c r="J73" s="8">
        <f>calculoesp3!E73</f>
        <v>2.83</v>
      </c>
      <c r="K73" s="7">
        <f>calculoesp3!F73</f>
        <v>5</v>
      </c>
      <c r="L73" s="9">
        <f>calculoesp3!G73</f>
        <v>9.8039215686274508E-3</v>
      </c>
    </row>
    <row r="74" spans="1:12" x14ac:dyDescent="0.3">
      <c r="A74" s="1">
        <v>0.68487378472222016</v>
      </c>
      <c r="B74" s="2" t="s">
        <v>32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3.18</v>
      </c>
      <c r="H74" s="2" t="s">
        <v>12</v>
      </c>
      <c r="J74" s="8">
        <f>calculoesp3!E74</f>
        <v>2.82</v>
      </c>
      <c r="K74" s="7">
        <f>calculoesp3!F74</f>
        <v>3</v>
      </c>
      <c r="L74" s="9">
        <f>calculoesp3!G74</f>
        <v>5.8823529411764705E-3</v>
      </c>
    </row>
    <row r="75" spans="1:12" x14ac:dyDescent="0.3">
      <c r="A75" s="1">
        <v>0.68498952546296099</v>
      </c>
      <c r="B75" s="2" t="s">
        <v>32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calculoesp3!E75</f>
        <v>2.8</v>
      </c>
      <c r="K75" s="7">
        <f>calculoesp3!F75</f>
        <v>8</v>
      </c>
      <c r="L75" s="9">
        <f>calculoesp3!G75</f>
        <v>1.5686274509803921E-2</v>
      </c>
    </row>
    <row r="76" spans="1:12" x14ac:dyDescent="0.3">
      <c r="A76" s="1">
        <v>0.6851052662037016</v>
      </c>
      <c r="B76" s="2" t="s">
        <v>32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3.2</v>
      </c>
      <c r="H76" s="2" t="s">
        <v>12</v>
      </c>
      <c r="J76" s="8">
        <f>calculoesp3!E76</f>
        <v>2.79</v>
      </c>
      <c r="K76" s="7">
        <f>calculoesp3!F76</f>
        <v>11</v>
      </c>
      <c r="L76" s="9">
        <f>calculoesp3!G76</f>
        <v>2.1568627450980392E-2</v>
      </c>
    </row>
    <row r="77" spans="1:12" x14ac:dyDescent="0.3">
      <c r="A77" s="1">
        <v>0.68522100694444243</v>
      </c>
      <c r="B77" s="2" t="s">
        <v>32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3.36</v>
      </c>
      <c r="H77" s="2" t="s">
        <v>12</v>
      </c>
      <c r="J77" s="8">
        <f>calculoesp3!E77</f>
        <v>2.78</v>
      </c>
      <c r="K77" s="7">
        <f>calculoesp3!F77</f>
        <v>1</v>
      </c>
      <c r="L77" s="9">
        <f>calculoesp3!G77</f>
        <v>1.9607843137254902E-3</v>
      </c>
    </row>
    <row r="78" spans="1:12" x14ac:dyDescent="0.3">
      <c r="A78" s="1">
        <v>0.68533674768518305</v>
      </c>
      <c r="B78" s="2" t="s">
        <v>32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8">
        <f>calculoesp3!E78</f>
        <v>2.77</v>
      </c>
      <c r="K78" s="7">
        <f>calculoesp3!F78</f>
        <v>7</v>
      </c>
      <c r="L78" s="9">
        <f>calculoesp3!G78</f>
        <v>1.3725490196078431E-2</v>
      </c>
    </row>
    <row r="79" spans="1:12" x14ac:dyDescent="0.3">
      <c r="A79" s="1">
        <v>0.68545248842592388</v>
      </c>
      <c r="B79" s="2" t="s">
        <v>32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8">
        <f>calculoesp3!E79</f>
        <v>0</v>
      </c>
      <c r="K79" s="7">
        <f>calculoesp3!F79</f>
        <v>0</v>
      </c>
      <c r="L79" s="9">
        <f>calculoesp3!G79</f>
        <v>0</v>
      </c>
    </row>
    <row r="80" spans="1:12" x14ac:dyDescent="0.3">
      <c r="A80" s="1">
        <v>0.68556822916666449</v>
      </c>
      <c r="B80" s="2" t="s">
        <v>32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3.38</v>
      </c>
      <c r="H80" s="2" t="s">
        <v>12</v>
      </c>
    </row>
    <row r="81" spans="1:8" x14ac:dyDescent="0.3">
      <c r="A81" s="1">
        <v>0.68568396990740532</v>
      </c>
      <c r="B81" s="2" t="s">
        <v>32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3.39</v>
      </c>
      <c r="H81" s="2" t="s">
        <v>12</v>
      </c>
    </row>
    <row r="82" spans="1:8" x14ac:dyDescent="0.3">
      <c r="A82" s="1">
        <v>0.68579971064814593</v>
      </c>
      <c r="B82" s="2" t="s">
        <v>32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3.18</v>
      </c>
      <c r="H82" s="2" t="s">
        <v>12</v>
      </c>
    </row>
    <row r="83" spans="1:8" x14ac:dyDescent="0.3">
      <c r="A83" s="1">
        <v>0.68591545138888677</v>
      </c>
      <c r="B83" s="2" t="s">
        <v>32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</row>
    <row r="84" spans="1:8" x14ac:dyDescent="0.3">
      <c r="A84" s="1">
        <v>0.68603119212962738</v>
      </c>
      <c r="B84" s="2" t="s">
        <v>32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3.38</v>
      </c>
      <c r="H84" s="2" t="s">
        <v>12</v>
      </c>
    </row>
    <row r="85" spans="1:8" x14ac:dyDescent="0.3">
      <c r="A85" s="1">
        <v>0.68614693287036821</v>
      </c>
      <c r="B85" s="2" t="s">
        <v>32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3.19</v>
      </c>
      <c r="H85" s="2" t="s">
        <v>12</v>
      </c>
    </row>
    <row r="86" spans="1:8" x14ac:dyDescent="0.3">
      <c r="A86" s="1">
        <v>0.68626267361110882</v>
      </c>
      <c r="B86" s="2" t="s">
        <v>32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</row>
    <row r="87" spans="1:8" x14ac:dyDescent="0.3">
      <c r="A87" s="1">
        <v>0.68637841435184965</v>
      </c>
      <c r="B87" s="2" t="s">
        <v>32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3.39</v>
      </c>
      <c r="H87" s="2" t="s">
        <v>12</v>
      </c>
    </row>
    <row r="88" spans="1:8" x14ac:dyDescent="0.3">
      <c r="A88" s="1">
        <v>0.68649415509259026</v>
      </c>
      <c r="B88" s="2" t="s">
        <v>32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3.37</v>
      </c>
      <c r="H88" s="2" t="s">
        <v>12</v>
      </c>
    </row>
    <row r="89" spans="1:8" x14ac:dyDescent="0.3">
      <c r="A89" s="1">
        <v>0.6866098958333311</v>
      </c>
      <c r="B89" s="2" t="s">
        <v>32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3.36</v>
      </c>
      <c r="H89" s="2" t="s">
        <v>12</v>
      </c>
    </row>
    <row r="90" spans="1:8" x14ac:dyDescent="0.3">
      <c r="A90" s="1">
        <v>0.68672563657407171</v>
      </c>
      <c r="B90" s="2" t="s">
        <v>32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3.18</v>
      </c>
      <c r="H90" s="2" t="s">
        <v>12</v>
      </c>
    </row>
    <row r="91" spans="1:8" x14ac:dyDescent="0.3">
      <c r="A91" s="1">
        <v>0.68684137731481254</v>
      </c>
      <c r="B91" s="2" t="s">
        <v>32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3.34</v>
      </c>
      <c r="H91" s="2" t="s">
        <v>12</v>
      </c>
    </row>
    <row r="92" spans="1:8" x14ac:dyDescent="0.3">
      <c r="A92" s="1">
        <v>0.68695711805555315</v>
      </c>
      <c r="B92" s="2" t="s">
        <v>32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3.33</v>
      </c>
      <c r="H92" s="2" t="s">
        <v>12</v>
      </c>
    </row>
    <row r="93" spans="1:8" x14ac:dyDescent="0.3">
      <c r="A93" s="1">
        <v>0.68707285879629398</v>
      </c>
      <c r="B93" s="2" t="s">
        <v>32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8" x14ac:dyDescent="0.3">
      <c r="A94" s="1">
        <v>0.68718859953703459</v>
      </c>
      <c r="B94" s="2" t="s">
        <v>32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3.31</v>
      </c>
      <c r="H94" s="2" t="s">
        <v>12</v>
      </c>
    </row>
    <row r="95" spans="1:8" x14ac:dyDescent="0.3">
      <c r="A95" s="1">
        <v>0.68730434027777543</v>
      </c>
      <c r="B95" s="2" t="s">
        <v>32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</v>
      </c>
      <c r="H95" s="2" t="s">
        <v>12</v>
      </c>
    </row>
    <row r="96" spans="1:8" x14ac:dyDescent="0.3">
      <c r="A96" s="1">
        <v>0.68742008101851604</v>
      </c>
      <c r="B96" s="2" t="s">
        <v>32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0.68753582175925687</v>
      </c>
      <c r="B97" s="2" t="s">
        <v>32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3.31</v>
      </c>
      <c r="H97" s="2" t="s">
        <v>12</v>
      </c>
    </row>
    <row r="98" spans="1:8" x14ac:dyDescent="0.3">
      <c r="A98" s="1">
        <v>0.68765156249999748</v>
      </c>
      <c r="B98" s="2" t="s">
        <v>32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</v>
      </c>
      <c r="H98" s="2" t="s">
        <v>12</v>
      </c>
    </row>
    <row r="99" spans="1:8" x14ac:dyDescent="0.3">
      <c r="A99" s="1">
        <v>0.68776730324073831</v>
      </c>
      <c r="B99" s="2" t="s">
        <v>32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3.31</v>
      </c>
      <c r="H99" s="2" t="s">
        <v>12</v>
      </c>
    </row>
    <row r="100" spans="1:8" x14ac:dyDescent="0.3">
      <c r="A100" s="1">
        <v>0.68788304398147893</v>
      </c>
      <c r="B100" s="2" t="s">
        <v>32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</v>
      </c>
      <c r="H100" s="2" t="s">
        <v>12</v>
      </c>
    </row>
    <row r="101" spans="1:8" x14ac:dyDescent="0.3">
      <c r="A101" s="1">
        <v>0.68799878472221976</v>
      </c>
      <c r="B101" s="2" t="s">
        <v>32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</v>
      </c>
      <c r="H101" s="2" t="s">
        <v>12</v>
      </c>
    </row>
    <row r="102" spans="1:8" x14ac:dyDescent="0.3">
      <c r="A102" s="1">
        <v>0.68811452546296037</v>
      </c>
      <c r="B102" s="2" t="s">
        <v>32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3.18</v>
      </c>
      <c r="H102" s="2" t="s">
        <v>12</v>
      </c>
    </row>
    <row r="103" spans="1:8" x14ac:dyDescent="0.3">
      <c r="A103" s="1">
        <v>0.6882302662037012</v>
      </c>
      <c r="B103" s="2" t="s">
        <v>32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3.31</v>
      </c>
      <c r="H103" s="2" t="s">
        <v>12</v>
      </c>
    </row>
    <row r="104" spans="1:8" x14ac:dyDescent="0.3">
      <c r="A104" s="1">
        <v>0.68834600694444181</v>
      </c>
      <c r="B104" s="2" t="s">
        <v>32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0.68846174768518265</v>
      </c>
      <c r="B105" s="2" t="s">
        <v>32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0.68857748842592326</v>
      </c>
      <c r="B106" s="2" t="s">
        <v>32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3.31</v>
      </c>
      <c r="H106" s="2" t="s">
        <v>12</v>
      </c>
    </row>
    <row r="107" spans="1:8" x14ac:dyDescent="0.3">
      <c r="A107" s="1">
        <v>0.68869322916666409</v>
      </c>
      <c r="B107" s="2" t="s">
        <v>32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3.29</v>
      </c>
      <c r="H107" s="2" t="s">
        <v>12</v>
      </c>
    </row>
    <row r="108" spans="1:8" x14ac:dyDescent="0.3">
      <c r="A108" s="1">
        <v>0.6888089699074047</v>
      </c>
      <c r="B108" s="2" t="s">
        <v>32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</v>
      </c>
      <c r="H108" s="2" t="s">
        <v>12</v>
      </c>
    </row>
    <row r="109" spans="1:8" x14ac:dyDescent="0.3">
      <c r="A109" s="1">
        <v>0.68892471064814553</v>
      </c>
      <c r="B109" s="2" t="s">
        <v>32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3.31</v>
      </c>
      <c r="H109" s="2" t="s">
        <v>12</v>
      </c>
    </row>
    <row r="110" spans="1:8" x14ac:dyDescent="0.3">
      <c r="A110" s="1">
        <v>0.68904045138888614</v>
      </c>
      <c r="B110" s="2" t="s">
        <v>32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3.29</v>
      </c>
      <c r="H110" s="2" t="s">
        <v>12</v>
      </c>
    </row>
    <row r="111" spans="1:8" x14ac:dyDescent="0.3">
      <c r="A111" s="1">
        <v>0.68915619212962698</v>
      </c>
      <c r="B111" s="2" t="s">
        <v>32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</v>
      </c>
      <c r="H111" s="2" t="s">
        <v>12</v>
      </c>
    </row>
    <row r="112" spans="1:8" x14ac:dyDescent="0.3">
      <c r="A112" s="1">
        <v>0.68927193287036759</v>
      </c>
      <c r="B112" s="2" t="s">
        <v>32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3.28</v>
      </c>
      <c r="H112" s="2" t="s">
        <v>12</v>
      </c>
    </row>
    <row r="113" spans="1:8" x14ac:dyDescent="0.3">
      <c r="A113" s="1">
        <v>0.68938767361110842</v>
      </c>
      <c r="B113" s="2" t="s">
        <v>32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3.28</v>
      </c>
      <c r="H113" s="2" t="s">
        <v>12</v>
      </c>
    </row>
    <row r="114" spans="1:8" x14ac:dyDescent="0.3">
      <c r="A114" s="1">
        <v>0.68950341435184903</v>
      </c>
      <c r="B114" s="2" t="s">
        <v>32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0.68961915509258986</v>
      </c>
      <c r="B115" s="2" t="s">
        <v>32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3.19</v>
      </c>
      <c r="H115" s="2" t="s">
        <v>12</v>
      </c>
    </row>
    <row r="116" spans="1:8" x14ac:dyDescent="0.3">
      <c r="A116" s="1">
        <v>0.68973489583333047</v>
      </c>
      <c r="B116" s="2" t="s">
        <v>32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3.28</v>
      </c>
      <c r="H116" s="2" t="s">
        <v>12</v>
      </c>
    </row>
    <row r="117" spans="1:8" x14ac:dyDescent="0.3">
      <c r="A117" s="1">
        <v>0.68985063657407131</v>
      </c>
      <c r="B117" s="2" t="s">
        <v>32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3.28</v>
      </c>
      <c r="H117" s="2" t="s">
        <v>12</v>
      </c>
    </row>
    <row r="118" spans="1:8" x14ac:dyDescent="0.3">
      <c r="A118" s="1">
        <v>0.68996637731481192</v>
      </c>
      <c r="B118" s="2" t="s">
        <v>32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3.18</v>
      </c>
      <c r="H118" s="2" t="s">
        <v>12</v>
      </c>
    </row>
    <row r="119" spans="1:8" x14ac:dyDescent="0.3">
      <c r="A119" s="1">
        <v>0.69008211805555275</v>
      </c>
      <c r="B119" s="2" t="s">
        <v>32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3.27</v>
      </c>
      <c r="H119" s="2" t="s">
        <v>12</v>
      </c>
    </row>
    <row r="120" spans="1:8" x14ac:dyDescent="0.3">
      <c r="A120" s="1">
        <v>0.69019785879629336</v>
      </c>
      <c r="B120" s="2" t="s">
        <v>32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3.26</v>
      </c>
      <c r="H120" s="2" t="s">
        <v>12</v>
      </c>
    </row>
    <row r="121" spans="1:8" x14ac:dyDescent="0.3">
      <c r="A121" s="1">
        <v>0.69031359953703419</v>
      </c>
      <c r="B121" s="2" t="s">
        <v>32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0.69042934027777481</v>
      </c>
      <c r="B122" s="2" t="s">
        <v>32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3.25</v>
      </c>
      <c r="H122" s="2" t="s">
        <v>12</v>
      </c>
    </row>
    <row r="123" spans="1:8" x14ac:dyDescent="0.3">
      <c r="A123" s="1">
        <v>0.69054508101851564</v>
      </c>
      <c r="B123" s="2" t="s">
        <v>32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3.24</v>
      </c>
      <c r="H123" s="2" t="s">
        <v>12</v>
      </c>
    </row>
    <row r="124" spans="1:8" x14ac:dyDescent="0.3">
      <c r="A124" s="1">
        <v>0.69066082175925625</v>
      </c>
      <c r="B124" s="2" t="s">
        <v>32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</v>
      </c>
      <c r="H124" s="2" t="s">
        <v>12</v>
      </c>
    </row>
    <row r="125" spans="1:8" x14ac:dyDescent="0.3">
      <c r="A125" s="1">
        <v>0.69077656249999708</v>
      </c>
      <c r="B125" s="2" t="s">
        <v>32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3.25</v>
      </c>
      <c r="H125" s="2" t="s">
        <v>12</v>
      </c>
    </row>
    <row r="126" spans="1:8" x14ac:dyDescent="0.3">
      <c r="A126" s="1">
        <v>0.69089230324073769</v>
      </c>
      <c r="B126" s="2" t="s">
        <v>32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3.19</v>
      </c>
      <c r="H126" s="2" t="s">
        <v>12</v>
      </c>
    </row>
    <row r="127" spans="1:8" x14ac:dyDescent="0.3">
      <c r="A127" s="1">
        <v>0.69100804398147853</v>
      </c>
      <c r="B127" s="2" t="s">
        <v>32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3.23</v>
      </c>
      <c r="H127" s="2" t="s">
        <v>12</v>
      </c>
    </row>
    <row r="128" spans="1:8" x14ac:dyDescent="0.3">
      <c r="A128" s="1">
        <v>0.69112378472221914</v>
      </c>
      <c r="B128" s="2" t="s">
        <v>32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3.18</v>
      </c>
      <c r="H128" s="2" t="s">
        <v>12</v>
      </c>
    </row>
    <row r="129" spans="1:8" x14ac:dyDescent="0.3">
      <c r="A129" s="1">
        <v>0.69123952546295997</v>
      </c>
      <c r="B129" s="2" t="s">
        <v>32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3.24</v>
      </c>
      <c r="H129" s="2" t="s">
        <v>12</v>
      </c>
    </row>
    <row r="130" spans="1:8" x14ac:dyDescent="0.3">
      <c r="A130" s="1">
        <v>0.69135526620370058</v>
      </c>
      <c r="B130" s="2" t="s">
        <v>32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3.22</v>
      </c>
      <c r="H130" s="2" t="s">
        <v>12</v>
      </c>
    </row>
    <row r="131" spans="1:8" x14ac:dyDescent="0.3">
      <c r="A131" s="1">
        <v>0.69147100694444141</v>
      </c>
      <c r="B131" s="2" t="s">
        <v>32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3.21</v>
      </c>
      <c r="H131" s="2" t="s">
        <v>12</v>
      </c>
    </row>
    <row r="132" spans="1:8" x14ac:dyDescent="0.3">
      <c r="A132" s="1">
        <v>0.69158674768518202</v>
      </c>
      <c r="B132" s="2" t="s">
        <v>32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</v>
      </c>
      <c r="H132" s="2" t="s">
        <v>12</v>
      </c>
    </row>
    <row r="133" spans="1:8" x14ac:dyDescent="0.3">
      <c r="A133" s="1">
        <v>0.69170248842592286</v>
      </c>
      <c r="B133" s="2" t="s">
        <v>32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3.19</v>
      </c>
      <c r="H133" s="2" t="s">
        <v>12</v>
      </c>
    </row>
    <row r="134" spans="1:8" x14ac:dyDescent="0.3">
      <c r="A134" s="1">
        <v>0.69181822916666347</v>
      </c>
      <c r="B134" s="2" t="s">
        <v>32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3.19</v>
      </c>
      <c r="H134" s="2" t="s">
        <v>12</v>
      </c>
    </row>
    <row r="135" spans="1:8" x14ac:dyDescent="0.3">
      <c r="A135" s="1">
        <v>0.6919339699074043</v>
      </c>
      <c r="B135" s="2" t="s">
        <v>32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</v>
      </c>
      <c r="H135" s="2" t="s">
        <v>12</v>
      </c>
    </row>
    <row r="136" spans="1:8" x14ac:dyDescent="0.3">
      <c r="A136" s="1">
        <v>0.69204971064814491</v>
      </c>
      <c r="B136" s="2" t="s">
        <v>32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</v>
      </c>
      <c r="H136" s="2" t="s">
        <v>12</v>
      </c>
    </row>
    <row r="137" spans="1:8" x14ac:dyDescent="0.3">
      <c r="A137" s="1">
        <v>0.69216545138888574</v>
      </c>
      <c r="B137" s="2" t="s">
        <v>32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</v>
      </c>
      <c r="H137" s="2" t="s">
        <v>12</v>
      </c>
    </row>
    <row r="138" spans="1:8" x14ac:dyDescent="0.3">
      <c r="A138" s="1">
        <v>0.69228119212962635</v>
      </c>
      <c r="B138" s="2" t="s">
        <v>32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</v>
      </c>
      <c r="H138" s="2" t="s">
        <v>12</v>
      </c>
    </row>
    <row r="139" spans="1:8" x14ac:dyDescent="0.3">
      <c r="A139" s="1">
        <v>0.69239693287036719</v>
      </c>
      <c r="B139" s="2" t="s">
        <v>32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3.1900000000000004</v>
      </c>
      <c r="H139" s="2" t="s">
        <v>12</v>
      </c>
    </row>
    <row r="140" spans="1:8" x14ac:dyDescent="0.3">
      <c r="A140" s="1">
        <v>0.6925126736111078</v>
      </c>
      <c r="B140" s="2" t="s">
        <v>32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3.1999999999999997</v>
      </c>
      <c r="H140" s="2" t="s">
        <v>12</v>
      </c>
    </row>
    <row r="141" spans="1:8" x14ac:dyDescent="0.3">
      <c r="A141" s="1">
        <v>0.69262841435184863</v>
      </c>
      <c r="B141" s="2" t="s">
        <v>32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3.1700000000000004</v>
      </c>
      <c r="H141" s="2" t="s">
        <v>12</v>
      </c>
    </row>
    <row r="142" spans="1:8" x14ac:dyDescent="0.3">
      <c r="A142" s="1">
        <v>0.69274415509258924</v>
      </c>
      <c r="B142" s="2" t="s">
        <v>32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</v>
      </c>
      <c r="H142" s="2" t="s">
        <v>12</v>
      </c>
    </row>
    <row r="143" spans="1:8" x14ac:dyDescent="0.3">
      <c r="A143" s="1">
        <v>0.69285989583333008</v>
      </c>
      <c r="B143" s="2" t="s">
        <v>32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3.1900000000000004</v>
      </c>
      <c r="H143" s="2" t="s">
        <v>12</v>
      </c>
    </row>
    <row r="144" spans="1:8" x14ac:dyDescent="0.3">
      <c r="A144" s="1">
        <v>0.69297563657407069</v>
      </c>
      <c r="B144" s="2" t="s">
        <v>32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</v>
      </c>
      <c r="H144" s="2" t="s">
        <v>12</v>
      </c>
    </row>
    <row r="145" spans="1:8" x14ac:dyDescent="0.3">
      <c r="A145" s="1">
        <v>0.69309137731481152</v>
      </c>
      <c r="B145" s="2" t="s">
        <v>32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</v>
      </c>
      <c r="H145" s="2" t="s">
        <v>12</v>
      </c>
    </row>
    <row r="146" spans="1:8" x14ac:dyDescent="0.3">
      <c r="A146" s="1">
        <v>0.69320711805555213</v>
      </c>
      <c r="B146" s="2" t="s">
        <v>32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3.18</v>
      </c>
      <c r="H146" s="2" t="s">
        <v>12</v>
      </c>
    </row>
    <row r="147" spans="1:8" x14ac:dyDescent="0.3">
      <c r="A147" s="1">
        <v>0.69332285879629296</v>
      </c>
      <c r="B147" s="2" t="s">
        <v>32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3.1600000000000006</v>
      </c>
      <c r="H147" s="2" t="s">
        <v>12</v>
      </c>
    </row>
    <row r="148" spans="1:8" x14ac:dyDescent="0.3">
      <c r="A148" s="1">
        <v>0.69343859953703357</v>
      </c>
      <c r="B148" s="2" t="s">
        <v>32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8" x14ac:dyDescent="0.3">
      <c r="A149" s="1">
        <v>0.69355434027777441</v>
      </c>
      <c r="B149" s="2" t="s">
        <v>32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3.1800000000000006</v>
      </c>
      <c r="H149" s="2" t="s">
        <v>12</v>
      </c>
    </row>
    <row r="150" spans="1:8" x14ac:dyDescent="0.3">
      <c r="A150" s="1">
        <v>0.69367008101851502</v>
      </c>
      <c r="B150" s="2" t="s">
        <v>32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3.1700000000000004</v>
      </c>
      <c r="H150" s="2" t="s">
        <v>12</v>
      </c>
    </row>
    <row r="151" spans="1:8" x14ac:dyDescent="0.3">
      <c r="A151" s="1">
        <v>0.69378582175925585</v>
      </c>
      <c r="B151" s="2" t="s">
        <v>32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3.2100000000000004</v>
      </c>
      <c r="H151" s="2" t="s">
        <v>12</v>
      </c>
    </row>
    <row r="152" spans="1:8" x14ac:dyDescent="0.3">
      <c r="A152" s="1">
        <v>0.69390156249999646</v>
      </c>
      <c r="B152" s="2" t="s">
        <v>32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3.1900000000000004</v>
      </c>
      <c r="H152" s="2" t="s">
        <v>12</v>
      </c>
    </row>
    <row r="153" spans="1:8" x14ac:dyDescent="0.3">
      <c r="A153" s="1">
        <v>0.69401730324073729</v>
      </c>
      <c r="B153" s="2" t="s">
        <v>32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3.1900000000000004</v>
      </c>
      <c r="H153" s="2" t="s">
        <v>12</v>
      </c>
    </row>
    <row r="154" spans="1:8" x14ac:dyDescent="0.3">
      <c r="A154" s="1">
        <v>0.6941330439814779</v>
      </c>
      <c r="B154" s="2" t="s">
        <v>32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3.1800000000000006</v>
      </c>
      <c r="H154" s="2" t="s">
        <v>12</v>
      </c>
    </row>
    <row r="155" spans="1:8" x14ac:dyDescent="0.3">
      <c r="A155" s="1">
        <v>0.69424878472221874</v>
      </c>
      <c r="B155" s="2" t="s">
        <v>32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3.1700000000000004</v>
      </c>
      <c r="H155" s="2" t="s">
        <v>12</v>
      </c>
    </row>
    <row r="156" spans="1:8" x14ac:dyDescent="0.3">
      <c r="A156" s="1">
        <v>0.69436452546295935</v>
      </c>
      <c r="B156" s="2" t="s">
        <v>32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3.1800000000000006</v>
      </c>
      <c r="H156" s="2" t="s">
        <v>12</v>
      </c>
    </row>
    <row r="157" spans="1:8" x14ac:dyDescent="0.3">
      <c r="A157" s="1">
        <v>0.69448026620370018</v>
      </c>
      <c r="B157" s="2" t="s">
        <v>32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3.1800000000000006</v>
      </c>
      <c r="H157" s="2" t="s">
        <v>12</v>
      </c>
    </row>
    <row r="158" spans="1:8" x14ac:dyDescent="0.3">
      <c r="A158" s="1">
        <v>0.69459600694444079</v>
      </c>
      <c r="B158" s="2" t="s">
        <v>32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3.1700000000000004</v>
      </c>
      <c r="H158" s="2" t="s">
        <v>12</v>
      </c>
    </row>
    <row r="159" spans="1:8" x14ac:dyDescent="0.3">
      <c r="A159" s="1">
        <v>0.69471174768518162</v>
      </c>
      <c r="B159" s="2" t="s">
        <v>32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3.1800000000000006</v>
      </c>
      <c r="H159" s="2" t="s">
        <v>12</v>
      </c>
    </row>
    <row r="160" spans="1:8" x14ac:dyDescent="0.3">
      <c r="A160" s="1">
        <v>0.69482748842592224</v>
      </c>
      <c r="B160" s="2" t="s">
        <v>32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3.1800000000000006</v>
      </c>
      <c r="H160" s="2" t="s">
        <v>12</v>
      </c>
    </row>
    <row r="161" spans="1:8" x14ac:dyDescent="0.3">
      <c r="A161" s="1">
        <v>0.69494322916666307</v>
      </c>
      <c r="B161" s="2" t="s">
        <v>32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3.18</v>
      </c>
      <c r="H161" s="2" t="s">
        <v>12</v>
      </c>
    </row>
    <row r="162" spans="1:8" x14ac:dyDescent="0.3">
      <c r="A162" s="1">
        <v>0.69505896990740368</v>
      </c>
      <c r="B162" s="2" t="s">
        <v>32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3.1700000000000004</v>
      </c>
      <c r="H162" s="2" t="s">
        <v>12</v>
      </c>
    </row>
    <row r="163" spans="1:8" x14ac:dyDescent="0.3">
      <c r="A163" s="1">
        <v>0.69517471064814451</v>
      </c>
      <c r="B163" s="2" t="s">
        <v>32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3.1800000000000006</v>
      </c>
      <c r="H163" s="2" t="s">
        <v>12</v>
      </c>
    </row>
    <row r="164" spans="1:8" x14ac:dyDescent="0.3">
      <c r="A164" s="1">
        <v>0.69529045138888512</v>
      </c>
      <c r="B164" s="2" t="s">
        <v>32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3.1800000000000006</v>
      </c>
      <c r="H164" s="2" t="s">
        <v>12</v>
      </c>
    </row>
    <row r="165" spans="1:8" x14ac:dyDescent="0.3">
      <c r="A165" s="1">
        <v>0.69540619212962596</v>
      </c>
      <c r="B165" s="2" t="s">
        <v>32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3.1700000000000004</v>
      </c>
      <c r="H165" s="2" t="s">
        <v>12</v>
      </c>
    </row>
    <row r="166" spans="1:8" x14ac:dyDescent="0.3">
      <c r="A166" s="1">
        <v>0.69552193287036657</v>
      </c>
      <c r="B166" s="2" t="s">
        <v>32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3.1800000000000006</v>
      </c>
      <c r="H166" s="2" t="s">
        <v>12</v>
      </c>
    </row>
    <row r="167" spans="1:8" x14ac:dyDescent="0.3">
      <c r="A167" s="1">
        <v>0.6956376736111074</v>
      </c>
      <c r="B167" s="2" t="s">
        <v>32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3.1800000000000006</v>
      </c>
      <c r="H167" s="2" t="s">
        <v>12</v>
      </c>
    </row>
    <row r="168" spans="1:8" x14ac:dyDescent="0.3">
      <c r="A168" s="1">
        <v>0.69575341435184801</v>
      </c>
      <c r="B168" s="2" t="s">
        <v>32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3.18</v>
      </c>
      <c r="H168" s="2" t="s">
        <v>12</v>
      </c>
    </row>
    <row r="169" spans="1:8" x14ac:dyDescent="0.3">
      <c r="A169" s="1">
        <v>0.69586915509258884</v>
      </c>
      <c r="B169" s="2" t="s">
        <v>32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3.1700000000000004</v>
      </c>
      <c r="H169" s="2" t="s">
        <v>12</v>
      </c>
    </row>
    <row r="170" spans="1:8" x14ac:dyDescent="0.3">
      <c r="A170" s="1">
        <v>0.69598489583332945</v>
      </c>
      <c r="B170" s="2" t="s">
        <v>32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3.1800000000000006</v>
      </c>
      <c r="H170" s="2" t="s">
        <v>12</v>
      </c>
    </row>
    <row r="171" spans="1:8" x14ac:dyDescent="0.3">
      <c r="A171" s="1">
        <v>0.69610063657407029</v>
      </c>
      <c r="B171" s="2" t="s">
        <v>32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3.1800000000000006</v>
      </c>
      <c r="H171" s="2" t="s">
        <v>12</v>
      </c>
    </row>
    <row r="172" spans="1:8" x14ac:dyDescent="0.3">
      <c r="A172" s="1">
        <v>0.6962163773148109</v>
      </c>
      <c r="B172" s="2" t="s">
        <v>32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3.1700000000000004</v>
      </c>
      <c r="H172" s="2" t="s">
        <v>12</v>
      </c>
    </row>
    <row r="173" spans="1:8" x14ac:dyDescent="0.3">
      <c r="A173" s="1">
        <v>0.69633211805555173</v>
      </c>
      <c r="B173" s="2" t="s">
        <v>32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3.1800000000000006</v>
      </c>
      <c r="H173" s="2" t="s">
        <v>12</v>
      </c>
    </row>
    <row r="174" spans="1:8" x14ac:dyDescent="0.3">
      <c r="A174" s="1">
        <v>0.69644785879629234</v>
      </c>
      <c r="B174" s="2" t="s">
        <v>32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3.1800000000000006</v>
      </c>
      <c r="H174" s="2" t="s">
        <v>12</v>
      </c>
    </row>
    <row r="175" spans="1:8" x14ac:dyDescent="0.3">
      <c r="A175" s="1">
        <v>0.69656359953703317</v>
      </c>
      <c r="B175" s="2" t="s">
        <v>32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3.18</v>
      </c>
      <c r="H175" s="2" t="s">
        <v>12</v>
      </c>
    </row>
    <row r="176" spans="1:8" x14ac:dyDescent="0.3">
      <c r="A176" s="1">
        <v>0.69667934027777378</v>
      </c>
      <c r="B176" s="2" t="s">
        <v>32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3.1700000000000004</v>
      </c>
      <c r="H176" s="2" t="s">
        <v>12</v>
      </c>
    </row>
    <row r="177" spans="1:8" x14ac:dyDescent="0.3">
      <c r="A177" s="1">
        <v>0.69679508101851462</v>
      </c>
      <c r="B177" s="2" t="s">
        <v>32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3.1800000000000006</v>
      </c>
      <c r="H177" s="2" t="s">
        <v>12</v>
      </c>
    </row>
    <row r="178" spans="1:8" x14ac:dyDescent="0.3">
      <c r="A178" s="1">
        <v>0.69691082175925523</v>
      </c>
      <c r="B178" s="2" t="s">
        <v>32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3.1800000000000006</v>
      </c>
      <c r="H178" s="2" t="s">
        <v>12</v>
      </c>
    </row>
    <row r="179" spans="1:8" x14ac:dyDescent="0.3">
      <c r="A179" s="1">
        <v>0.69702656249999606</v>
      </c>
      <c r="B179" s="2" t="s">
        <v>32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3.1700000000000004</v>
      </c>
      <c r="H179" s="2" t="s">
        <v>12</v>
      </c>
    </row>
    <row r="180" spans="1:8" x14ac:dyDescent="0.3">
      <c r="A180" s="1">
        <v>0.69714230324073667</v>
      </c>
      <c r="B180" s="2" t="s">
        <v>32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3.1800000000000006</v>
      </c>
      <c r="H180" s="2" t="s">
        <v>12</v>
      </c>
    </row>
    <row r="181" spans="1:8" x14ac:dyDescent="0.3">
      <c r="A181" s="1">
        <v>0.6972580439814775</v>
      </c>
      <c r="B181" s="2" t="s">
        <v>32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3.1800000000000006</v>
      </c>
      <c r="H181" s="2" t="s">
        <v>12</v>
      </c>
    </row>
    <row r="182" spans="1:8" x14ac:dyDescent="0.3">
      <c r="A182" s="1">
        <v>0.69737378472221812</v>
      </c>
      <c r="B182" s="2" t="s">
        <v>32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3.18</v>
      </c>
      <c r="H182" s="2" t="s">
        <v>12</v>
      </c>
    </row>
    <row r="183" spans="1:8" x14ac:dyDescent="0.3">
      <c r="A183" s="1">
        <v>0.69748952546295895</v>
      </c>
      <c r="B183" s="2" t="s">
        <v>32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3.1700000000000004</v>
      </c>
      <c r="H183" s="2" t="s">
        <v>12</v>
      </c>
    </row>
    <row r="184" spans="1:8" x14ac:dyDescent="0.3">
      <c r="A184" s="1">
        <v>0.69760526620369956</v>
      </c>
      <c r="B184" s="2" t="s">
        <v>32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3.1800000000000006</v>
      </c>
      <c r="H184" s="2" t="s">
        <v>12</v>
      </c>
    </row>
    <row r="185" spans="1:8" x14ac:dyDescent="0.3">
      <c r="A185" s="1">
        <v>0.69772100694444039</v>
      </c>
      <c r="B185" s="2" t="s">
        <v>32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3.1800000000000006</v>
      </c>
      <c r="H185" s="2" t="s">
        <v>12</v>
      </c>
    </row>
    <row r="186" spans="1:8" x14ac:dyDescent="0.3">
      <c r="A186" s="1">
        <v>0.697836747685181</v>
      </c>
      <c r="B186" s="2" t="s">
        <v>32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3.13</v>
      </c>
      <c r="H186" s="2" t="s">
        <v>12</v>
      </c>
    </row>
    <row r="187" spans="1:8" x14ac:dyDescent="0.3">
      <c r="A187" s="1">
        <v>0.69795248842592184</v>
      </c>
      <c r="B187" s="2" t="s">
        <v>32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3.13</v>
      </c>
      <c r="H187" s="2" t="s">
        <v>12</v>
      </c>
    </row>
    <row r="188" spans="1:8" x14ac:dyDescent="0.3">
      <c r="A188" s="1">
        <v>0.69806822916666245</v>
      </c>
      <c r="B188" s="2" t="s">
        <v>32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3.11</v>
      </c>
      <c r="H188" s="2" t="s">
        <v>12</v>
      </c>
    </row>
    <row r="189" spans="1:8" x14ac:dyDescent="0.3">
      <c r="A189" s="1">
        <v>0.69818396990740328</v>
      </c>
      <c r="B189" s="2" t="s">
        <v>32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3.11</v>
      </c>
      <c r="H189" s="2" t="s">
        <v>12</v>
      </c>
    </row>
    <row r="190" spans="1:8" x14ac:dyDescent="0.3">
      <c r="A190" s="1">
        <v>0.69829971064814389</v>
      </c>
      <c r="B190" s="2" t="s">
        <v>32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3.13</v>
      </c>
      <c r="H190" s="2" t="s">
        <v>12</v>
      </c>
    </row>
    <row r="191" spans="1:8" x14ac:dyDescent="0.3">
      <c r="A191" s="1">
        <v>0.69841545138888472</v>
      </c>
      <c r="B191" s="2" t="s">
        <v>32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3.13</v>
      </c>
      <c r="H191" s="2" t="s">
        <v>12</v>
      </c>
    </row>
    <row r="192" spans="1:8" x14ac:dyDescent="0.3">
      <c r="A192" s="1">
        <v>0.69853119212962533</v>
      </c>
      <c r="B192" s="2" t="s">
        <v>32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3.12</v>
      </c>
      <c r="H192" s="2" t="s">
        <v>12</v>
      </c>
    </row>
    <row r="193" spans="1:8" x14ac:dyDescent="0.3">
      <c r="A193" s="1">
        <v>0.69864693287036617</v>
      </c>
      <c r="B193" s="2" t="s">
        <v>32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3.12</v>
      </c>
      <c r="H193" s="2" t="s">
        <v>12</v>
      </c>
    </row>
    <row r="194" spans="1:8" x14ac:dyDescent="0.3">
      <c r="A194" s="1">
        <v>0.69876267361110678</v>
      </c>
      <c r="B194" s="2" t="s">
        <v>32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3.11</v>
      </c>
      <c r="H194" s="2" t="s">
        <v>12</v>
      </c>
    </row>
    <row r="195" spans="1:8" x14ac:dyDescent="0.3">
      <c r="A195" s="1">
        <v>0.69887841435184761</v>
      </c>
      <c r="B195" s="2" t="s">
        <v>32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3.13</v>
      </c>
      <c r="H195" s="2" t="s">
        <v>12</v>
      </c>
    </row>
    <row r="196" spans="1:8" x14ac:dyDescent="0.3">
      <c r="A196" s="1">
        <v>0.69899415509258822</v>
      </c>
      <c r="B196" s="2" t="s">
        <v>32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3.13</v>
      </c>
      <c r="H196" s="2" t="s">
        <v>12</v>
      </c>
    </row>
    <row r="197" spans="1:8" x14ac:dyDescent="0.3">
      <c r="A197" s="1">
        <v>0.69910989583332905</v>
      </c>
      <c r="B197" s="2" t="s">
        <v>32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3.12</v>
      </c>
      <c r="H197" s="2" t="s">
        <v>12</v>
      </c>
    </row>
    <row r="198" spans="1:8" x14ac:dyDescent="0.3">
      <c r="A198" s="1">
        <v>0.69922563657406966</v>
      </c>
      <c r="B198" s="2" t="s">
        <v>32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3.11</v>
      </c>
      <c r="H198" s="2" t="s">
        <v>12</v>
      </c>
    </row>
    <row r="199" spans="1:8" x14ac:dyDescent="0.3">
      <c r="A199" s="1">
        <v>0.6993413773148105</v>
      </c>
      <c r="B199" s="2" t="s">
        <v>32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3.12</v>
      </c>
      <c r="H199" s="2" t="s">
        <v>12</v>
      </c>
    </row>
    <row r="200" spans="1:8" x14ac:dyDescent="0.3">
      <c r="A200" s="1">
        <v>0.69945711805555111</v>
      </c>
      <c r="B200" s="2" t="s">
        <v>32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3.12</v>
      </c>
      <c r="H200" s="2" t="s">
        <v>12</v>
      </c>
    </row>
    <row r="201" spans="1:8" x14ac:dyDescent="0.3">
      <c r="A201" s="1">
        <v>0.69957285879629194</v>
      </c>
      <c r="B201" s="2" t="s">
        <v>32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3.13</v>
      </c>
      <c r="H201" s="2" t="s">
        <v>12</v>
      </c>
    </row>
    <row r="202" spans="1:8" x14ac:dyDescent="0.3">
      <c r="A202" s="1">
        <v>0.69968859953703255</v>
      </c>
      <c r="B202" s="2" t="s">
        <v>32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3.11</v>
      </c>
      <c r="H202" s="2" t="s">
        <v>12</v>
      </c>
    </row>
    <row r="203" spans="1:8" x14ac:dyDescent="0.3">
      <c r="A203" s="1">
        <v>0.69980434027777338</v>
      </c>
      <c r="B203" s="2" t="s">
        <v>32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3.11</v>
      </c>
      <c r="H203" s="2" t="s">
        <v>12</v>
      </c>
    </row>
    <row r="204" spans="1:8" x14ac:dyDescent="0.3">
      <c r="A204" s="1">
        <v>0.699920081018514</v>
      </c>
      <c r="B204" s="2" t="s">
        <v>32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3.11</v>
      </c>
      <c r="H204" s="2" t="s">
        <v>12</v>
      </c>
    </row>
    <row r="205" spans="1:8" x14ac:dyDescent="0.3">
      <c r="A205" s="1">
        <v>0.70003582175925483</v>
      </c>
      <c r="B205" s="2" t="s">
        <v>32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3.12</v>
      </c>
      <c r="H205" s="2" t="s">
        <v>12</v>
      </c>
    </row>
    <row r="206" spans="1:8" x14ac:dyDescent="0.3">
      <c r="A206" s="1">
        <v>0.70015156249999544</v>
      </c>
      <c r="B206" s="2" t="s">
        <v>32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3.13</v>
      </c>
      <c r="H206" s="2" t="s">
        <v>12</v>
      </c>
    </row>
    <row r="207" spans="1:8" x14ac:dyDescent="0.3">
      <c r="A207" s="1">
        <v>0.70026730324073627</v>
      </c>
      <c r="B207" s="2" t="s">
        <v>32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3.11</v>
      </c>
      <c r="H207" s="2" t="s">
        <v>12</v>
      </c>
    </row>
    <row r="208" spans="1:8" x14ac:dyDescent="0.3">
      <c r="A208" s="1">
        <v>0.70038304398147688</v>
      </c>
      <c r="B208" s="2" t="s">
        <v>32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3.11</v>
      </c>
      <c r="H208" s="2" t="s">
        <v>12</v>
      </c>
    </row>
    <row r="209" spans="1:8" x14ac:dyDescent="0.3">
      <c r="A209" s="1">
        <v>0.70049878472221772</v>
      </c>
      <c r="B209" s="2" t="s">
        <v>32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3.12</v>
      </c>
      <c r="H209" s="2" t="s">
        <v>12</v>
      </c>
    </row>
    <row r="210" spans="1:8" x14ac:dyDescent="0.3">
      <c r="A210" s="1">
        <v>0.70061452546295833</v>
      </c>
      <c r="B210" s="2" t="s">
        <v>32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3.11</v>
      </c>
      <c r="H210" s="2" t="s">
        <v>12</v>
      </c>
    </row>
    <row r="211" spans="1:8" x14ac:dyDescent="0.3">
      <c r="A211" s="1">
        <v>0.70073026620369916</v>
      </c>
      <c r="B211" s="2" t="s">
        <v>32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3.13</v>
      </c>
      <c r="H211" s="2" t="s">
        <v>12</v>
      </c>
    </row>
    <row r="212" spans="1:8" x14ac:dyDescent="0.3">
      <c r="A212" s="1">
        <v>0.70084600694443977</v>
      </c>
      <c r="B212" s="2" t="s">
        <v>32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3.13</v>
      </c>
      <c r="H212" s="2" t="s">
        <v>12</v>
      </c>
    </row>
    <row r="213" spans="1:8" x14ac:dyDescent="0.3">
      <c r="A213" s="1">
        <v>0.7009617476851806</v>
      </c>
      <c r="B213" s="2" t="s">
        <v>32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3.12</v>
      </c>
      <c r="H213" s="2" t="s">
        <v>12</v>
      </c>
    </row>
    <row r="214" spans="1:8" x14ac:dyDescent="0.3">
      <c r="A214" s="1">
        <v>0.70107748842592121</v>
      </c>
      <c r="B214" s="2" t="s">
        <v>32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3.11</v>
      </c>
      <c r="H214" s="2" t="s">
        <v>12</v>
      </c>
    </row>
    <row r="215" spans="1:8" x14ac:dyDescent="0.3">
      <c r="A215" s="1">
        <v>0.70119322916666205</v>
      </c>
      <c r="B215" s="2" t="s">
        <v>32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3.11</v>
      </c>
      <c r="H215" s="2" t="s">
        <v>12</v>
      </c>
    </row>
    <row r="216" spans="1:8" x14ac:dyDescent="0.3">
      <c r="A216" s="1">
        <v>0.70130896990740266</v>
      </c>
      <c r="B216" s="2" t="s">
        <v>32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3.13</v>
      </c>
      <c r="H216" s="2" t="s">
        <v>12</v>
      </c>
    </row>
    <row r="217" spans="1:8" x14ac:dyDescent="0.3">
      <c r="A217" s="1">
        <v>0.70142471064814349</v>
      </c>
      <c r="B217" s="2" t="s">
        <v>32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3.13</v>
      </c>
      <c r="H217" s="2" t="s">
        <v>12</v>
      </c>
    </row>
    <row r="218" spans="1:8" x14ac:dyDescent="0.3">
      <c r="A218" s="1">
        <v>0.7015404513888841</v>
      </c>
      <c r="B218" s="2" t="s">
        <v>32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3.11</v>
      </c>
      <c r="H218" s="2" t="s">
        <v>12</v>
      </c>
    </row>
    <row r="219" spans="1:8" x14ac:dyDescent="0.3">
      <c r="A219" s="1">
        <v>0.70165619212962493</v>
      </c>
      <c r="B219" s="2" t="s">
        <v>32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3.11</v>
      </c>
      <c r="H219" s="2" t="s">
        <v>12</v>
      </c>
    </row>
    <row r="220" spans="1:8" x14ac:dyDescent="0.3">
      <c r="A220" s="1">
        <v>0.70177193287036554</v>
      </c>
      <c r="B220" s="2" t="s">
        <v>32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3.12</v>
      </c>
      <c r="H220" s="2" t="s">
        <v>12</v>
      </c>
    </row>
    <row r="221" spans="1:8" x14ac:dyDescent="0.3">
      <c r="A221" s="1">
        <v>0.70188767361110638</v>
      </c>
      <c r="B221" s="2" t="s">
        <v>32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3.13</v>
      </c>
      <c r="H221" s="2" t="s">
        <v>12</v>
      </c>
    </row>
    <row r="222" spans="1:8" x14ac:dyDescent="0.3">
      <c r="A222" s="1">
        <v>0.70200341435184699</v>
      </c>
      <c r="B222" s="2" t="s">
        <v>32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3.13</v>
      </c>
      <c r="H222" s="2" t="s">
        <v>12</v>
      </c>
    </row>
    <row r="223" spans="1:8" x14ac:dyDescent="0.3">
      <c r="A223" s="1">
        <v>0.70211915509258782</v>
      </c>
      <c r="B223" s="2" t="s">
        <v>32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3.11</v>
      </c>
      <c r="H223" s="2" t="s">
        <v>12</v>
      </c>
    </row>
    <row r="224" spans="1:8" x14ac:dyDescent="0.3">
      <c r="A224" s="1">
        <v>0.70223489583332843</v>
      </c>
      <c r="B224" s="2" t="s">
        <v>32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3.11</v>
      </c>
      <c r="H224" s="2" t="s">
        <v>12</v>
      </c>
    </row>
    <row r="225" spans="1:8" x14ac:dyDescent="0.3">
      <c r="A225" s="1">
        <v>0.70235063657406926</v>
      </c>
      <c r="B225" s="2" t="s">
        <v>32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3.11</v>
      </c>
      <c r="H225" s="2" t="s">
        <v>12</v>
      </c>
    </row>
    <row r="226" spans="1:8" x14ac:dyDescent="0.3">
      <c r="A226" s="1">
        <v>0.70246637731480988</v>
      </c>
      <c r="B226" s="2" t="s">
        <v>32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3.13</v>
      </c>
      <c r="H226" s="2" t="s">
        <v>12</v>
      </c>
    </row>
    <row r="227" spans="1:8" x14ac:dyDescent="0.3">
      <c r="A227" s="1">
        <v>0.70258211805555071</v>
      </c>
      <c r="B227" s="2" t="s">
        <v>32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3.13</v>
      </c>
      <c r="H227" s="2" t="s">
        <v>12</v>
      </c>
    </row>
    <row r="228" spans="1:8" x14ac:dyDescent="0.3">
      <c r="A228" s="1">
        <v>0.70269785879629132</v>
      </c>
      <c r="B228" s="2" t="s">
        <v>32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3.11</v>
      </c>
      <c r="H228" s="2" t="s">
        <v>12</v>
      </c>
    </row>
    <row r="229" spans="1:8" x14ac:dyDescent="0.3">
      <c r="A229" s="1">
        <v>0.70281359953703215</v>
      </c>
      <c r="B229" s="2" t="s">
        <v>32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3.11</v>
      </c>
      <c r="H229" s="2" t="s">
        <v>12</v>
      </c>
    </row>
    <row r="230" spans="1:8" x14ac:dyDescent="0.3">
      <c r="A230" s="1">
        <v>0.70292934027777276</v>
      </c>
      <c r="B230" s="2" t="s">
        <v>32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3.12</v>
      </c>
      <c r="H230" s="2" t="s">
        <v>12</v>
      </c>
    </row>
    <row r="231" spans="1:8" x14ac:dyDescent="0.3">
      <c r="A231" s="1">
        <v>0.7030450810185136</v>
      </c>
      <c r="B231" s="2" t="s">
        <v>32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3.13</v>
      </c>
      <c r="H231" s="2" t="s">
        <v>12</v>
      </c>
    </row>
    <row r="232" spans="1:8" x14ac:dyDescent="0.3">
      <c r="A232" s="1">
        <v>0.70316082175925421</v>
      </c>
      <c r="B232" s="2" t="s">
        <v>32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3.12</v>
      </c>
      <c r="H232" s="2" t="s">
        <v>12</v>
      </c>
    </row>
    <row r="233" spans="1:8" x14ac:dyDescent="0.3">
      <c r="A233" s="1">
        <v>0.70327656249999504</v>
      </c>
      <c r="B233" s="2" t="s">
        <v>32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3.11</v>
      </c>
      <c r="H233" s="2" t="s">
        <v>12</v>
      </c>
    </row>
    <row r="234" spans="1:8" x14ac:dyDescent="0.3">
      <c r="A234" s="1">
        <v>0.70339230324073565</v>
      </c>
      <c r="B234" s="2" t="s">
        <v>32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3.11</v>
      </c>
      <c r="H234" s="2" t="s">
        <v>12</v>
      </c>
    </row>
    <row r="235" spans="1:8" x14ac:dyDescent="0.3">
      <c r="A235" s="1">
        <v>0.70350804398147648</v>
      </c>
      <c r="B235" s="2" t="s">
        <v>32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3.12</v>
      </c>
      <c r="H235" s="2" t="s">
        <v>12</v>
      </c>
    </row>
    <row r="236" spans="1:8" x14ac:dyDescent="0.3">
      <c r="A236" s="1">
        <v>0.70362378472221709</v>
      </c>
      <c r="B236" s="2" t="s">
        <v>32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3.12</v>
      </c>
      <c r="H236" s="2" t="s">
        <v>12</v>
      </c>
    </row>
    <row r="237" spans="1:8" x14ac:dyDescent="0.3">
      <c r="A237" s="1">
        <v>0.70373952546295793</v>
      </c>
      <c r="B237" s="2" t="s">
        <v>32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3.12</v>
      </c>
      <c r="H237" s="2" t="s">
        <v>12</v>
      </c>
    </row>
    <row r="238" spans="1:8" x14ac:dyDescent="0.3">
      <c r="A238" s="1">
        <v>0.70385526620369854</v>
      </c>
      <c r="B238" s="2" t="s">
        <v>32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3.11</v>
      </c>
      <c r="H238" s="2" t="s">
        <v>12</v>
      </c>
    </row>
    <row r="239" spans="1:8" x14ac:dyDescent="0.3">
      <c r="A239" s="1">
        <v>0.70397100694443937</v>
      </c>
      <c r="B239" s="2" t="s">
        <v>32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3.11</v>
      </c>
      <c r="H239" s="2" t="s">
        <v>12</v>
      </c>
    </row>
    <row r="240" spans="1:8" x14ac:dyDescent="0.3">
      <c r="A240" s="1">
        <v>0.70408674768517998</v>
      </c>
      <c r="B240" s="2" t="s">
        <v>32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3.12</v>
      </c>
      <c r="H240" s="2" t="s">
        <v>12</v>
      </c>
    </row>
    <row r="241" spans="1:8" x14ac:dyDescent="0.3">
      <c r="A241" s="1">
        <v>0.70420248842592081</v>
      </c>
      <c r="B241" s="2" t="s">
        <v>32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3.12</v>
      </c>
      <c r="H241" s="2" t="s">
        <v>12</v>
      </c>
    </row>
    <row r="242" spans="1:8" x14ac:dyDescent="0.3">
      <c r="A242" s="1">
        <v>0.70431822916666142</v>
      </c>
      <c r="B242" s="2" t="s">
        <v>32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3.11</v>
      </c>
      <c r="H242" s="2" t="s">
        <v>12</v>
      </c>
    </row>
    <row r="243" spans="1:8" x14ac:dyDescent="0.3">
      <c r="A243" s="1">
        <v>0.70443396990740226</v>
      </c>
      <c r="B243" s="2" t="s">
        <v>32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3.11</v>
      </c>
      <c r="H243" s="2" t="s">
        <v>12</v>
      </c>
    </row>
    <row r="244" spans="1:8" x14ac:dyDescent="0.3">
      <c r="A244" s="1">
        <v>0.70454971064814287</v>
      </c>
      <c r="B244" s="2" t="s">
        <v>32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3.11</v>
      </c>
      <c r="H244" s="2" t="s">
        <v>12</v>
      </c>
    </row>
    <row r="245" spans="1:8" x14ac:dyDescent="0.3">
      <c r="A245" s="1">
        <v>0.7046654513888837</v>
      </c>
      <c r="B245" s="2" t="s">
        <v>32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3.1100000000000003</v>
      </c>
      <c r="H245" s="2" t="s">
        <v>12</v>
      </c>
    </row>
    <row r="246" spans="1:8" x14ac:dyDescent="0.3">
      <c r="A246" s="1">
        <v>0.70478119212962431</v>
      </c>
      <c r="B246" s="2" t="s">
        <v>32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3.1100000000000003</v>
      </c>
      <c r="H246" s="2" t="s">
        <v>12</v>
      </c>
    </row>
    <row r="247" spans="1:8" x14ac:dyDescent="0.3">
      <c r="A247" s="1">
        <v>0.70489693287036514</v>
      </c>
      <c r="B247" s="2" t="s">
        <v>32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3.1100000000000003</v>
      </c>
      <c r="H247" s="2" t="s">
        <v>12</v>
      </c>
    </row>
    <row r="248" spans="1:8" x14ac:dyDescent="0.3">
      <c r="A248" s="1">
        <v>0.70501267361110576</v>
      </c>
      <c r="B248" s="2" t="s">
        <v>32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</v>
      </c>
      <c r="H248" s="2" t="s">
        <v>12</v>
      </c>
    </row>
    <row r="249" spans="1:8" x14ac:dyDescent="0.3">
      <c r="A249" s="1">
        <v>0.70512841435184659</v>
      </c>
      <c r="B249" s="2" t="s">
        <v>32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</v>
      </c>
      <c r="H249" s="2" t="s">
        <v>12</v>
      </c>
    </row>
    <row r="250" spans="1:8" x14ac:dyDescent="0.3">
      <c r="A250" s="1">
        <v>0.7052441550925872</v>
      </c>
      <c r="B250" s="2" t="s">
        <v>32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3.12</v>
      </c>
      <c r="H250" s="2" t="s">
        <v>12</v>
      </c>
    </row>
    <row r="251" spans="1:8" x14ac:dyDescent="0.3">
      <c r="A251" s="1">
        <v>0.70535989583332803</v>
      </c>
      <c r="B251" s="2" t="s">
        <v>32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3.12</v>
      </c>
      <c r="H251" s="2" t="s">
        <v>12</v>
      </c>
    </row>
    <row r="252" spans="1:8" x14ac:dyDescent="0.3">
      <c r="A252" s="1">
        <v>0.70547563657406864</v>
      </c>
      <c r="B252" s="2" t="s">
        <v>32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</v>
      </c>
      <c r="H252" s="2" t="s">
        <v>12</v>
      </c>
    </row>
    <row r="253" spans="1:8" x14ac:dyDescent="0.3">
      <c r="A253" s="1">
        <v>0.70559137731480948</v>
      </c>
      <c r="B253" s="2" t="s">
        <v>32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3.11</v>
      </c>
      <c r="H253" s="2" t="s">
        <v>12</v>
      </c>
    </row>
    <row r="254" spans="1:8" x14ac:dyDescent="0.3">
      <c r="A254" s="1">
        <v>0.70570711805555009</v>
      </c>
      <c r="B254" s="2" t="s">
        <v>32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</v>
      </c>
      <c r="H254" s="2" t="s">
        <v>12</v>
      </c>
    </row>
    <row r="255" spans="1:8" x14ac:dyDescent="0.3">
      <c r="A255" s="1">
        <v>0.70582285879629092</v>
      </c>
      <c r="B255" s="2" t="s">
        <v>32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3.12</v>
      </c>
      <c r="H255" s="2" t="s">
        <v>12</v>
      </c>
    </row>
    <row r="256" spans="1:8" x14ac:dyDescent="0.3">
      <c r="A256" s="1">
        <v>0.70593859953703153</v>
      </c>
      <c r="B256" s="2" t="s">
        <v>32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3.12</v>
      </c>
      <c r="H256" s="2" t="s">
        <v>12</v>
      </c>
    </row>
    <row r="257" spans="1:8" x14ac:dyDescent="0.3">
      <c r="A257" s="1">
        <v>0.70605434027777236</v>
      </c>
      <c r="B257" s="2" t="s">
        <v>32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3.11</v>
      </c>
      <c r="H257" s="2" t="s">
        <v>12</v>
      </c>
    </row>
    <row r="258" spans="1:8" x14ac:dyDescent="0.3">
      <c r="A258" s="1">
        <v>0.70617008101851297</v>
      </c>
      <c r="B258" s="2" t="s">
        <v>32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</v>
      </c>
      <c r="H258" s="2" t="s">
        <v>12</v>
      </c>
    </row>
    <row r="259" spans="1:8" x14ac:dyDescent="0.3">
      <c r="A259" s="1">
        <v>0.70628582175925381</v>
      </c>
      <c r="B259" s="2" t="s">
        <v>32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3.1100000000000003</v>
      </c>
      <c r="H259" s="2" t="s">
        <v>12</v>
      </c>
    </row>
    <row r="260" spans="1:8" x14ac:dyDescent="0.3">
      <c r="A260" s="1">
        <v>0.70640156249999442</v>
      </c>
      <c r="B260" s="2" t="s">
        <v>32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3.13</v>
      </c>
      <c r="H260" s="2" t="s">
        <v>12</v>
      </c>
    </row>
    <row r="261" spans="1:8" x14ac:dyDescent="0.3">
      <c r="A261" s="1">
        <v>0.70651730324073525</v>
      </c>
      <c r="B261" s="2" t="s">
        <v>32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3.11</v>
      </c>
      <c r="H261" s="2" t="s">
        <v>12</v>
      </c>
    </row>
    <row r="262" spans="1:8" x14ac:dyDescent="0.3">
      <c r="A262" s="1">
        <v>0.70663304398147586</v>
      </c>
      <c r="B262" s="2" t="s">
        <v>32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</v>
      </c>
      <c r="H262" s="2" t="s">
        <v>12</v>
      </c>
    </row>
    <row r="263" spans="1:8" x14ac:dyDescent="0.3">
      <c r="A263" s="1">
        <v>0.70674878472221669</v>
      </c>
      <c r="B263" s="2" t="s">
        <v>32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</v>
      </c>
      <c r="H263" s="2" t="s">
        <v>12</v>
      </c>
    </row>
    <row r="264" spans="1:8" x14ac:dyDescent="0.3">
      <c r="A264" s="1">
        <v>0.7068645254629573</v>
      </c>
      <c r="B264" s="2" t="s">
        <v>32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</v>
      </c>
      <c r="H264" s="2" t="s">
        <v>12</v>
      </c>
    </row>
    <row r="265" spans="1:8" x14ac:dyDescent="0.3">
      <c r="A265" s="1">
        <v>0.70698026620369814</v>
      </c>
      <c r="B265" s="2" t="s">
        <v>32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</v>
      </c>
      <c r="H265" s="2" t="s">
        <v>12</v>
      </c>
    </row>
    <row r="266" spans="1:8" x14ac:dyDescent="0.3">
      <c r="A266" s="1">
        <v>0.70709600694443875</v>
      </c>
      <c r="B266" s="2" t="s">
        <v>32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3.11</v>
      </c>
      <c r="H266" s="2" t="s">
        <v>12</v>
      </c>
    </row>
    <row r="267" spans="1:8" x14ac:dyDescent="0.3">
      <c r="A267" s="1">
        <v>0.70721174768517958</v>
      </c>
      <c r="B267" s="2" t="s">
        <v>32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3.11</v>
      </c>
      <c r="H267" s="2" t="s">
        <v>12</v>
      </c>
    </row>
    <row r="268" spans="1:8" x14ac:dyDescent="0.3">
      <c r="A268" s="1">
        <v>0.70732748842592019</v>
      </c>
      <c r="B268" s="2" t="s">
        <v>32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</v>
      </c>
      <c r="H268" s="2" t="s">
        <v>12</v>
      </c>
    </row>
    <row r="269" spans="1:8" x14ac:dyDescent="0.3">
      <c r="A269" s="1">
        <v>0.70744322916666103</v>
      </c>
      <c r="B269" s="2" t="s">
        <v>32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</v>
      </c>
      <c r="H269" s="2" t="s">
        <v>12</v>
      </c>
    </row>
    <row r="270" spans="1:8" x14ac:dyDescent="0.3">
      <c r="A270" s="1">
        <v>0.70755896990740164</v>
      </c>
      <c r="B270" s="2" t="s">
        <v>32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3.12</v>
      </c>
      <c r="H270" s="2" t="s">
        <v>12</v>
      </c>
    </row>
    <row r="271" spans="1:8" x14ac:dyDescent="0.3">
      <c r="A271" s="1">
        <v>0.70767471064814247</v>
      </c>
      <c r="B271" s="2" t="s">
        <v>32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3.11</v>
      </c>
      <c r="H271" s="2" t="s">
        <v>12</v>
      </c>
    </row>
    <row r="272" spans="1:8" x14ac:dyDescent="0.3">
      <c r="A272" s="1">
        <v>0.70779045138888308</v>
      </c>
      <c r="B272" s="2" t="s">
        <v>32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3.12</v>
      </c>
      <c r="H272" s="2" t="s">
        <v>12</v>
      </c>
    </row>
    <row r="273" spans="1:8" x14ac:dyDescent="0.3">
      <c r="A273" s="1">
        <v>0.70790619212962391</v>
      </c>
      <c r="B273" s="2" t="s">
        <v>32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</v>
      </c>
      <c r="H273" s="2" t="s">
        <v>12</v>
      </c>
    </row>
    <row r="274" spans="1:8" x14ac:dyDescent="0.3">
      <c r="A274" s="1">
        <v>0.70802193287036452</v>
      </c>
      <c r="B274" s="2" t="s">
        <v>32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3.11</v>
      </c>
      <c r="H274" s="2" t="s">
        <v>12</v>
      </c>
    </row>
    <row r="275" spans="1:8" x14ac:dyDescent="0.3">
      <c r="A275" s="1">
        <v>0.70813767361110536</v>
      </c>
      <c r="B275" s="2" t="s">
        <v>32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3.12</v>
      </c>
      <c r="H275" s="2" t="s">
        <v>12</v>
      </c>
    </row>
    <row r="276" spans="1:8" x14ac:dyDescent="0.3">
      <c r="A276" s="1">
        <v>0.70825341435184597</v>
      </c>
      <c r="B276" s="2" t="s">
        <v>32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3.12</v>
      </c>
      <c r="H276" s="2" t="s">
        <v>12</v>
      </c>
    </row>
    <row r="277" spans="1:8" x14ac:dyDescent="0.3">
      <c r="A277" s="1">
        <v>0.7083691550925868</v>
      </c>
      <c r="B277" s="2" t="s">
        <v>32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</v>
      </c>
      <c r="H277" s="2" t="s">
        <v>12</v>
      </c>
    </row>
    <row r="278" spans="1:8" x14ac:dyDescent="0.3">
      <c r="A278" s="1">
        <v>0.70848489583332741</v>
      </c>
      <c r="B278" s="2" t="s">
        <v>32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3.14</v>
      </c>
      <c r="H278" s="2" t="s">
        <v>12</v>
      </c>
    </row>
    <row r="279" spans="1:8" x14ac:dyDescent="0.3">
      <c r="A279" s="1">
        <v>0.70860063657406824</v>
      </c>
      <c r="B279" s="2" t="s">
        <v>32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3.11</v>
      </c>
      <c r="H279" s="2" t="s">
        <v>12</v>
      </c>
    </row>
    <row r="280" spans="1:8" x14ac:dyDescent="0.3">
      <c r="A280" s="1">
        <v>0.70871637731480885</v>
      </c>
      <c r="B280" s="2" t="s">
        <v>32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3.11</v>
      </c>
      <c r="H280" s="2" t="s">
        <v>12</v>
      </c>
    </row>
    <row r="281" spans="1:8" x14ac:dyDescent="0.3">
      <c r="A281" s="1">
        <v>0.70883211805554969</v>
      </c>
      <c r="B281" s="2" t="s">
        <v>32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3.09</v>
      </c>
      <c r="H281" s="2" t="s">
        <v>12</v>
      </c>
    </row>
    <row r="282" spans="1:8" x14ac:dyDescent="0.3">
      <c r="A282" s="1">
        <v>0.7089478587962903</v>
      </c>
      <c r="B282" s="2" t="s">
        <v>32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3.13</v>
      </c>
      <c r="H282" s="2" t="s">
        <v>12</v>
      </c>
    </row>
    <row r="283" spans="1:8" x14ac:dyDescent="0.3">
      <c r="A283" s="1">
        <v>0.70906359953703113</v>
      </c>
      <c r="B283" s="2" t="s">
        <v>32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3.11</v>
      </c>
      <c r="H283" s="2" t="s">
        <v>12</v>
      </c>
    </row>
    <row r="284" spans="1:8" x14ac:dyDescent="0.3">
      <c r="A284" s="1">
        <v>0.70917934027777174</v>
      </c>
      <c r="B284" s="2" t="s">
        <v>32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3.11</v>
      </c>
      <c r="H284" s="2" t="s">
        <v>12</v>
      </c>
    </row>
    <row r="285" spans="1:8" x14ac:dyDescent="0.3">
      <c r="A285" s="1">
        <v>0.70929508101851257</v>
      </c>
      <c r="B285" s="2" t="s">
        <v>32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3.09</v>
      </c>
      <c r="H285" s="2" t="s">
        <v>12</v>
      </c>
    </row>
    <row r="286" spans="1:8" x14ac:dyDescent="0.3">
      <c r="A286" s="1">
        <v>0.70941082175925319</v>
      </c>
      <c r="B286" s="2" t="s">
        <v>32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3.09</v>
      </c>
      <c r="H286" s="2" t="s">
        <v>12</v>
      </c>
    </row>
    <row r="287" spans="1:8" x14ac:dyDescent="0.3">
      <c r="A287" s="1">
        <v>0.70952656249999402</v>
      </c>
      <c r="B287" s="2" t="s">
        <v>32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3.11</v>
      </c>
      <c r="H287" s="2" t="s">
        <v>12</v>
      </c>
    </row>
    <row r="288" spans="1:8" x14ac:dyDescent="0.3">
      <c r="A288" s="1">
        <v>0.70964230324073463</v>
      </c>
      <c r="B288" s="2" t="s">
        <v>32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3.09</v>
      </c>
      <c r="H288" s="2" t="s">
        <v>12</v>
      </c>
    </row>
    <row r="289" spans="1:8" x14ac:dyDescent="0.3">
      <c r="A289" s="1">
        <v>0.70975804398147546</v>
      </c>
      <c r="B289" s="2" t="s">
        <v>32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3.09</v>
      </c>
      <c r="H289" s="2" t="s">
        <v>12</v>
      </c>
    </row>
    <row r="290" spans="1:8" x14ac:dyDescent="0.3">
      <c r="A290" s="1">
        <v>0.70987378472221607</v>
      </c>
      <c r="B290" s="2" t="s">
        <v>32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3.11</v>
      </c>
      <c r="H290" s="2" t="s">
        <v>12</v>
      </c>
    </row>
    <row r="291" spans="1:8" x14ac:dyDescent="0.3">
      <c r="A291" s="1">
        <v>0.70998952546295691</v>
      </c>
      <c r="B291" s="2" t="s">
        <v>32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3.11</v>
      </c>
      <c r="H291" s="2" t="s">
        <v>12</v>
      </c>
    </row>
    <row r="292" spans="1:8" x14ac:dyDescent="0.3">
      <c r="A292" s="1">
        <v>0.71010526620369752</v>
      </c>
      <c r="B292" s="2" t="s">
        <v>32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3.09</v>
      </c>
      <c r="H292" s="2" t="s">
        <v>12</v>
      </c>
    </row>
    <row r="293" spans="1:8" x14ac:dyDescent="0.3">
      <c r="A293" s="1">
        <v>0.71022100694443835</v>
      </c>
      <c r="B293" s="2" t="s">
        <v>32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3.11</v>
      </c>
      <c r="H293" s="2" t="s">
        <v>12</v>
      </c>
    </row>
    <row r="294" spans="1:8" x14ac:dyDescent="0.3">
      <c r="A294" s="1">
        <v>0.71033674768517896</v>
      </c>
      <c r="B294" s="2" t="s">
        <v>32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3.11</v>
      </c>
      <c r="H294" s="2" t="s">
        <v>12</v>
      </c>
    </row>
    <row r="295" spans="1:8" x14ac:dyDescent="0.3">
      <c r="A295" s="1">
        <v>0.71045248842591979</v>
      </c>
      <c r="B295" s="2" t="s">
        <v>32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3.09</v>
      </c>
      <c r="H295" s="2" t="s">
        <v>12</v>
      </c>
    </row>
    <row r="296" spans="1:8" x14ac:dyDescent="0.3">
      <c r="A296" s="1">
        <v>0.7105682291666604</v>
      </c>
      <c r="B296" s="2" t="s">
        <v>32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3.13</v>
      </c>
      <c r="H296" s="2" t="s">
        <v>12</v>
      </c>
    </row>
    <row r="297" spans="1:8" x14ac:dyDescent="0.3">
      <c r="A297" s="1">
        <v>0.71068396990740124</v>
      </c>
      <c r="B297" s="2" t="s">
        <v>32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3.11</v>
      </c>
      <c r="H297" s="2" t="s">
        <v>12</v>
      </c>
    </row>
    <row r="298" spans="1:8" x14ac:dyDescent="0.3">
      <c r="A298" s="1">
        <v>0.71079971064814185</v>
      </c>
      <c r="B298" s="2" t="s">
        <v>32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3.11</v>
      </c>
      <c r="H298" s="2" t="s">
        <v>12</v>
      </c>
    </row>
    <row r="299" spans="1:8" x14ac:dyDescent="0.3">
      <c r="A299" s="1">
        <v>0.71091545138888268</v>
      </c>
      <c r="B299" s="2" t="s">
        <v>32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3.09</v>
      </c>
      <c r="H299" s="2" t="s">
        <v>12</v>
      </c>
    </row>
    <row r="300" spans="1:8" x14ac:dyDescent="0.3">
      <c r="A300" s="1">
        <v>0.71103119212962329</v>
      </c>
      <c r="B300" s="2" t="s">
        <v>32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3.09</v>
      </c>
      <c r="H300" s="2" t="s">
        <v>12</v>
      </c>
    </row>
    <row r="301" spans="1:8" x14ac:dyDescent="0.3">
      <c r="A301" s="1">
        <v>0.71114693287036412</v>
      </c>
      <c r="B301" s="2" t="s">
        <v>32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3.11</v>
      </c>
      <c r="H301" s="2" t="s">
        <v>12</v>
      </c>
    </row>
    <row r="302" spans="1:8" x14ac:dyDescent="0.3">
      <c r="A302" s="1">
        <v>0.71126267361110473</v>
      </c>
      <c r="B302" s="2" t="s">
        <v>32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3.11</v>
      </c>
      <c r="H302" s="2" t="s">
        <v>12</v>
      </c>
    </row>
    <row r="303" spans="1:8" x14ac:dyDescent="0.3">
      <c r="A303" s="1">
        <v>0.71137841435184557</v>
      </c>
      <c r="B303" s="2" t="s">
        <v>32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3.09</v>
      </c>
      <c r="H303" s="2" t="s">
        <v>12</v>
      </c>
    </row>
    <row r="304" spans="1:8" x14ac:dyDescent="0.3">
      <c r="A304" s="1">
        <v>0.71149415509258618</v>
      </c>
      <c r="B304" s="2" t="s">
        <v>32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3.09</v>
      </c>
      <c r="H304" s="2" t="s">
        <v>12</v>
      </c>
    </row>
    <row r="305" spans="1:8" x14ac:dyDescent="0.3">
      <c r="A305" s="1">
        <v>0.71160989583332701</v>
      </c>
      <c r="B305" s="2" t="s">
        <v>32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</v>
      </c>
      <c r="H305" s="2" t="s">
        <v>12</v>
      </c>
    </row>
    <row r="306" spans="1:8" x14ac:dyDescent="0.3">
      <c r="A306" s="1">
        <v>0.71172563657406762</v>
      </c>
      <c r="B306" s="2" t="s">
        <v>32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</v>
      </c>
      <c r="H306" s="2" t="s">
        <v>12</v>
      </c>
    </row>
    <row r="307" spans="1:8" x14ac:dyDescent="0.3">
      <c r="A307" s="1">
        <v>0.71184137731480845</v>
      </c>
      <c r="B307" s="2" t="s">
        <v>32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3.09</v>
      </c>
      <c r="H307" s="2" t="s">
        <v>12</v>
      </c>
    </row>
    <row r="308" spans="1:8" x14ac:dyDescent="0.3">
      <c r="A308" s="1">
        <v>0.71195711805554907</v>
      </c>
      <c r="B308" s="2" t="s">
        <v>32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3.09</v>
      </c>
      <c r="H308" s="2" t="s">
        <v>12</v>
      </c>
    </row>
    <row r="309" spans="1:8" x14ac:dyDescent="0.3">
      <c r="A309" s="1">
        <v>0.7120728587962899</v>
      </c>
      <c r="B309" s="2" t="s">
        <v>32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0.71218859953703051</v>
      </c>
      <c r="B310" s="2" t="s">
        <v>32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</v>
      </c>
      <c r="H310" s="2" t="s">
        <v>12</v>
      </c>
    </row>
    <row r="311" spans="1:8" x14ac:dyDescent="0.3">
      <c r="A311" s="1">
        <v>0.71230434027777134</v>
      </c>
      <c r="B311" s="2" t="s">
        <v>32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3.08</v>
      </c>
      <c r="H311" s="2" t="s">
        <v>12</v>
      </c>
    </row>
    <row r="312" spans="1:8" x14ac:dyDescent="0.3">
      <c r="A312" s="1">
        <v>0.71242008101851195</v>
      </c>
      <c r="B312" s="2" t="s">
        <v>32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3.08</v>
      </c>
      <c r="H312" s="2" t="s">
        <v>12</v>
      </c>
    </row>
    <row r="313" spans="1:8" x14ac:dyDescent="0.3">
      <c r="A313" s="1">
        <v>0.71253582175925279</v>
      </c>
      <c r="B313" s="2" t="s">
        <v>32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3.09</v>
      </c>
      <c r="H313" s="2" t="s">
        <v>12</v>
      </c>
    </row>
    <row r="314" spans="1:8" x14ac:dyDescent="0.3">
      <c r="A314" s="1">
        <v>0.7126515624999934</v>
      </c>
      <c r="B314" s="2" t="s">
        <v>32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3.09</v>
      </c>
      <c r="H314" s="2" t="s">
        <v>12</v>
      </c>
    </row>
    <row r="315" spans="1:8" x14ac:dyDescent="0.3">
      <c r="A315" s="1">
        <v>0.71276730324073423</v>
      </c>
      <c r="B315" s="2" t="s">
        <v>32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3.07</v>
      </c>
      <c r="H315" s="2" t="s">
        <v>12</v>
      </c>
    </row>
    <row r="316" spans="1:8" x14ac:dyDescent="0.3">
      <c r="A316" s="1">
        <v>0.71288304398147484</v>
      </c>
      <c r="B316" s="2" t="s">
        <v>32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3.07</v>
      </c>
      <c r="H316" s="2" t="s">
        <v>12</v>
      </c>
    </row>
    <row r="317" spans="1:8" x14ac:dyDescent="0.3">
      <c r="A317" s="1">
        <v>0.71299878472221567</v>
      </c>
      <c r="B317" s="2" t="s">
        <v>32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3.09</v>
      </c>
      <c r="H317" s="2" t="s">
        <v>12</v>
      </c>
    </row>
    <row r="318" spans="1:8" x14ac:dyDescent="0.3">
      <c r="A318" s="1">
        <v>0.71311452546295628</v>
      </c>
      <c r="B318" s="2" t="s">
        <v>32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3.09</v>
      </c>
      <c r="H318" s="2" t="s">
        <v>12</v>
      </c>
    </row>
    <row r="319" spans="1:8" x14ac:dyDescent="0.3">
      <c r="A319" s="1">
        <v>0.71323026620369712</v>
      </c>
      <c r="B319" s="2" t="s">
        <v>32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3.07</v>
      </c>
      <c r="H319" s="2" t="s">
        <v>12</v>
      </c>
    </row>
    <row r="320" spans="1:8" x14ac:dyDescent="0.3">
      <c r="A320" s="1">
        <v>0.71334600694443773</v>
      </c>
      <c r="B320" s="2" t="s">
        <v>32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3.07</v>
      </c>
      <c r="H320" s="2" t="s">
        <v>12</v>
      </c>
    </row>
    <row r="321" spans="1:8" x14ac:dyDescent="0.3">
      <c r="A321" s="1">
        <v>0.71346174768517856</v>
      </c>
      <c r="B321" s="2" t="s">
        <v>32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3.09</v>
      </c>
      <c r="H321" s="2" t="s">
        <v>12</v>
      </c>
    </row>
    <row r="322" spans="1:8" x14ac:dyDescent="0.3">
      <c r="A322" s="1">
        <v>0.71357748842591917</v>
      </c>
      <c r="B322" s="2" t="s">
        <v>32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3.09</v>
      </c>
      <c r="H322" s="2" t="s">
        <v>12</v>
      </c>
    </row>
    <row r="323" spans="1:8" x14ac:dyDescent="0.3">
      <c r="A323" s="1">
        <v>0.71369322916666</v>
      </c>
      <c r="B323" s="2" t="s">
        <v>32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3.07</v>
      </c>
      <c r="H323" s="2" t="s">
        <v>12</v>
      </c>
    </row>
    <row r="324" spans="1:8" x14ac:dyDescent="0.3">
      <c r="A324" s="1">
        <v>0.71380896990740061</v>
      </c>
      <c r="B324" s="2" t="s">
        <v>32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3.07</v>
      </c>
      <c r="H324" s="2" t="s">
        <v>12</v>
      </c>
    </row>
    <row r="325" spans="1:8" x14ac:dyDescent="0.3">
      <c r="A325" s="1">
        <v>0.71392471064814145</v>
      </c>
      <c r="B325" s="2" t="s">
        <v>32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3.08</v>
      </c>
      <c r="H325" s="2" t="s">
        <v>12</v>
      </c>
    </row>
    <row r="326" spans="1:8" x14ac:dyDescent="0.3">
      <c r="A326" s="1">
        <v>0.71404045138888206</v>
      </c>
      <c r="B326" s="2" t="s">
        <v>32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3.08</v>
      </c>
      <c r="H326" s="2" t="s">
        <v>12</v>
      </c>
    </row>
    <row r="327" spans="1:8" x14ac:dyDescent="0.3">
      <c r="A327" s="1">
        <v>0.71415619212962289</v>
      </c>
      <c r="B327" s="2" t="s">
        <v>32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3.07</v>
      </c>
      <c r="H327" s="2" t="s">
        <v>12</v>
      </c>
    </row>
    <row r="328" spans="1:8" x14ac:dyDescent="0.3">
      <c r="A328" s="1">
        <v>0.7142719328703635</v>
      </c>
      <c r="B328" s="2" t="s">
        <v>32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3.07</v>
      </c>
      <c r="H328" s="2" t="s">
        <v>12</v>
      </c>
    </row>
    <row r="329" spans="1:8" x14ac:dyDescent="0.3">
      <c r="A329" s="1">
        <v>0.71438767361110433</v>
      </c>
      <c r="B329" s="2" t="s">
        <v>32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3.08</v>
      </c>
      <c r="H329" s="2" t="s">
        <v>12</v>
      </c>
    </row>
    <row r="330" spans="1:8" x14ac:dyDescent="0.3">
      <c r="A330" s="1">
        <v>0.71450341435184495</v>
      </c>
      <c r="B330" s="2" t="s">
        <v>32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3.08</v>
      </c>
      <c r="H330" s="2" t="s">
        <v>12</v>
      </c>
    </row>
    <row r="331" spans="1:8" x14ac:dyDescent="0.3">
      <c r="A331" s="1">
        <v>0.71461915509258578</v>
      </c>
      <c r="B331" s="2" t="s">
        <v>32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3.06</v>
      </c>
      <c r="H331" s="2" t="s">
        <v>12</v>
      </c>
    </row>
    <row r="332" spans="1:8" x14ac:dyDescent="0.3">
      <c r="A332" s="1">
        <v>0.71473489583332639</v>
      </c>
      <c r="B332" s="2" t="s">
        <v>32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3.06</v>
      </c>
      <c r="H332" s="2" t="s">
        <v>12</v>
      </c>
    </row>
    <row r="333" spans="1:8" x14ac:dyDescent="0.3">
      <c r="A333" s="1">
        <v>0.71485063657406722</v>
      </c>
      <c r="B333" s="2" t="s">
        <v>32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3.07</v>
      </c>
      <c r="H333" s="2" t="s">
        <v>12</v>
      </c>
    </row>
    <row r="334" spans="1:8" x14ac:dyDescent="0.3">
      <c r="A334" s="1">
        <v>0.71496637731480783</v>
      </c>
      <c r="B334" s="2" t="s">
        <v>32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3.07</v>
      </c>
      <c r="H334" s="2" t="s">
        <v>12</v>
      </c>
    </row>
    <row r="335" spans="1:8" x14ac:dyDescent="0.3">
      <c r="A335" s="1">
        <v>0.71508211805554867</v>
      </c>
      <c r="B335" s="2" t="s">
        <v>32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3.06</v>
      </c>
      <c r="H335" s="2" t="s">
        <v>12</v>
      </c>
    </row>
    <row r="336" spans="1:8" x14ac:dyDescent="0.3">
      <c r="A336" s="1">
        <v>0.71519785879628928</v>
      </c>
      <c r="B336" s="2" t="s">
        <v>32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3.03</v>
      </c>
      <c r="H336" s="2" t="s">
        <v>12</v>
      </c>
    </row>
    <row r="337" spans="1:8" x14ac:dyDescent="0.3">
      <c r="A337" s="1">
        <v>0.71531359953703011</v>
      </c>
      <c r="B337" s="2" t="s">
        <v>32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3.06</v>
      </c>
      <c r="H337" s="2" t="s">
        <v>12</v>
      </c>
    </row>
    <row r="338" spans="1:8" x14ac:dyDescent="0.3">
      <c r="A338" s="1">
        <v>0.71542934027777072</v>
      </c>
      <c r="B338" s="2" t="s">
        <v>32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3.05</v>
      </c>
      <c r="H338" s="2" t="s">
        <v>12</v>
      </c>
    </row>
    <row r="339" spans="1:8" x14ac:dyDescent="0.3">
      <c r="A339" s="1">
        <v>0.71554508101851155</v>
      </c>
      <c r="B339" s="2" t="s">
        <v>32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3.06</v>
      </c>
      <c r="H339" s="2" t="s">
        <v>12</v>
      </c>
    </row>
    <row r="340" spans="1:8" x14ac:dyDescent="0.3">
      <c r="A340" s="1">
        <v>0.71566082175925216</v>
      </c>
      <c r="B340" s="2" t="s">
        <v>32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3.06</v>
      </c>
      <c r="H340" s="2" t="s">
        <v>12</v>
      </c>
    </row>
    <row r="341" spans="1:8" x14ac:dyDescent="0.3">
      <c r="A341" s="1">
        <v>0.715776562499993</v>
      </c>
      <c r="B341" s="2" t="s">
        <v>32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3.06</v>
      </c>
      <c r="H341" s="2" t="s">
        <v>12</v>
      </c>
    </row>
    <row r="342" spans="1:8" x14ac:dyDescent="0.3">
      <c r="A342" s="1">
        <v>0.71589230324073361</v>
      </c>
      <c r="B342" s="2" t="s">
        <v>32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</v>
      </c>
      <c r="H342" s="2" t="s">
        <v>12</v>
      </c>
    </row>
    <row r="343" spans="1:8" x14ac:dyDescent="0.3">
      <c r="A343" s="1">
        <v>0.71600804398147444</v>
      </c>
      <c r="B343" s="2" t="s">
        <v>32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3.06</v>
      </c>
      <c r="H343" s="2" t="s">
        <v>12</v>
      </c>
    </row>
    <row r="344" spans="1:8" x14ac:dyDescent="0.3">
      <c r="A344" s="1">
        <v>0.71612378472221505</v>
      </c>
      <c r="B344" s="2" t="s">
        <v>32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3.04</v>
      </c>
      <c r="H344" s="2" t="s">
        <v>12</v>
      </c>
    </row>
    <row r="345" spans="1:8" x14ac:dyDescent="0.3">
      <c r="A345" s="1">
        <v>0.71623952546295588</v>
      </c>
      <c r="B345" s="2" t="s">
        <v>32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3.05</v>
      </c>
      <c r="H345" s="2" t="s">
        <v>12</v>
      </c>
    </row>
    <row r="346" spans="1:8" x14ac:dyDescent="0.3">
      <c r="A346" s="1">
        <v>0.71635526620369649</v>
      </c>
      <c r="B346" s="2" t="s">
        <v>32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</v>
      </c>
      <c r="H346" s="2" t="s">
        <v>12</v>
      </c>
    </row>
    <row r="347" spans="1:8" x14ac:dyDescent="0.3">
      <c r="A347" s="1">
        <v>0.71647100694443733</v>
      </c>
      <c r="B347" s="2" t="s">
        <v>32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3.06</v>
      </c>
      <c r="H347" s="2" t="s">
        <v>12</v>
      </c>
    </row>
    <row r="348" spans="1:8" x14ac:dyDescent="0.3">
      <c r="A348" s="1">
        <v>0.71658674768517794</v>
      </c>
      <c r="B348" s="2" t="s">
        <v>32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3.09</v>
      </c>
      <c r="H348" s="2" t="s">
        <v>12</v>
      </c>
    </row>
    <row r="349" spans="1:8" x14ac:dyDescent="0.3">
      <c r="A349" s="1">
        <v>0.71670248842591877</v>
      </c>
      <c r="B349" s="2" t="s">
        <v>32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3.06</v>
      </c>
      <c r="H349" s="2" t="s">
        <v>12</v>
      </c>
    </row>
    <row r="350" spans="1:8" x14ac:dyDescent="0.3">
      <c r="A350" s="1">
        <v>0.71681822916665938</v>
      </c>
      <c r="B350" s="2" t="s">
        <v>32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3.0700000000000003</v>
      </c>
      <c r="H350" s="2" t="s">
        <v>12</v>
      </c>
    </row>
    <row r="351" spans="1:8" x14ac:dyDescent="0.3">
      <c r="A351" s="1">
        <v>0.71693396990740021</v>
      </c>
      <c r="B351" s="2" t="s">
        <v>32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3.0500000000000003</v>
      </c>
      <c r="H351" s="2" t="s">
        <v>12</v>
      </c>
    </row>
    <row r="352" spans="1:8" x14ac:dyDescent="0.3">
      <c r="A352" s="1">
        <v>0.71704971064814083</v>
      </c>
      <c r="B352" s="2" t="s">
        <v>32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3.06</v>
      </c>
      <c r="H352" s="2" t="s">
        <v>12</v>
      </c>
    </row>
    <row r="353" spans="1:8" x14ac:dyDescent="0.3">
      <c r="A353" s="1">
        <v>0.71716545138888166</v>
      </c>
      <c r="B353" s="2" t="s">
        <v>32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3.0300000000000002</v>
      </c>
      <c r="H353" s="2" t="s">
        <v>12</v>
      </c>
    </row>
    <row r="354" spans="1:8" x14ac:dyDescent="0.3">
      <c r="A354" s="1">
        <v>0.71728119212962227</v>
      </c>
      <c r="B354" s="2" t="s">
        <v>32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3.0500000000000003</v>
      </c>
      <c r="H354" s="2" t="s">
        <v>12</v>
      </c>
    </row>
    <row r="355" spans="1:8" x14ac:dyDescent="0.3">
      <c r="A355" s="1">
        <v>0.7173969328703631</v>
      </c>
      <c r="B355" s="2" t="s">
        <v>32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3.05</v>
      </c>
      <c r="H355" s="2" t="s">
        <v>12</v>
      </c>
    </row>
    <row r="356" spans="1:8" x14ac:dyDescent="0.3">
      <c r="A356" s="1">
        <v>0.71751267361110371</v>
      </c>
      <c r="B356" s="2" t="s">
        <v>32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3.05</v>
      </c>
      <c r="H356" s="2" t="s">
        <v>12</v>
      </c>
    </row>
    <row r="357" spans="1:8" x14ac:dyDescent="0.3">
      <c r="A357" s="1">
        <v>0.71762841435184455</v>
      </c>
      <c r="B357" s="2" t="s">
        <v>32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3.0300000000000002</v>
      </c>
      <c r="H357" s="2" t="s">
        <v>12</v>
      </c>
    </row>
    <row r="358" spans="1:8" x14ac:dyDescent="0.3">
      <c r="A358" s="1">
        <v>0.71774415509258516</v>
      </c>
      <c r="B358" s="2" t="s">
        <v>32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2.9800000000000004</v>
      </c>
      <c r="H358" s="2" t="s">
        <v>12</v>
      </c>
    </row>
    <row r="359" spans="1:8" x14ac:dyDescent="0.3">
      <c r="A359" s="1">
        <v>0.71785989583332599</v>
      </c>
      <c r="B359" s="2" t="s">
        <v>32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</v>
      </c>
      <c r="H359" s="2" t="s">
        <v>12</v>
      </c>
    </row>
    <row r="360" spans="1:8" x14ac:dyDescent="0.3">
      <c r="A360" s="1">
        <v>0.7179756365740666</v>
      </c>
      <c r="B360" s="2" t="s">
        <v>32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</v>
      </c>
      <c r="H360" s="2" t="s">
        <v>12</v>
      </c>
    </row>
    <row r="361" spans="1:8" x14ac:dyDescent="0.3">
      <c r="A361" s="1">
        <v>0.71809137731480743</v>
      </c>
      <c r="B361" s="2" t="s">
        <v>32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3.08</v>
      </c>
      <c r="H361" s="2" t="s">
        <v>12</v>
      </c>
    </row>
    <row r="362" spans="1:8" x14ac:dyDescent="0.3">
      <c r="A362" s="1">
        <v>0.71820711805554804</v>
      </c>
      <c r="B362" s="2" t="s">
        <v>32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3.08</v>
      </c>
      <c r="H362" s="2" t="s">
        <v>12</v>
      </c>
    </row>
    <row r="363" spans="1:8" x14ac:dyDescent="0.3">
      <c r="A363" s="1">
        <v>0.71832285879628888</v>
      </c>
      <c r="B363" s="2" t="s">
        <v>32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</v>
      </c>
      <c r="H363" s="2" t="s">
        <v>12</v>
      </c>
    </row>
    <row r="364" spans="1:8" x14ac:dyDescent="0.3">
      <c r="A364" s="1">
        <v>0.71843859953702949</v>
      </c>
      <c r="B364" s="2" t="s">
        <v>32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3.11</v>
      </c>
      <c r="H364" s="2" t="s">
        <v>12</v>
      </c>
    </row>
    <row r="365" spans="1:8" x14ac:dyDescent="0.3">
      <c r="A365" s="1">
        <v>0.71855434027777032</v>
      </c>
      <c r="B365" s="2" t="s">
        <v>32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3.08</v>
      </c>
      <c r="H365" s="2" t="s">
        <v>12</v>
      </c>
    </row>
    <row r="366" spans="1:8" x14ac:dyDescent="0.3">
      <c r="A366" s="1">
        <v>0.71867008101851093</v>
      </c>
      <c r="B366" s="2" t="s">
        <v>32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3.08</v>
      </c>
      <c r="H366" s="2" t="s">
        <v>12</v>
      </c>
    </row>
    <row r="367" spans="1:8" x14ac:dyDescent="0.3">
      <c r="A367" s="1">
        <v>0.71878582175925176</v>
      </c>
      <c r="B367" s="2" t="s">
        <v>32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</v>
      </c>
      <c r="H367" s="2" t="s">
        <v>12</v>
      </c>
    </row>
    <row r="368" spans="1:8" x14ac:dyDescent="0.3">
      <c r="A368" s="1">
        <v>0.71890156249999237</v>
      </c>
      <c r="B368" s="2" t="s">
        <v>32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</v>
      </c>
      <c r="H368" s="2" t="s">
        <v>12</v>
      </c>
    </row>
    <row r="369" spans="1:8" x14ac:dyDescent="0.3">
      <c r="A369" s="1">
        <v>0.71901730324073321</v>
      </c>
      <c r="B369" s="2" t="s">
        <v>32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3.09</v>
      </c>
      <c r="H369" s="2" t="s">
        <v>12</v>
      </c>
    </row>
    <row r="370" spans="1:8" x14ac:dyDescent="0.3">
      <c r="A370" s="1">
        <v>0.71913304398147382</v>
      </c>
      <c r="B370" s="2" t="s">
        <v>32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3.09</v>
      </c>
      <c r="H370" s="2" t="s">
        <v>12</v>
      </c>
    </row>
    <row r="371" spans="1:8" x14ac:dyDescent="0.3">
      <c r="A371" s="1">
        <v>0.71924878472221465</v>
      </c>
      <c r="B371" s="2" t="s">
        <v>32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</v>
      </c>
      <c r="H371" s="2" t="s">
        <v>12</v>
      </c>
    </row>
    <row r="372" spans="1:8" x14ac:dyDescent="0.3">
      <c r="A372" s="1">
        <v>0.71936452546295526</v>
      </c>
      <c r="B372" s="2" t="s">
        <v>32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</v>
      </c>
      <c r="H372" s="2" t="s">
        <v>12</v>
      </c>
    </row>
    <row r="373" spans="1:8" x14ac:dyDescent="0.3">
      <c r="A373" s="1">
        <v>0.71948026620369609</v>
      </c>
      <c r="B373" s="2" t="s">
        <v>32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3.09</v>
      </c>
      <c r="H373" s="2" t="s">
        <v>12</v>
      </c>
    </row>
    <row r="374" spans="1:8" x14ac:dyDescent="0.3">
      <c r="A374" s="1">
        <v>0.71959600694443671</v>
      </c>
      <c r="B374" s="2" t="s">
        <v>32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3.08</v>
      </c>
      <c r="H374" s="2" t="s">
        <v>12</v>
      </c>
    </row>
    <row r="375" spans="1:8" x14ac:dyDescent="0.3">
      <c r="A375" s="1">
        <v>0.71971174768517754</v>
      </c>
      <c r="B375" s="2" t="s">
        <v>32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3.09</v>
      </c>
      <c r="H375" s="2" t="s">
        <v>12</v>
      </c>
    </row>
    <row r="376" spans="1:8" x14ac:dyDescent="0.3">
      <c r="A376" s="1">
        <v>0.71982748842591815</v>
      </c>
      <c r="B376" s="2" t="s">
        <v>32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3.09</v>
      </c>
      <c r="H376" s="2" t="s">
        <v>12</v>
      </c>
    </row>
    <row r="377" spans="1:8" x14ac:dyDescent="0.3">
      <c r="A377" s="1">
        <v>0.71994322916665898</v>
      </c>
      <c r="B377" s="2" t="s">
        <v>32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3.09</v>
      </c>
      <c r="H377" s="2" t="s">
        <v>12</v>
      </c>
    </row>
    <row r="378" spans="1:8" x14ac:dyDescent="0.3">
      <c r="A378" s="1">
        <v>0.72005896990739959</v>
      </c>
      <c r="B378" s="2" t="s">
        <v>32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3.08</v>
      </c>
      <c r="H378" s="2" t="s">
        <v>12</v>
      </c>
    </row>
    <row r="379" spans="1:8" x14ac:dyDescent="0.3">
      <c r="A379" s="1">
        <v>0.72017471064814043</v>
      </c>
      <c r="B379" s="2" t="s">
        <v>32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3.09</v>
      </c>
      <c r="H379" s="2" t="s">
        <v>12</v>
      </c>
    </row>
    <row r="380" spans="1:8" x14ac:dyDescent="0.3">
      <c r="A380" s="1">
        <v>0.72029045138888104</v>
      </c>
      <c r="B380" s="2" t="s">
        <v>32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3.09</v>
      </c>
      <c r="H380" s="2" t="s">
        <v>12</v>
      </c>
    </row>
    <row r="381" spans="1:8" x14ac:dyDescent="0.3">
      <c r="A381" s="1">
        <v>0.72040619212962187</v>
      </c>
      <c r="B381" s="2" t="s">
        <v>32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3.09</v>
      </c>
      <c r="H381" s="2" t="s">
        <v>12</v>
      </c>
    </row>
    <row r="382" spans="1:8" x14ac:dyDescent="0.3">
      <c r="A382" s="1">
        <v>0.72052193287036248</v>
      </c>
      <c r="B382" s="2" t="s">
        <v>32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3.08</v>
      </c>
      <c r="H382" s="2" t="s">
        <v>12</v>
      </c>
    </row>
    <row r="383" spans="1:8" x14ac:dyDescent="0.3">
      <c r="A383" s="1">
        <v>0.72063767361110331</v>
      </c>
      <c r="B383" s="2" t="s">
        <v>32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3.09</v>
      </c>
      <c r="H383" s="2" t="s">
        <v>12</v>
      </c>
    </row>
    <row r="384" spans="1:8" x14ac:dyDescent="0.3">
      <c r="A384" s="1">
        <v>0.72075341435184392</v>
      </c>
      <c r="B384" s="2" t="s">
        <v>32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3.07</v>
      </c>
      <c r="H384" s="2" t="s">
        <v>12</v>
      </c>
    </row>
    <row r="385" spans="1:8" x14ac:dyDescent="0.3">
      <c r="A385" s="1">
        <v>0.72086915509258476</v>
      </c>
      <c r="B385" s="2" t="s">
        <v>32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3.08</v>
      </c>
      <c r="H385" s="2" t="s">
        <v>12</v>
      </c>
    </row>
    <row r="386" spans="1:8" x14ac:dyDescent="0.3">
      <c r="A386" s="1">
        <v>0.72098489583332537</v>
      </c>
      <c r="B386" s="2" t="s">
        <v>32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3.08</v>
      </c>
      <c r="H386" s="2" t="s">
        <v>12</v>
      </c>
    </row>
    <row r="387" spans="1:8" x14ac:dyDescent="0.3">
      <c r="A387" s="1">
        <v>0.7211006365740662</v>
      </c>
      <c r="B387" s="2" t="s">
        <v>32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3.09</v>
      </c>
      <c r="H387" s="2" t="s">
        <v>12</v>
      </c>
    </row>
    <row r="388" spans="1:8" x14ac:dyDescent="0.3">
      <c r="A388" s="1">
        <v>0.72121637731480681</v>
      </c>
      <c r="B388" s="2" t="s">
        <v>32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3.09</v>
      </c>
      <c r="H388" s="2" t="s">
        <v>12</v>
      </c>
    </row>
    <row r="389" spans="1:8" x14ac:dyDescent="0.3">
      <c r="A389" s="1">
        <v>0.72133211805554764</v>
      </c>
      <c r="B389" s="2" t="s">
        <v>32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3.08</v>
      </c>
      <c r="H389" s="2" t="s">
        <v>12</v>
      </c>
    </row>
    <row r="390" spans="1:8" x14ac:dyDescent="0.3">
      <c r="A390" s="1">
        <v>0.72144785879628825</v>
      </c>
      <c r="B390" s="2" t="s">
        <v>32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3.08</v>
      </c>
      <c r="H390" s="2" t="s">
        <v>12</v>
      </c>
    </row>
    <row r="391" spans="1:8" x14ac:dyDescent="0.3">
      <c r="A391" s="1">
        <v>0.72156359953702909</v>
      </c>
      <c r="B391" s="2" t="s">
        <v>32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3.06</v>
      </c>
      <c r="H391" s="2" t="s">
        <v>12</v>
      </c>
    </row>
    <row r="392" spans="1:8" x14ac:dyDescent="0.3">
      <c r="A392" s="1">
        <v>0.7216793402777697</v>
      </c>
      <c r="B392" s="2" t="s">
        <v>32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3.06</v>
      </c>
      <c r="H392" s="2" t="s">
        <v>12</v>
      </c>
    </row>
    <row r="393" spans="1:8" x14ac:dyDescent="0.3">
      <c r="A393" s="1">
        <v>0.72179508101851053</v>
      </c>
      <c r="B393" s="2" t="s">
        <v>32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2.99</v>
      </c>
      <c r="H393" s="2" t="s">
        <v>12</v>
      </c>
    </row>
    <row r="394" spans="1:8" x14ac:dyDescent="0.3">
      <c r="A394" s="1">
        <v>0.72191082175925114</v>
      </c>
      <c r="B394" s="2" t="s">
        <v>32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3.05</v>
      </c>
      <c r="H394" s="2" t="s">
        <v>12</v>
      </c>
    </row>
    <row r="395" spans="1:8" x14ac:dyDescent="0.3">
      <c r="A395" s="1">
        <v>0.72202656249999198</v>
      </c>
      <c r="B395" s="2" t="s">
        <v>32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3.05</v>
      </c>
      <c r="H395" s="2" t="s">
        <v>12</v>
      </c>
    </row>
    <row r="396" spans="1:8" x14ac:dyDescent="0.3">
      <c r="A396" s="1">
        <v>0.72214230324073259</v>
      </c>
      <c r="B396" s="2" t="s">
        <v>32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3.04</v>
      </c>
      <c r="H396" s="2" t="s">
        <v>12</v>
      </c>
    </row>
    <row r="397" spans="1:8" x14ac:dyDescent="0.3">
      <c r="A397" s="1">
        <v>0.72225804398147342</v>
      </c>
      <c r="B397" s="2" t="s">
        <v>32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3.05</v>
      </c>
      <c r="H397" s="2" t="s">
        <v>12</v>
      </c>
    </row>
    <row r="398" spans="1:8" x14ac:dyDescent="0.3">
      <c r="A398" s="1">
        <v>0.72237378472221403</v>
      </c>
      <c r="B398" s="2" t="s">
        <v>32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3.03</v>
      </c>
      <c r="H398" s="2" t="s">
        <v>12</v>
      </c>
    </row>
    <row r="399" spans="1:8" x14ac:dyDescent="0.3">
      <c r="A399" s="1">
        <v>0.72248952546295486</v>
      </c>
      <c r="B399" s="2" t="s">
        <v>32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3.06</v>
      </c>
      <c r="H399" s="2" t="s">
        <v>12</v>
      </c>
    </row>
    <row r="400" spans="1:8" x14ac:dyDescent="0.3">
      <c r="A400" s="1">
        <v>0.72260526620369547</v>
      </c>
      <c r="B400" s="2" t="s">
        <v>32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2.99</v>
      </c>
      <c r="H400" s="2" t="s">
        <v>12</v>
      </c>
    </row>
    <row r="401" spans="1:8" x14ac:dyDescent="0.3">
      <c r="A401" s="1">
        <v>0.72272100694443631</v>
      </c>
      <c r="B401" s="2" t="s">
        <v>32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3.05</v>
      </c>
      <c r="H401" s="2" t="s">
        <v>12</v>
      </c>
    </row>
    <row r="402" spans="1:8" x14ac:dyDescent="0.3">
      <c r="A402" s="1">
        <v>0.72283674768517692</v>
      </c>
      <c r="B402" s="2" t="s">
        <v>32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3.05</v>
      </c>
      <c r="H402" s="2" t="s">
        <v>12</v>
      </c>
    </row>
    <row r="403" spans="1:8" x14ac:dyDescent="0.3">
      <c r="A403" s="1">
        <v>0.72295248842591775</v>
      </c>
      <c r="B403" s="2" t="s">
        <v>32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3.04</v>
      </c>
      <c r="H403" s="2" t="s">
        <v>12</v>
      </c>
    </row>
    <row r="404" spans="1:8" x14ac:dyDescent="0.3">
      <c r="A404" s="1">
        <v>0.72306822916665836</v>
      </c>
      <c r="B404" s="2" t="s">
        <v>32</v>
      </c>
      <c r="C404" s="2" t="s">
        <v>14</v>
      </c>
      <c r="D404" s="2" t="s">
        <v>9</v>
      </c>
      <c r="E404" s="2" t="s">
        <v>10</v>
      </c>
      <c r="F404" s="2" t="s">
        <v>11</v>
      </c>
      <c r="G404">
        <v>3.01</v>
      </c>
      <c r="H404" s="2" t="s">
        <v>12</v>
      </c>
    </row>
    <row r="405" spans="1:8" x14ac:dyDescent="0.3">
      <c r="A405" s="1">
        <v>0.72318396990739919</v>
      </c>
      <c r="B405" s="2" t="s">
        <v>32</v>
      </c>
      <c r="C405" s="2" t="s">
        <v>14</v>
      </c>
      <c r="D405" s="2" t="s">
        <v>9</v>
      </c>
      <c r="E405" s="2" t="s">
        <v>10</v>
      </c>
      <c r="F405" s="2" t="s">
        <v>11</v>
      </c>
      <c r="G405">
        <v>3.03</v>
      </c>
      <c r="H405" s="2" t="s">
        <v>12</v>
      </c>
    </row>
    <row r="406" spans="1:8" x14ac:dyDescent="0.3">
      <c r="A406" s="1">
        <v>0.7232997106481398</v>
      </c>
      <c r="B406" s="2" t="s">
        <v>32</v>
      </c>
      <c r="C406" s="2" t="s">
        <v>14</v>
      </c>
      <c r="D406" s="2" t="s">
        <v>9</v>
      </c>
      <c r="E406" s="2" t="s">
        <v>10</v>
      </c>
      <c r="F406" s="2" t="s">
        <v>11</v>
      </c>
      <c r="G406">
        <v>2.98</v>
      </c>
      <c r="H406" s="2" t="s">
        <v>12</v>
      </c>
    </row>
    <row r="407" spans="1:8" x14ac:dyDescent="0.3">
      <c r="A407" s="1">
        <v>0.72341545138888064</v>
      </c>
      <c r="B407" s="2" t="s">
        <v>32</v>
      </c>
      <c r="C407" s="2" t="s">
        <v>14</v>
      </c>
      <c r="D407" s="2" t="s">
        <v>9</v>
      </c>
      <c r="E407" s="2" t="s">
        <v>10</v>
      </c>
      <c r="F407" s="2" t="s">
        <v>11</v>
      </c>
      <c r="G407">
        <v>3.01</v>
      </c>
      <c r="H407" s="2" t="s">
        <v>12</v>
      </c>
    </row>
    <row r="408" spans="1:8" x14ac:dyDescent="0.3">
      <c r="A408" s="1">
        <v>0.72353119212962125</v>
      </c>
      <c r="B408" s="2" t="s">
        <v>32</v>
      </c>
      <c r="C408" s="2" t="s">
        <v>14</v>
      </c>
      <c r="D408" s="2" t="s">
        <v>9</v>
      </c>
      <c r="E408" s="2" t="s">
        <v>10</v>
      </c>
      <c r="F408" s="2" t="s">
        <v>11</v>
      </c>
      <c r="G408">
        <v>2.99</v>
      </c>
      <c r="H408" s="2" t="s">
        <v>12</v>
      </c>
    </row>
    <row r="409" spans="1:8" x14ac:dyDescent="0.3">
      <c r="A409" s="1">
        <v>0.72364693287036208</v>
      </c>
      <c r="B409" s="2" t="s">
        <v>32</v>
      </c>
      <c r="C409" s="2" t="s">
        <v>14</v>
      </c>
      <c r="D409" s="2" t="s">
        <v>9</v>
      </c>
      <c r="E409" s="2" t="s">
        <v>10</v>
      </c>
      <c r="F409" s="2" t="s">
        <v>11</v>
      </c>
      <c r="G409">
        <v>3.01</v>
      </c>
      <c r="H409" s="2" t="s">
        <v>12</v>
      </c>
    </row>
    <row r="410" spans="1:8" x14ac:dyDescent="0.3">
      <c r="A410" s="1">
        <v>0.72376267361110269</v>
      </c>
      <c r="B410" s="2" t="s">
        <v>32</v>
      </c>
      <c r="C410" s="2" t="s">
        <v>14</v>
      </c>
      <c r="D410" s="2" t="s">
        <v>9</v>
      </c>
      <c r="E410" s="2" t="s">
        <v>10</v>
      </c>
      <c r="F410" s="2" t="s">
        <v>11</v>
      </c>
      <c r="G410">
        <v>3.03</v>
      </c>
      <c r="H410" s="2" t="s">
        <v>12</v>
      </c>
    </row>
    <row r="411" spans="1:8" x14ac:dyDescent="0.3">
      <c r="A411" s="1">
        <v>0.72387841435184352</v>
      </c>
      <c r="B411" s="2" t="s">
        <v>32</v>
      </c>
      <c r="C411" s="2" t="s">
        <v>14</v>
      </c>
      <c r="D411" s="2" t="s">
        <v>9</v>
      </c>
      <c r="E411" s="2" t="s">
        <v>10</v>
      </c>
      <c r="F411" s="2" t="s">
        <v>11</v>
      </c>
      <c r="G411">
        <v>3.03</v>
      </c>
      <c r="H411" s="2" t="s">
        <v>12</v>
      </c>
    </row>
    <row r="412" spans="1:8" x14ac:dyDescent="0.3">
      <c r="A412" s="1">
        <v>0.72399415509258414</v>
      </c>
      <c r="B412" s="2" t="s">
        <v>32</v>
      </c>
      <c r="C412" s="2" t="s">
        <v>14</v>
      </c>
      <c r="D412" s="2" t="s">
        <v>9</v>
      </c>
      <c r="E412" s="2" t="s">
        <v>10</v>
      </c>
      <c r="F412" s="2" t="s">
        <v>11</v>
      </c>
      <c r="G412">
        <v>3.02</v>
      </c>
      <c r="H412" s="2" t="s">
        <v>12</v>
      </c>
    </row>
    <row r="413" spans="1:8" x14ac:dyDescent="0.3">
      <c r="A413" s="1">
        <v>0.72410989583332497</v>
      </c>
      <c r="B413" s="2" t="s">
        <v>32</v>
      </c>
      <c r="C413" s="2" t="s">
        <v>14</v>
      </c>
      <c r="D413" s="2" t="s">
        <v>9</v>
      </c>
      <c r="E413" s="2" t="s">
        <v>10</v>
      </c>
      <c r="F413" s="2" t="s">
        <v>11</v>
      </c>
      <c r="G413">
        <v>3.02</v>
      </c>
      <c r="H413" s="2" t="s">
        <v>12</v>
      </c>
    </row>
    <row r="414" spans="1:8" x14ac:dyDescent="0.3">
      <c r="A414" s="1">
        <v>0.72422563657406558</v>
      </c>
      <c r="B414" s="2" t="s">
        <v>32</v>
      </c>
      <c r="C414" s="2" t="s">
        <v>14</v>
      </c>
      <c r="D414" s="2" t="s">
        <v>9</v>
      </c>
      <c r="E414" s="2" t="s">
        <v>10</v>
      </c>
      <c r="F414" s="2" t="s">
        <v>11</v>
      </c>
      <c r="G414">
        <v>3.01</v>
      </c>
      <c r="H414" s="2" t="s">
        <v>12</v>
      </c>
    </row>
    <row r="415" spans="1:8" x14ac:dyDescent="0.3">
      <c r="A415" s="1">
        <v>0.72434137731480641</v>
      </c>
      <c r="B415" s="2" t="s">
        <v>32</v>
      </c>
      <c r="C415" s="2" t="s">
        <v>14</v>
      </c>
      <c r="D415" s="2" t="s">
        <v>9</v>
      </c>
      <c r="E415" s="2" t="s">
        <v>10</v>
      </c>
      <c r="F415" s="2" t="s">
        <v>11</v>
      </c>
      <c r="G415">
        <v>2.79</v>
      </c>
      <c r="H415" s="2" t="s">
        <v>12</v>
      </c>
    </row>
    <row r="416" spans="1:8" x14ac:dyDescent="0.3">
      <c r="A416" s="1">
        <v>0.72445711805554702</v>
      </c>
      <c r="B416" s="2" t="s">
        <v>32</v>
      </c>
      <c r="C416" s="2" t="s">
        <v>14</v>
      </c>
      <c r="D416" s="2" t="s">
        <v>9</v>
      </c>
      <c r="E416" s="2" t="s">
        <v>10</v>
      </c>
      <c r="F416" s="2" t="s">
        <v>11</v>
      </c>
      <c r="G416">
        <v>2.81</v>
      </c>
      <c r="H416" s="2" t="s">
        <v>12</v>
      </c>
    </row>
    <row r="417" spans="1:8" x14ac:dyDescent="0.3">
      <c r="A417" s="1">
        <v>0.72457285879628786</v>
      </c>
      <c r="B417" s="2" t="s">
        <v>32</v>
      </c>
      <c r="C417" s="2" t="s">
        <v>14</v>
      </c>
      <c r="D417" s="2" t="s">
        <v>9</v>
      </c>
      <c r="E417" s="2" t="s">
        <v>10</v>
      </c>
      <c r="F417" s="2" t="s">
        <v>11</v>
      </c>
      <c r="G417">
        <v>2.98</v>
      </c>
      <c r="H417" s="2" t="s">
        <v>12</v>
      </c>
    </row>
    <row r="418" spans="1:8" x14ac:dyDescent="0.3">
      <c r="A418" s="1">
        <v>0.72468859953702847</v>
      </c>
      <c r="B418" s="2" t="s">
        <v>32</v>
      </c>
      <c r="C418" s="2" t="s">
        <v>14</v>
      </c>
      <c r="D418" s="2" t="s">
        <v>9</v>
      </c>
      <c r="E418" s="2" t="s">
        <v>10</v>
      </c>
      <c r="F418" s="2" t="s">
        <v>11</v>
      </c>
      <c r="G418">
        <v>2.99</v>
      </c>
      <c r="H418" s="2" t="s">
        <v>12</v>
      </c>
    </row>
    <row r="419" spans="1:8" x14ac:dyDescent="0.3">
      <c r="A419" s="1">
        <v>0.7248043402777693</v>
      </c>
      <c r="B419" s="2" t="s">
        <v>32</v>
      </c>
      <c r="C419" s="2" t="s">
        <v>14</v>
      </c>
      <c r="D419" s="2" t="s">
        <v>9</v>
      </c>
      <c r="E419" s="2" t="s">
        <v>10</v>
      </c>
      <c r="F419" s="2" t="s">
        <v>11</v>
      </c>
      <c r="G419">
        <v>3</v>
      </c>
      <c r="H419" s="2" t="s">
        <v>12</v>
      </c>
    </row>
    <row r="420" spans="1:8" x14ac:dyDescent="0.3">
      <c r="A420" s="1">
        <v>0.72492008101850991</v>
      </c>
      <c r="B420" s="2" t="s">
        <v>32</v>
      </c>
      <c r="C420" s="2" t="s">
        <v>14</v>
      </c>
      <c r="D420" s="2" t="s">
        <v>9</v>
      </c>
      <c r="E420" s="2" t="s">
        <v>10</v>
      </c>
      <c r="F420" s="2" t="s">
        <v>11</v>
      </c>
      <c r="G420">
        <v>2.79</v>
      </c>
      <c r="H420" s="2" t="s">
        <v>12</v>
      </c>
    </row>
    <row r="421" spans="1:8" x14ac:dyDescent="0.3">
      <c r="A421" s="1">
        <v>0.72503582175925074</v>
      </c>
      <c r="B421" s="2" t="s">
        <v>32</v>
      </c>
      <c r="C421" s="2" t="s">
        <v>14</v>
      </c>
      <c r="D421" s="2" t="s">
        <v>9</v>
      </c>
      <c r="E421" s="2" t="s">
        <v>10</v>
      </c>
      <c r="F421" s="2" t="s">
        <v>11</v>
      </c>
      <c r="G421">
        <v>2.99</v>
      </c>
      <c r="H421" s="2" t="s">
        <v>12</v>
      </c>
    </row>
    <row r="422" spans="1:8" x14ac:dyDescent="0.3">
      <c r="A422" s="1">
        <v>0.72515156249999135</v>
      </c>
      <c r="B422" s="2" t="s">
        <v>32</v>
      </c>
      <c r="C422" s="2" t="s">
        <v>14</v>
      </c>
      <c r="D422" s="2" t="s">
        <v>9</v>
      </c>
      <c r="E422" s="2" t="s">
        <v>10</v>
      </c>
      <c r="F422" s="2" t="s">
        <v>11</v>
      </c>
      <c r="G422">
        <v>3</v>
      </c>
      <c r="H422" s="2" t="s">
        <v>12</v>
      </c>
    </row>
    <row r="423" spans="1:8" x14ac:dyDescent="0.3">
      <c r="A423" s="1">
        <v>0.72526730324073219</v>
      </c>
      <c r="B423" s="2" t="s">
        <v>32</v>
      </c>
      <c r="C423" s="2" t="s">
        <v>14</v>
      </c>
      <c r="D423" s="2" t="s">
        <v>9</v>
      </c>
      <c r="E423" s="2" t="s">
        <v>10</v>
      </c>
      <c r="F423" s="2" t="s">
        <v>11</v>
      </c>
      <c r="G423">
        <v>2.99</v>
      </c>
      <c r="H423" s="2" t="s">
        <v>12</v>
      </c>
    </row>
    <row r="424" spans="1:8" x14ac:dyDescent="0.3">
      <c r="A424" s="1">
        <v>0.7253830439814728</v>
      </c>
      <c r="B424" s="2" t="s">
        <v>32</v>
      </c>
      <c r="C424" s="2" t="s">
        <v>14</v>
      </c>
      <c r="D424" s="2" t="s">
        <v>9</v>
      </c>
      <c r="E424" s="2" t="s">
        <v>10</v>
      </c>
      <c r="F424" s="2" t="s">
        <v>11</v>
      </c>
      <c r="G424">
        <v>2.98</v>
      </c>
      <c r="H424" s="2" t="s">
        <v>12</v>
      </c>
    </row>
    <row r="425" spans="1:8" x14ac:dyDescent="0.3">
      <c r="A425" s="1">
        <v>0.72549878472221363</v>
      </c>
      <c r="B425" s="2" t="s">
        <v>32</v>
      </c>
      <c r="C425" s="2" t="s">
        <v>14</v>
      </c>
      <c r="D425" s="2" t="s">
        <v>9</v>
      </c>
      <c r="E425" s="2" t="s">
        <v>10</v>
      </c>
      <c r="F425" s="2" t="s">
        <v>11</v>
      </c>
      <c r="G425">
        <v>2.98</v>
      </c>
      <c r="H425" s="2" t="s">
        <v>12</v>
      </c>
    </row>
    <row r="426" spans="1:8" x14ac:dyDescent="0.3">
      <c r="A426" s="1">
        <v>0.72561452546295424</v>
      </c>
      <c r="B426" s="2" t="s">
        <v>32</v>
      </c>
      <c r="C426" s="2" t="s">
        <v>14</v>
      </c>
      <c r="D426" s="2" t="s">
        <v>9</v>
      </c>
      <c r="E426" s="2" t="s">
        <v>10</v>
      </c>
      <c r="F426" s="2" t="s">
        <v>11</v>
      </c>
      <c r="G426">
        <v>2.95</v>
      </c>
      <c r="H426" s="2" t="s">
        <v>12</v>
      </c>
    </row>
    <row r="427" spans="1:8" x14ac:dyDescent="0.3">
      <c r="A427" s="1">
        <v>0.72573026620369507</v>
      </c>
      <c r="B427" s="2" t="s">
        <v>32</v>
      </c>
      <c r="C427" s="2" t="s">
        <v>14</v>
      </c>
      <c r="D427" s="2" t="s">
        <v>9</v>
      </c>
      <c r="E427" s="2" t="s">
        <v>10</v>
      </c>
      <c r="F427" s="2" t="s">
        <v>11</v>
      </c>
      <c r="G427">
        <v>2.77</v>
      </c>
      <c r="H427" s="2" t="s">
        <v>12</v>
      </c>
    </row>
    <row r="428" spans="1:8" x14ac:dyDescent="0.3">
      <c r="A428" s="1">
        <v>0.72584600694443568</v>
      </c>
      <c r="B428" s="2" t="s">
        <v>32</v>
      </c>
      <c r="C428" s="2" t="s">
        <v>14</v>
      </c>
      <c r="D428" s="2" t="s">
        <v>9</v>
      </c>
      <c r="E428" s="2" t="s">
        <v>10</v>
      </c>
      <c r="F428" s="2" t="s">
        <v>11</v>
      </c>
      <c r="G428">
        <v>2.96</v>
      </c>
      <c r="H428" s="2" t="s">
        <v>12</v>
      </c>
    </row>
    <row r="429" spans="1:8" x14ac:dyDescent="0.3">
      <c r="A429" s="1">
        <v>0.72596174768517652</v>
      </c>
      <c r="B429" s="2" t="s">
        <v>32</v>
      </c>
      <c r="C429" s="2" t="s">
        <v>14</v>
      </c>
      <c r="D429" s="2" t="s">
        <v>9</v>
      </c>
      <c r="E429" s="2" t="s">
        <v>10</v>
      </c>
      <c r="F429" s="2" t="s">
        <v>11</v>
      </c>
      <c r="G429">
        <v>2.97</v>
      </c>
      <c r="H429" s="2" t="s">
        <v>12</v>
      </c>
    </row>
    <row r="430" spans="1:8" x14ac:dyDescent="0.3">
      <c r="A430" s="1">
        <v>0.72607748842591713</v>
      </c>
      <c r="B430" s="2" t="s">
        <v>32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2.96</v>
      </c>
      <c r="H430" s="2" t="s">
        <v>12</v>
      </c>
    </row>
    <row r="431" spans="1:8" x14ac:dyDescent="0.3">
      <c r="A431" s="1">
        <v>0.72619322916665796</v>
      </c>
      <c r="B431" s="2" t="s">
        <v>32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2.78</v>
      </c>
      <c r="H431" s="2" t="s">
        <v>12</v>
      </c>
    </row>
    <row r="432" spans="1:8" x14ac:dyDescent="0.3">
      <c r="A432" s="1">
        <v>0.72630896990739857</v>
      </c>
      <c r="B432" s="2" t="s">
        <v>32</v>
      </c>
      <c r="C432" s="2" t="s">
        <v>14</v>
      </c>
      <c r="D432" s="2" t="s">
        <v>9</v>
      </c>
      <c r="E432" s="2" t="s">
        <v>10</v>
      </c>
      <c r="F432" s="2" t="s">
        <v>11</v>
      </c>
      <c r="G432">
        <v>2.96</v>
      </c>
      <c r="H432" s="2" t="s">
        <v>12</v>
      </c>
    </row>
    <row r="433" spans="1:8" x14ac:dyDescent="0.3">
      <c r="A433" s="1">
        <v>0.7264247106481394</v>
      </c>
      <c r="B433" s="2" t="s">
        <v>32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2.79</v>
      </c>
      <c r="H433" s="2" t="s">
        <v>12</v>
      </c>
    </row>
    <row r="434" spans="1:8" x14ac:dyDescent="0.3">
      <c r="A434" s="1">
        <v>0.72654045138888002</v>
      </c>
      <c r="B434" s="2" t="s">
        <v>32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2.99</v>
      </c>
      <c r="H434" s="2" t="s">
        <v>12</v>
      </c>
    </row>
    <row r="435" spans="1:8" x14ac:dyDescent="0.3">
      <c r="A435" s="3">
        <v>0.72665619212962085</v>
      </c>
      <c r="B435" s="4" t="s">
        <v>32</v>
      </c>
      <c r="C435" s="4" t="s">
        <v>14</v>
      </c>
      <c r="D435" s="4" t="s">
        <v>9</v>
      </c>
      <c r="E435" s="4" t="s">
        <v>10</v>
      </c>
      <c r="F435" s="4" t="s">
        <v>11</v>
      </c>
      <c r="G435" s="5">
        <v>2.8</v>
      </c>
      <c r="H435" s="4" t="s">
        <v>12</v>
      </c>
    </row>
    <row r="436" spans="1:8" x14ac:dyDescent="0.3">
      <c r="A436" s="1">
        <v>0.72677193287036146</v>
      </c>
      <c r="B436" s="2" t="s">
        <v>32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2.89</v>
      </c>
      <c r="H436" s="2" t="s">
        <v>12</v>
      </c>
    </row>
    <row r="437" spans="1:8" x14ac:dyDescent="0.3">
      <c r="A437" s="1">
        <v>0.72688767361110229</v>
      </c>
      <c r="B437" s="2" t="s">
        <v>32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2.94</v>
      </c>
      <c r="H437" s="2" t="s">
        <v>12</v>
      </c>
    </row>
    <row r="438" spans="1:8" x14ac:dyDescent="0.3">
      <c r="A438" s="1">
        <v>0.7270034143518429</v>
      </c>
      <c r="B438" s="2" t="s">
        <v>32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2.93</v>
      </c>
      <c r="H438" s="2" t="s">
        <v>12</v>
      </c>
    </row>
    <row r="439" spans="1:8" x14ac:dyDescent="0.3">
      <c r="A439" s="1">
        <v>0.72711915509258374</v>
      </c>
      <c r="B439" s="2" t="s">
        <v>32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2.96</v>
      </c>
      <c r="H439" s="2" t="s">
        <v>12</v>
      </c>
    </row>
    <row r="440" spans="1:8" x14ac:dyDescent="0.3">
      <c r="A440" s="1">
        <v>0.72723489583332435</v>
      </c>
      <c r="B440" s="2" t="s">
        <v>32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2.79</v>
      </c>
      <c r="H440" s="2" t="s">
        <v>12</v>
      </c>
    </row>
    <row r="441" spans="1:8" x14ac:dyDescent="0.3">
      <c r="A441" s="1">
        <v>0.72735063657406518</v>
      </c>
      <c r="B441" s="2" t="s">
        <v>32</v>
      </c>
      <c r="C441" s="2" t="s">
        <v>14</v>
      </c>
      <c r="D441" s="2" t="s">
        <v>9</v>
      </c>
      <c r="E441" s="2" t="s">
        <v>10</v>
      </c>
      <c r="F441" s="2" t="s">
        <v>11</v>
      </c>
      <c r="G441">
        <v>2.77</v>
      </c>
      <c r="H441" s="2" t="s">
        <v>12</v>
      </c>
    </row>
    <row r="442" spans="1:8" x14ac:dyDescent="0.3">
      <c r="A442" s="1">
        <v>0.72746637731480579</v>
      </c>
      <c r="B442" s="2" t="s">
        <v>32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2.95</v>
      </c>
      <c r="H442" s="2" t="s">
        <v>12</v>
      </c>
    </row>
    <row r="443" spans="1:8" x14ac:dyDescent="0.3">
      <c r="A443" s="1">
        <v>0.72758211805554662</v>
      </c>
      <c r="B443" s="2" t="s">
        <v>32</v>
      </c>
      <c r="C443" s="2" t="s">
        <v>14</v>
      </c>
      <c r="D443" s="2" t="s">
        <v>9</v>
      </c>
      <c r="E443" s="2" t="s">
        <v>10</v>
      </c>
      <c r="F443" s="2" t="s">
        <v>11</v>
      </c>
      <c r="G443">
        <v>2.95</v>
      </c>
      <c r="H443" s="2" t="s">
        <v>12</v>
      </c>
    </row>
    <row r="444" spans="1:8" x14ac:dyDescent="0.3">
      <c r="A444" s="1">
        <v>0.72769785879628723</v>
      </c>
      <c r="B444" s="2" t="s">
        <v>32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2.87</v>
      </c>
      <c r="H444" s="2" t="s">
        <v>12</v>
      </c>
    </row>
    <row r="445" spans="1:8" x14ac:dyDescent="0.3">
      <c r="A445" s="1">
        <v>0.72781359953702807</v>
      </c>
      <c r="B445" s="2" t="s">
        <v>32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2.93</v>
      </c>
      <c r="H445" s="2" t="s">
        <v>12</v>
      </c>
    </row>
    <row r="446" spans="1:8" x14ac:dyDescent="0.3">
      <c r="A446" s="1">
        <v>0.72792934027776868</v>
      </c>
      <c r="B446" s="2" t="s">
        <v>32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2.84</v>
      </c>
      <c r="H446" s="2" t="s">
        <v>12</v>
      </c>
    </row>
    <row r="447" spans="1:8" x14ac:dyDescent="0.3">
      <c r="A447" s="1">
        <v>0.72804508101850951</v>
      </c>
      <c r="B447" s="2" t="s">
        <v>32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2.99</v>
      </c>
      <c r="H447" s="2" t="s">
        <v>12</v>
      </c>
    </row>
    <row r="448" spans="1:8" x14ac:dyDescent="0.3">
      <c r="A448" s="1">
        <v>0.72816082175925012</v>
      </c>
      <c r="B448" s="2" t="s">
        <v>32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2.92</v>
      </c>
      <c r="H448" s="2" t="s">
        <v>12</v>
      </c>
    </row>
    <row r="449" spans="1:8" x14ac:dyDescent="0.3">
      <c r="A449" s="1">
        <v>0.72827656249999095</v>
      </c>
      <c r="B449" s="2" t="s">
        <v>32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2.98</v>
      </c>
      <c r="H449" s="2" t="s">
        <v>12</v>
      </c>
    </row>
    <row r="450" spans="1:8" x14ac:dyDescent="0.3">
      <c r="A450" s="1">
        <v>0.72839230324073156</v>
      </c>
      <c r="B450" s="2" t="s">
        <v>32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2.83</v>
      </c>
      <c r="H450" s="2" t="s">
        <v>12</v>
      </c>
    </row>
    <row r="451" spans="1:8" x14ac:dyDescent="0.3">
      <c r="A451" s="1">
        <v>0.7285080439814724</v>
      </c>
      <c r="B451" s="2" t="s">
        <v>32</v>
      </c>
      <c r="C451" s="2" t="s">
        <v>14</v>
      </c>
      <c r="D451" s="2" t="s">
        <v>9</v>
      </c>
      <c r="E451" s="2" t="s">
        <v>10</v>
      </c>
      <c r="F451" s="2" t="s">
        <v>11</v>
      </c>
      <c r="G451">
        <v>2.8</v>
      </c>
      <c r="H451" s="2" t="s">
        <v>12</v>
      </c>
    </row>
    <row r="452" spans="1:8" x14ac:dyDescent="0.3">
      <c r="A452" s="1">
        <v>0.72862378472221301</v>
      </c>
      <c r="B452" s="2" t="s">
        <v>32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2.97</v>
      </c>
      <c r="H452" s="2" t="s">
        <v>12</v>
      </c>
    </row>
    <row r="453" spans="1:8" x14ac:dyDescent="0.3">
      <c r="A453" s="1">
        <v>0.72873952546295384</v>
      </c>
      <c r="B453" s="2" t="s">
        <v>32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2.92</v>
      </c>
      <c r="H453" s="2" t="s">
        <v>12</v>
      </c>
    </row>
    <row r="454" spans="1:8" x14ac:dyDescent="0.3">
      <c r="A454" s="1">
        <v>0.72885526620369445</v>
      </c>
      <c r="B454" s="2" t="s">
        <v>32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2.94</v>
      </c>
      <c r="H454" s="2" t="s">
        <v>12</v>
      </c>
    </row>
    <row r="455" spans="1:8" x14ac:dyDescent="0.3">
      <c r="A455" s="1">
        <v>0.72897100694443528</v>
      </c>
      <c r="B455" s="2" t="s">
        <v>32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2.92</v>
      </c>
      <c r="H455" s="2" t="s">
        <v>12</v>
      </c>
    </row>
    <row r="456" spans="1:8" x14ac:dyDescent="0.3">
      <c r="A456" s="1">
        <v>0.7290867476851759</v>
      </c>
      <c r="B456" s="2" t="s">
        <v>32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2.79</v>
      </c>
      <c r="H456" s="2" t="s">
        <v>12</v>
      </c>
    </row>
    <row r="457" spans="1:8" x14ac:dyDescent="0.3">
      <c r="A457" s="1">
        <v>0.72920248842591673</v>
      </c>
      <c r="B457" s="2" t="s">
        <v>32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2.92</v>
      </c>
      <c r="H457" s="2" t="s">
        <v>12</v>
      </c>
    </row>
    <row r="458" spans="1:8" x14ac:dyDescent="0.3">
      <c r="A458" s="1">
        <v>0.72931822916665734</v>
      </c>
      <c r="B458" s="2" t="s">
        <v>32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2.77</v>
      </c>
      <c r="H458" s="2" t="s">
        <v>12</v>
      </c>
    </row>
    <row r="459" spans="1:8" x14ac:dyDescent="0.3">
      <c r="A459" s="1">
        <v>0.72943396990739817</v>
      </c>
      <c r="B459" s="2" t="s">
        <v>32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2.91</v>
      </c>
      <c r="H459" s="2" t="s">
        <v>12</v>
      </c>
    </row>
    <row r="460" spans="1:8" x14ac:dyDescent="0.3">
      <c r="A460" s="1">
        <v>0.72954971064813878</v>
      </c>
      <c r="B460" s="2" t="s">
        <v>32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2.91</v>
      </c>
      <c r="H460" s="2" t="s">
        <v>12</v>
      </c>
    </row>
    <row r="461" spans="1:8" x14ac:dyDescent="0.3">
      <c r="A461" s="1">
        <v>0.72966545138887962</v>
      </c>
      <c r="B461" s="2" t="s">
        <v>32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2.92</v>
      </c>
      <c r="H461" s="2" t="s">
        <v>12</v>
      </c>
    </row>
    <row r="462" spans="1:8" x14ac:dyDescent="0.3">
      <c r="A462" s="1">
        <v>0.72978119212962023</v>
      </c>
      <c r="B462" s="2" t="s">
        <v>32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2.91</v>
      </c>
      <c r="H462" s="2" t="s">
        <v>12</v>
      </c>
    </row>
    <row r="463" spans="1:8" x14ac:dyDescent="0.3">
      <c r="A463" s="1">
        <v>0.72989693287036106</v>
      </c>
      <c r="B463" s="2" t="s">
        <v>32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2.91</v>
      </c>
      <c r="H463" s="2" t="s">
        <v>12</v>
      </c>
    </row>
    <row r="464" spans="1:8" x14ac:dyDescent="0.3">
      <c r="A464" s="1">
        <v>0.73001267361110167</v>
      </c>
      <c r="B464" s="2" t="s">
        <v>32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2.79</v>
      </c>
      <c r="H464" s="2" t="s">
        <v>12</v>
      </c>
    </row>
    <row r="465" spans="1:8" x14ac:dyDescent="0.3">
      <c r="A465" s="1">
        <v>0.7301284143518425</v>
      </c>
      <c r="B465" s="2" t="s">
        <v>32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2.9</v>
      </c>
      <c r="H465" s="2" t="s">
        <v>12</v>
      </c>
    </row>
    <row r="466" spans="1:8" x14ac:dyDescent="0.3">
      <c r="A466" s="1">
        <v>0.73024415509258311</v>
      </c>
      <c r="B466" s="2" t="s">
        <v>32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2.9</v>
      </c>
      <c r="H466" s="2" t="s">
        <v>12</v>
      </c>
    </row>
    <row r="467" spans="1:8" x14ac:dyDescent="0.3">
      <c r="A467" s="1">
        <v>0.73035989583332395</v>
      </c>
      <c r="B467" s="2" t="s">
        <v>32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2.91</v>
      </c>
      <c r="H467" s="2" t="s">
        <v>12</v>
      </c>
    </row>
    <row r="468" spans="1:8" x14ac:dyDescent="0.3">
      <c r="A468" s="1">
        <v>0.73047563657406456</v>
      </c>
      <c r="B468" s="2" t="s">
        <v>32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2.9</v>
      </c>
      <c r="H468" s="2" t="s">
        <v>12</v>
      </c>
    </row>
    <row r="469" spans="1:8" x14ac:dyDescent="0.3">
      <c r="A469" s="1">
        <v>0.73059137731480539</v>
      </c>
      <c r="B469" s="2" t="s">
        <v>32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2.91</v>
      </c>
      <c r="H469" s="2" t="s">
        <v>12</v>
      </c>
    </row>
    <row r="470" spans="1:8" x14ac:dyDescent="0.3">
      <c r="A470" s="1">
        <v>0.730707118055546</v>
      </c>
      <c r="B470" s="2" t="s">
        <v>32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2.77</v>
      </c>
      <c r="H470" s="2" t="s">
        <v>12</v>
      </c>
    </row>
    <row r="471" spans="1:8" x14ac:dyDescent="0.3">
      <c r="A471" s="1">
        <v>0.73082285879628683</v>
      </c>
      <c r="B471" s="2" t="s">
        <v>32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2.9</v>
      </c>
      <c r="H471" s="2" t="s">
        <v>12</v>
      </c>
    </row>
    <row r="472" spans="1:8" x14ac:dyDescent="0.3">
      <c r="A472" s="1">
        <v>0.73093859953702744</v>
      </c>
      <c r="B472" s="2" t="s">
        <v>32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2.9</v>
      </c>
      <c r="H472" s="2" t="s">
        <v>12</v>
      </c>
    </row>
    <row r="473" spans="1:8" x14ac:dyDescent="0.3">
      <c r="A473" s="1">
        <v>0.73105434027776828</v>
      </c>
      <c r="B473" s="2" t="s">
        <v>32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2.79</v>
      </c>
      <c r="H473" s="2" t="s">
        <v>12</v>
      </c>
    </row>
    <row r="474" spans="1:8" x14ac:dyDescent="0.3">
      <c r="A474" s="1">
        <v>0.73117008101850889</v>
      </c>
      <c r="B474" s="2" t="s">
        <v>32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2.8</v>
      </c>
      <c r="H474" s="2" t="s">
        <v>12</v>
      </c>
    </row>
    <row r="475" spans="1:8" x14ac:dyDescent="0.3">
      <c r="A475" s="1">
        <v>0.73128582175924972</v>
      </c>
      <c r="B475" s="2" t="s">
        <v>32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2.89</v>
      </c>
      <c r="H475" s="2" t="s">
        <v>12</v>
      </c>
    </row>
    <row r="476" spans="1:8" x14ac:dyDescent="0.3">
      <c r="A476" s="1">
        <v>0.73140156249999033</v>
      </c>
      <c r="B476" s="2" t="s">
        <v>32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2.88</v>
      </c>
      <c r="H476" s="2" t="s">
        <v>12</v>
      </c>
    </row>
    <row r="477" spans="1:8" x14ac:dyDescent="0.3">
      <c r="A477" s="1">
        <v>0.73151730324073116</v>
      </c>
      <c r="B477" s="2" t="s">
        <v>32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2.89</v>
      </c>
      <c r="H477" s="2" t="s">
        <v>12</v>
      </c>
    </row>
    <row r="478" spans="1:8" x14ac:dyDescent="0.3">
      <c r="A478" s="1">
        <v>0.73163304398147178</v>
      </c>
      <c r="B478" s="2" t="s">
        <v>32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2.79</v>
      </c>
      <c r="H478" s="2" t="s">
        <v>12</v>
      </c>
    </row>
    <row r="479" spans="1:8" x14ac:dyDescent="0.3">
      <c r="A479" s="1">
        <v>0.73174878472221261</v>
      </c>
      <c r="B479" s="2" t="s">
        <v>32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2.88</v>
      </c>
      <c r="H479" s="2" t="s">
        <v>12</v>
      </c>
    </row>
    <row r="480" spans="1:8" x14ac:dyDescent="0.3">
      <c r="A480" s="1">
        <v>0.73186452546295322</v>
      </c>
      <c r="B480" s="2" t="s">
        <v>32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2.8</v>
      </c>
      <c r="H480" s="2" t="s">
        <v>12</v>
      </c>
    </row>
    <row r="481" spans="1:8" x14ac:dyDescent="0.3">
      <c r="A481" s="1">
        <v>0.73198026620369405</v>
      </c>
      <c r="B481" s="2" t="s">
        <v>32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2.88</v>
      </c>
      <c r="H481" s="2" t="s">
        <v>12</v>
      </c>
    </row>
    <row r="482" spans="1:8" x14ac:dyDescent="0.3">
      <c r="A482" s="1">
        <v>0.73209600694443466</v>
      </c>
      <c r="B482" s="2" t="s">
        <v>32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2.85</v>
      </c>
      <c r="H482" s="2" t="s">
        <v>12</v>
      </c>
    </row>
    <row r="483" spans="1:8" x14ac:dyDescent="0.3">
      <c r="A483" s="1">
        <v>0.7322117476851755</v>
      </c>
      <c r="B483" s="2" t="s">
        <v>32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2.87</v>
      </c>
      <c r="H483" s="2" t="s">
        <v>12</v>
      </c>
    </row>
    <row r="484" spans="1:8" x14ac:dyDescent="0.3">
      <c r="A484" s="1">
        <v>0.73232748842591611</v>
      </c>
      <c r="B484" s="2" t="s">
        <v>32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2.8</v>
      </c>
      <c r="H484" s="2" t="s">
        <v>12</v>
      </c>
    </row>
    <row r="485" spans="1:8" x14ac:dyDescent="0.3">
      <c r="A485" s="1">
        <v>0.73244322916665694</v>
      </c>
      <c r="B485" s="2" t="s">
        <v>32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2.77</v>
      </c>
      <c r="H485" s="2" t="s">
        <v>12</v>
      </c>
    </row>
    <row r="486" spans="1:8" x14ac:dyDescent="0.3">
      <c r="A486" s="1">
        <v>0.73255896990739755</v>
      </c>
      <c r="B486" s="2" t="s">
        <v>32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2.88</v>
      </c>
      <c r="H486" s="2" t="s">
        <v>12</v>
      </c>
    </row>
    <row r="487" spans="1:8" x14ac:dyDescent="0.3">
      <c r="A487" s="1">
        <v>0.73267471064813838</v>
      </c>
      <c r="B487" s="2" t="s">
        <v>32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2.79</v>
      </c>
      <c r="H487" s="2" t="s">
        <v>12</v>
      </c>
    </row>
    <row r="488" spans="1:8" x14ac:dyDescent="0.3">
      <c r="A488" s="1">
        <v>0.73279045138887899</v>
      </c>
      <c r="B488" s="2" t="s">
        <v>32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2.86</v>
      </c>
      <c r="H488" s="2" t="s">
        <v>12</v>
      </c>
    </row>
    <row r="489" spans="1:8" x14ac:dyDescent="0.3">
      <c r="A489" s="1">
        <v>0.73290619212961983</v>
      </c>
      <c r="B489" s="2" t="s">
        <v>32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2.86</v>
      </c>
      <c r="H489" s="2" t="s">
        <v>12</v>
      </c>
    </row>
    <row r="490" spans="1:8" x14ac:dyDescent="0.3">
      <c r="A490" s="1">
        <v>0.73302193287036044</v>
      </c>
      <c r="B490" s="2" t="s">
        <v>32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2.86</v>
      </c>
      <c r="H490" s="2" t="s">
        <v>12</v>
      </c>
    </row>
    <row r="491" spans="1:8" x14ac:dyDescent="0.3">
      <c r="A491" s="1">
        <v>0.73313767361110127</v>
      </c>
      <c r="B491" s="2" t="s">
        <v>32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2.85</v>
      </c>
      <c r="H491" s="2" t="s">
        <v>12</v>
      </c>
    </row>
    <row r="492" spans="1:8" x14ac:dyDescent="0.3">
      <c r="A492" s="1">
        <v>0.73325341435184188</v>
      </c>
      <c r="B492" s="2" t="s">
        <v>32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2.8</v>
      </c>
      <c r="H492" s="2" t="s">
        <v>12</v>
      </c>
    </row>
    <row r="493" spans="1:8" x14ac:dyDescent="0.3">
      <c r="A493" s="1">
        <v>0.73336915509258271</v>
      </c>
      <c r="B493" s="2" t="s">
        <v>32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2.86</v>
      </c>
      <c r="H493" s="2" t="s">
        <v>12</v>
      </c>
    </row>
    <row r="494" spans="1:8" x14ac:dyDescent="0.3">
      <c r="A494" s="1">
        <v>0.73348489583332332</v>
      </c>
      <c r="B494" s="2" t="s">
        <v>32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2.86</v>
      </c>
      <c r="H494" s="2" t="s">
        <v>12</v>
      </c>
    </row>
    <row r="495" spans="1:8" x14ac:dyDescent="0.3">
      <c r="A495" s="1">
        <v>0.73360063657406416</v>
      </c>
      <c r="B495" s="2" t="s">
        <v>32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2.84</v>
      </c>
      <c r="H495" s="2" t="s">
        <v>12</v>
      </c>
    </row>
    <row r="496" spans="1:8" x14ac:dyDescent="0.3">
      <c r="A496" s="1">
        <v>0.73371637731480477</v>
      </c>
      <c r="B496" s="2" t="s">
        <v>32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2.84</v>
      </c>
      <c r="H496" s="2" t="s">
        <v>12</v>
      </c>
    </row>
    <row r="497" spans="1:8" x14ac:dyDescent="0.3">
      <c r="A497" s="1">
        <v>0.7338321180555456</v>
      </c>
      <c r="B497" s="2" t="s">
        <v>32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2.85</v>
      </c>
      <c r="H497" s="2" t="s">
        <v>12</v>
      </c>
    </row>
    <row r="498" spans="1:8" x14ac:dyDescent="0.3">
      <c r="A498" s="1">
        <v>0.73394785879628621</v>
      </c>
      <c r="B498" s="2" t="s">
        <v>32</v>
      </c>
      <c r="C498" s="2" t="s">
        <v>14</v>
      </c>
      <c r="D498" s="2" t="s">
        <v>9</v>
      </c>
      <c r="E498" s="2" t="s">
        <v>10</v>
      </c>
      <c r="F498" s="2" t="s">
        <v>11</v>
      </c>
      <c r="G498">
        <v>2.79</v>
      </c>
      <c r="H498" s="2" t="s">
        <v>12</v>
      </c>
    </row>
    <row r="499" spans="1:8" x14ac:dyDescent="0.3">
      <c r="A499" s="1">
        <v>0.73406359953702705</v>
      </c>
      <c r="B499" s="2" t="s">
        <v>32</v>
      </c>
      <c r="C499" s="2" t="s">
        <v>14</v>
      </c>
      <c r="D499" s="2" t="s">
        <v>9</v>
      </c>
      <c r="E499" s="2" t="s">
        <v>10</v>
      </c>
      <c r="F499" s="2" t="s">
        <v>11</v>
      </c>
      <c r="G499">
        <v>2.83</v>
      </c>
      <c r="H499" s="2" t="s">
        <v>12</v>
      </c>
    </row>
    <row r="500" spans="1:8" x14ac:dyDescent="0.3">
      <c r="A500" s="1">
        <v>0.73417934027776766</v>
      </c>
      <c r="B500" s="2" t="s">
        <v>32</v>
      </c>
      <c r="C500" s="2" t="s">
        <v>14</v>
      </c>
      <c r="D500" s="2" t="s">
        <v>9</v>
      </c>
      <c r="E500" s="2" t="s">
        <v>10</v>
      </c>
      <c r="F500" s="2" t="s">
        <v>11</v>
      </c>
      <c r="G500">
        <v>2.83</v>
      </c>
      <c r="H500" s="2" t="s">
        <v>12</v>
      </c>
    </row>
    <row r="501" spans="1:8" x14ac:dyDescent="0.3">
      <c r="A501" s="1">
        <v>0.73429508101850849</v>
      </c>
      <c r="B501" s="2" t="s">
        <v>32</v>
      </c>
      <c r="C501" s="2" t="s">
        <v>14</v>
      </c>
      <c r="D501" s="2" t="s">
        <v>9</v>
      </c>
      <c r="E501" s="2" t="s">
        <v>10</v>
      </c>
      <c r="F501" s="2" t="s">
        <v>11</v>
      </c>
      <c r="G501">
        <v>2.77</v>
      </c>
      <c r="H501" s="2" t="s">
        <v>12</v>
      </c>
    </row>
    <row r="502" spans="1:8" x14ac:dyDescent="0.3">
      <c r="A502" s="1">
        <v>0.7344108217592491</v>
      </c>
      <c r="B502" s="2" t="s">
        <v>32</v>
      </c>
      <c r="C502" s="2" t="s">
        <v>14</v>
      </c>
      <c r="D502" s="2" t="s">
        <v>9</v>
      </c>
      <c r="E502" s="2" t="s">
        <v>10</v>
      </c>
      <c r="F502" s="2" t="s">
        <v>11</v>
      </c>
      <c r="G502">
        <v>2.84</v>
      </c>
      <c r="H502" s="2" t="s">
        <v>12</v>
      </c>
    </row>
    <row r="503" spans="1:8" x14ac:dyDescent="0.3">
      <c r="A503" s="1">
        <v>0.73452656249998993</v>
      </c>
      <c r="B503" s="2" t="s">
        <v>32</v>
      </c>
      <c r="C503" s="2" t="s">
        <v>14</v>
      </c>
      <c r="D503" s="2" t="s">
        <v>9</v>
      </c>
      <c r="E503" s="2" t="s">
        <v>10</v>
      </c>
      <c r="F503" s="2" t="s">
        <v>11</v>
      </c>
      <c r="G503">
        <v>2.79</v>
      </c>
      <c r="H503" s="2" t="s">
        <v>12</v>
      </c>
    </row>
    <row r="504" spans="1:8" x14ac:dyDescent="0.3">
      <c r="A504" s="1">
        <v>0.73464230324073054</v>
      </c>
      <c r="B504" s="2" t="s">
        <v>32</v>
      </c>
      <c r="C504" s="2" t="s">
        <v>14</v>
      </c>
      <c r="D504" s="2" t="s">
        <v>9</v>
      </c>
      <c r="E504" s="2" t="s">
        <v>10</v>
      </c>
      <c r="F504" s="2" t="s">
        <v>11</v>
      </c>
      <c r="G504">
        <v>2.82</v>
      </c>
      <c r="H504" s="2" t="s">
        <v>12</v>
      </c>
    </row>
    <row r="505" spans="1:8" x14ac:dyDescent="0.3">
      <c r="A505" s="1">
        <v>0.73475804398147138</v>
      </c>
      <c r="B505" s="2" t="s">
        <v>32</v>
      </c>
      <c r="C505" s="2" t="s">
        <v>14</v>
      </c>
      <c r="D505" s="2" t="s">
        <v>9</v>
      </c>
      <c r="E505" s="2" t="s">
        <v>10</v>
      </c>
      <c r="F505" s="2" t="s">
        <v>11</v>
      </c>
      <c r="G505">
        <v>2.8</v>
      </c>
      <c r="H505" s="2" t="s">
        <v>12</v>
      </c>
    </row>
    <row r="506" spans="1:8" x14ac:dyDescent="0.3">
      <c r="A506" s="1">
        <v>0.73487378472221199</v>
      </c>
      <c r="B506" s="2" t="s">
        <v>32</v>
      </c>
      <c r="C506" s="2" t="s">
        <v>14</v>
      </c>
      <c r="D506" s="2" t="s">
        <v>9</v>
      </c>
      <c r="E506" s="2" t="s">
        <v>10</v>
      </c>
      <c r="F506" s="2" t="s">
        <v>11</v>
      </c>
      <c r="G506">
        <v>2.83</v>
      </c>
      <c r="H506" s="2" t="s">
        <v>12</v>
      </c>
    </row>
    <row r="507" spans="1:8" x14ac:dyDescent="0.3">
      <c r="A507" s="1">
        <v>0.73498952546295282</v>
      </c>
      <c r="B507" s="2" t="s">
        <v>32</v>
      </c>
      <c r="C507" s="2" t="s">
        <v>14</v>
      </c>
      <c r="D507" s="2" t="s">
        <v>9</v>
      </c>
      <c r="E507" s="2" t="s">
        <v>10</v>
      </c>
      <c r="F507" s="2" t="s">
        <v>11</v>
      </c>
      <c r="G507">
        <v>2.8</v>
      </c>
      <c r="H507" s="2" t="s">
        <v>12</v>
      </c>
    </row>
    <row r="508" spans="1:8" x14ac:dyDescent="0.3">
      <c r="A508" s="1">
        <v>0.73510526620369343</v>
      </c>
      <c r="B508" s="2" t="s">
        <v>32</v>
      </c>
      <c r="C508" s="2" t="s">
        <v>14</v>
      </c>
      <c r="D508" s="2" t="s">
        <v>9</v>
      </c>
      <c r="E508" s="2" t="s">
        <v>10</v>
      </c>
      <c r="F508" s="2" t="s">
        <v>11</v>
      </c>
      <c r="G508">
        <v>2.82</v>
      </c>
      <c r="H508" s="2" t="s">
        <v>12</v>
      </c>
    </row>
    <row r="509" spans="1:8" x14ac:dyDescent="0.3">
      <c r="A509" s="1">
        <v>0.73522100694443426</v>
      </c>
      <c r="B509" s="2" t="s">
        <v>32</v>
      </c>
      <c r="C509" s="2" t="s">
        <v>14</v>
      </c>
      <c r="D509" s="2" t="s">
        <v>9</v>
      </c>
      <c r="E509" s="2" t="s">
        <v>10</v>
      </c>
      <c r="F509" s="2" t="s">
        <v>11</v>
      </c>
      <c r="G509">
        <v>2.83</v>
      </c>
      <c r="H509" s="2" t="s">
        <v>12</v>
      </c>
    </row>
    <row r="510" spans="1:8" x14ac:dyDescent="0.3">
      <c r="A510" s="1">
        <v>0.73533674768517487</v>
      </c>
      <c r="B510" s="2" t="s">
        <v>32</v>
      </c>
      <c r="C510" s="2" t="s">
        <v>14</v>
      </c>
      <c r="D510" s="2" t="s">
        <v>9</v>
      </c>
      <c r="E510" s="2" t="s">
        <v>10</v>
      </c>
      <c r="F510" s="2" t="s">
        <v>11</v>
      </c>
      <c r="G510">
        <v>2.82</v>
      </c>
      <c r="H510" s="2" t="s">
        <v>12</v>
      </c>
    </row>
    <row r="511" spans="1:8" x14ac:dyDescent="0.3">
      <c r="A511" s="1">
        <v>0.73545248842591571</v>
      </c>
      <c r="B511" s="2" t="s">
        <v>32</v>
      </c>
      <c r="C511" s="2" t="s">
        <v>14</v>
      </c>
      <c r="D511" s="2" t="s">
        <v>9</v>
      </c>
      <c r="E511" s="2" t="s">
        <v>10</v>
      </c>
      <c r="F511" s="2" t="s">
        <v>11</v>
      </c>
      <c r="G511">
        <v>2.77</v>
      </c>
      <c r="H511" s="2" t="s">
        <v>12</v>
      </c>
    </row>
    <row r="4696" spans="10:10" x14ac:dyDescent="0.3">
      <c r="J4696"/>
    </row>
    <row r="4720" spans="17:41" x14ac:dyDescent="0.3">
      <c r="Q4720" s="1"/>
      <c r="Y4720" s="1"/>
      <c r="AG4720" s="1"/>
      <c r="AO4720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XFB4803"/>
  <sheetViews>
    <sheetView topLeftCell="J1" zoomScaleNormal="100" workbookViewId="0">
      <selection activeCell="U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  <col min="15" max="15" width="10.88671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42" t="s">
        <v>18</v>
      </c>
      <c r="O1" s="43"/>
      <c r="Q1" s="46" t="s">
        <v>19</v>
      </c>
      <c r="R1" s="46"/>
      <c r="T1" s="47" t="s">
        <v>20</v>
      </c>
      <c r="U1" s="47"/>
      <c r="V1" s="47"/>
      <c r="W1" s="47"/>
    </row>
    <row r="2" spans="1:69" x14ac:dyDescent="0.3">
      <c r="A2" s="1">
        <v>0.67958443287036963</v>
      </c>
      <c r="B2" s="2" t="s">
        <v>33</v>
      </c>
      <c r="C2" s="2" t="s">
        <v>8</v>
      </c>
      <c r="D2" s="2" t="s">
        <v>9</v>
      </c>
      <c r="E2" s="2" t="s">
        <v>10</v>
      </c>
      <c r="F2" s="2" t="s">
        <v>11</v>
      </c>
      <c r="G2">
        <v>3.5</v>
      </c>
      <c r="H2" s="2" t="s">
        <v>12</v>
      </c>
      <c r="J2" s="8">
        <f>calculoesp4!F2</f>
        <v>3.59</v>
      </c>
      <c r="K2" s="6">
        <f>calculoesp4!G2</f>
        <v>4</v>
      </c>
      <c r="L2" s="9">
        <f>calculoesp4!H2</f>
        <v>8.0645161290322578E-3</v>
      </c>
      <c r="N2" s="44"/>
      <c r="O2" s="45"/>
      <c r="Q2" s="46"/>
      <c r="R2" s="46"/>
      <c r="T2" s="8"/>
      <c r="U2" s="8" t="s">
        <v>53</v>
      </c>
      <c r="V2" s="8" t="s">
        <v>54</v>
      </c>
      <c r="W2" s="8" t="s">
        <v>55</v>
      </c>
    </row>
    <row r="3" spans="1:69" x14ac:dyDescent="0.3">
      <c r="A3" s="1">
        <v>0.67970017361111046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>
        <v>3.53</v>
      </c>
      <c r="H3" s="2" t="s">
        <v>12</v>
      </c>
      <c r="J3" s="8">
        <f>calculoesp4!F3</f>
        <v>3.58</v>
      </c>
      <c r="K3" s="7">
        <f>calculoesp4!G3</f>
        <v>3</v>
      </c>
      <c r="L3" s="9">
        <f>calculoesp4!H3</f>
        <v>6.0483870967741934E-3</v>
      </c>
      <c r="N3" s="10" t="s">
        <v>35</v>
      </c>
      <c r="O3" s="11">
        <f>calculoesp4!S3/calculoesp4!S8</f>
        <v>0.92063492063492058</v>
      </c>
      <c r="Q3" s="46"/>
      <c r="R3" s="46"/>
      <c r="T3" s="8" t="s">
        <v>53</v>
      </c>
      <c r="U3" s="10">
        <f>O3</f>
        <v>0.92063492063492058</v>
      </c>
      <c r="V3" s="12">
        <f>O7</f>
        <v>0.26170798898071623</v>
      </c>
      <c r="W3" s="13">
        <f>O11</f>
        <v>0</v>
      </c>
      <c r="Y3" s="14"/>
    </row>
    <row r="4" spans="1:69" x14ac:dyDescent="0.3">
      <c r="A4" s="1">
        <v>0.67981591435185107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11</v>
      </c>
      <c r="G4">
        <v>3.57</v>
      </c>
      <c r="H4" s="2" t="s">
        <v>12</v>
      </c>
      <c r="J4" s="8">
        <f>calculoesp4!F4</f>
        <v>3.57</v>
      </c>
      <c r="K4" s="7">
        <f>calculoesp4!G4</f>
        <v>3</v>
      </c>
      <c r="L4" s="9">
        <f>calculoesp4!H4</f>
        <v>6.0483870967741934E-3</v>
      </c>
      <c r="N4" s="10" t="s">
        <v>36</v>
      </c>
      <c r="O4" s="15">
        <f>calculoesp4!S5/calculoesp4!S8</f>
        <v>7.9365079365079361E-2</v>
      </c>
      <c r="Q4" s="8" t="s">
        <v>53</v>
      </c>
      <c r="R4" s="16">
        <f>SUM(L2:L39)</f>
        <v>0.41733870967741932</v>
      </c>
      <c r="T4" s="8" t="s">
        <v>54</v>
      </c>
      <c r="U4" s="10">
        <f>O4</f>
        <v>7.9365079365079361E-2</v>
      </c>
      <c r="V4" s="12">
        <f>O8</f>
        <v>0.72727272727272729</v>
      </c>
      <c r="W4" s="13">
        <f>O12</f>
        <v>0.67142857142857137</v>
      </c>
    </row>
    <row r="5" spans="1:69" x14ac:dyDescent="0.3">
      <c r="A5" s="1">
        <v>0.6799316550925919</v>
      </c>
      <c r="B5" s="2" t="s">
        <v>33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calculoesp4!F5</f>
        <v>3.56</v>
      </c>
      <c r="K5" s="7">
        <f>calculoesp4!G5</f>
        <v>1</v>
      </c>
      <c r="L5" s="9">
        <f>calculoesp4!H5</f>
        <v>2.0161290322580645E-3</v>
      </c>
      <c r="N5" s="10" t="s">
        <v>48</v>
      </c>
      <c r="O5" s="17">
        <f>calculoesp4!S7/calculoesp4!S8</f>
        <v>0</v>
      </c>
      <c r="Q5" s="8" t="s">
        <v>54</v>
      </c>
      <c r="R5" s="16">
        <f>SUM(L33:L70)</f>
        <v>0.75604838709677469</v>
      </c>
      <c r="T5" s="8" t="s">
        <v>55</v>
      </c>
      <c r="U5" s="10">
        <f>O5</f>
        <v>0</v>
      </c>
      <c r="V5" s="12">
        <f>O9</f>
        <v>1.1019283746556474E-2</v>
      </c>
      <c r="W5" s="13">
        <f>O13</f>
        <v>0.32857142857142857</v>
      </c>
    </row>
    <row r="6" spans="1:69" x14ac:dyDescent="0.3">
      <c r="A6" s="1">
        <v>0.68004739583333251</v>
      </c>
      <c r="B6" s="2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calculoesp4!F6</f>
        <v>3.55</v>
      </c>
      <c r="K6" s="7">
        <f>calculoesp4!G6</f>
        <v>3</v>
      </c>
      <c r="L6" s="9">
        <f>calculoesp4!H6</f>
        <v>6.0483870967741934E-3</v>
      </c>
      <c r="N6" s="8"/>
      <c r="O6" s="18">
        <f>SUM(O3:O5)</f>
        <v>1</v>
      </c>
      <c r="Q6" s="8" t="s">
        <v>55</v>
      </c>
      <c r="R6" s="16">
        <f>SUM(L71:L74)</f>
        <v>1.4112903225806451E-2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69" x14ac:dyDescent="0.3">
      <c r="A7" s="1">
        <v>0.68016313657407335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calculoesp4!F7</f>
        <v>3.54</v>
      </c>
      <c r="K7" s="7">
        <f>calculoesp4!G7</f>
        <v>2</v>
      </c>
      <c r="L7" s="9">
        <f>calculoesp4!H7</f>
        <v>4.0322580645161289E-3</v>
      </c>
      <c r="N7" s="12" t="s">
        <v>37</v>
      </c>
      <c r="O7" s="20">
        <f>calculoesp4!T3/calculoesp4!T8</f>
        <v>0.26170798898071623</v>
      </c>
      <c r="R7" s="21">
        <f>SUM(R4:R6)</f>
        <v>1.1875000000000004</v>
      </c>
    </row>
    <row r="8" spans="1:69" x14ac:dyDescent="0.3">
      <c r="A8" s="1">
        <v>0.68027887731481396</v>
      </c>
      <c r="B8" s="2" t="s">
        <v>33</v>
      </c>
      <c r="C8" s="2" t="s">
        <v>8</v>
      </c>
      <c r="D8" s="2" t="s">
        <v>9</v>
      </c>
      <c r="E8" s="2" t="s">
        <v>10</v>
      </c>
      <c r="F8" s="2" t="s">
        <v>11</v>
      </c>
      <c r="G8">
        <v>3.57</v>
      </c>
      <c r="H8" s="2" t="s">
        <v>12</v>
      </c>
      <c r="J8" s="8">
        <f>calculoesp4!F8</f>
        <v>3.53</v>
      </c>
      <c r="K8" s="7">
        <f>calculoesp4!G8</f>
        <v>3</v>
      </c>
      <c r="L8" s="9">
        <f>calculoesp4!H8</f>
        <v>6.0483870967741934E-3</v>
      </c>
      <c r="N8" s="12" t="s">
        <v>38</v>
      </c>
      <c r="O8" s="22">
        <f>calculoesp4!T5/calculoesp4!T8</f>
        <v>0.72727272727272729</v>
      </c>
      <c r="Y8" s="23"/>
    </row>
    <row r="9" spans="1:69" x14ac:dyDescent="0.3">
      <c r="A9" s="1">
        <v>0.68039461805555479</v>
      </c>
      <c r="B9" s="2" t="s">
        <v>33</v>
      </c>
      <c r="C9" s="2" t="s">
        <v>8</v>
      </c>
      <c r="D9" s="2" t="s">
        <v>9</v>
      </c>
      <c r="E9" s="2" t="s">
        <v>10</v>
      </c>
      <c r="F9" s="2" t="s">
        <v>11</v>
      </c>
      <c r="G9">
        <v>3.59</v>
      </c>
      <c r="H9" s="2" t="s">
        <v>12</v>
      </c>
      <c r="J9" s="8">
        <f>calculoesp4!F9</f>
        <v>3.52</v>
      </c>
      <c r="K9" s="7">
        <f>calculoesp4!G9</f>
        <v>2</v>
      </c>
      <c r="L9" s="9">
        <f>calculoesp4!H9</f>
        <v>4.0322580645161289E-3</v>
      </c>
      <c r="N9" s="12" t="s">
        <v>49</v>
      </c>
      <c r="O9" s="22">
        <f>calculoesp4!T7/calculoesp4!T8</f>
        <v>1.1019283746556474E-2</v>
      </c>
      <c r="T9" s="47" t="s">
        <v>27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</row>
    <row r="10" spans="1:69" x14ac:dyDescent="0.3">
      <c r="A10" s="1">
        <v>0.6805103587962954</v>
      </c>
      <c r="B10" s="2" t="s">
        <v>33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3.42</v>
      </c>
      <c r="H10" s="2" t="s">
        <v>12</v>
      </c>
      <c r="J10" s="8">
        <f>calculoesp4!F10</f>
        <v>3.51</v>
      </c>
      <c r="K10" s="7">
        <f>calculoesp4!G10</f>
        <v>6</v>
      </c>
      <c r="L10" s="9">
        <f>calculoesp4!H10</f>
        <v>1.2096774193548387E-2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</row>
    <row r="11" spans="1:69" x14ac:dyDescent="0.3">
      <c r="A11" s="1">
        <v>0.68062609953703623</v>
      </c>
      <c r="B11" s="2" t="s">
        <v>33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3.54</v>
      </c>
      <c r="H11" s="2" t="s">
        <v>12</v>
      </c>
      <c r="J11" s="8">
        <f>calculoesp4!F11</f>
        <v>3.5</v>
      </c>
      <c r="K11" s="7">
        <f>calculoesp4!G11</f>
        <v>5</v>
      </c>
      <c r="L11" s="9">
        <f>calculoesp4!H11</f>
        <v>1.0080645161290322E-2</v>
      </c>
      <c r="N11" s="13" t="s">
        <v>50</v>
      </c>
      <c r="O11" s="25">
        <f>calculoesp4!U3/calculoesp4!U8</f>
        <v>0</v>
      </c>
      <c r="T11" s="16" cm="1">
        <f t="array" ref="T11:T13">MMULT($U$3:$W$5,R4:R6)</f>
        <v>0.58208049282096208</v>
      </c>
      <c r="U11" s="16" cm="1">
        <f t="array" ref="U11:U13">MMULT($U$3:$W$5,_xlfn.ANCHORARRAY(T11))</f>
        <v>0.6909328662634926</v>
      </c>
      <c r="V11" s="16" cm="1">
        <f t="array" ref="V11:V13">MMULT($U$3:$W$5,_xlfn.ANCHORARRAY(U11))</f>
        <v>0.76322884567708082</v>
      </c>
      <c r="W11" s="16" cm="1">
        <f t="array" ref="W11:W13">MMULT($U$3:$W$5,_xlfn.ANCHORARRAY(V11))</f>
        <v>0.81136160006210289</v>
      </c>
      <c r="X11" s="16" cm="1">
        <f t="array" ref="X11:X13">MMULT($U$3:$W$5,_xlfn.ANCHORARRAY(W11))</f>
        <v>0.84344324189163833</v>
      </c>
      <c r="Y11" s="16" cm="1">
        <f t="array" ref="Y11:Y13">MMULT($U$3:$W$5,_xlfn.ANCHORARRAY(X11))</f>
        <v>0.8648376270651662</v>
      </c>
      <c r="Z11" s="16" cm="1">
        <f t="array" ref="Z11:Z13">MMULT($U$3:$W$5,_xlfn.ANCHORARRAY(Y11))</f>
        <v>0.87910843452063514</v>
      </c>
      <c r="AA11" s="16" cm="1">
        <f t="array" ref="AA11:AA13">MMULT($U$3:$W$5,_xlfn.ANCHORARRAY(Z11))</f>
        <v>0.88862863780699164</v>
      </c>
      <c r="AB11" s="16" cm="1">
        <f t="array" ref="AB11:AB13">MMULT($U$3:$W$5,_xlfn.ANCHORARRAY(AA11))</f>
        <v>0.89497999577883447</v>
      </c>
      <c r="AC11" s="16" cm="1">
        <f t="array" ref="AC11:AC13">MMULT($U$3:$W$5,_xlfn.ANCHORARRAY(AB11))</f>
        <v>0.89921737645343036</v>
      </c>
      <c r="AD11" s="16" cm="1">
        <f t="array" ref="AD11:AD13">MMULT($U$3:$W$5,_xlfn.ANCHORARRAY(AC11))</f>
        <v>0.90204442489633085</v>
      </c>
      <c r="AE11" s="16" cm="1">
        <f t="array" ref="AE11:AE13">MMULT($U$3:$W$5,_xlfn.ANCHORARRAY(AD11))</f>
        <v>0.90393055341098705</v>
      </c>
      <c r="AF11" s="16" cm="1">
        <f t="array" ref="AF11:AF13">MMULT($U$3:$W$5,_xlfn.ANCHORARRAY(AE11))</f>
        <v>0.90518892921678018</v>
      </c>
      <c r="AG11" s="16" cm="1">
        <f t="array" ref="AG11:AG13">MMULT($U$3:$W$5,_xlfn.ANCHORARRAY(AF11))</f>
        <v>0.90602848570968764</v>
      </c>
      <c r="AH11" s="16" cm="1">
        <f t="array" ref="AH11:AH13">MMULT($U$3:$W$5,_xlfn.ANCHORARRAY(AG11))</f>
        <v>0.90658861684640879</v>
      </c>
      <c r="AI11" s="16" cm="1">
        <f t="array" ref="AI11:AI13">MMULT($U$3:$W$5,_xlfn.ANCHORARRAY(AH11))</f>
        <v>0.90696232244984198</v>
      </c>
      <c r="AJ11" s="16" cm="1">
        <f t="array" ref="AJ11:AJ13">MMULT($U$3:$W$5,_xlfn.ANCHORARRAY(AI11))</f>
        <v>0.90721164958853584</v>
      </c>
      <c r="AK11" s="16" cm="1">
        <f t="array" ref="AK11:AK13">MMULT($U$3:$W$5,_xlfn.ANCHORARRAY(AJ11))</f>
        <v>0.9073779944994288</v>
      </c>
      <c r="AL11" s="16" cm="1">
        <f t="array" ref="AL11:AL13">MMULT($U$3:$W$5,_xlfn.ANCHORARRAY(AK11))</f>
        <v>0.9074889757194764</v>
      </c>
      <c r="AM11" s="16" cm="1">
        <f t="array" ref="AM11:AM13">MMULT($U$3:$W$5,_xlfn.ANCHORARRAY(AL11))</f>
        <v>0.90756301965189368</v>
      </c>
      <c r="AN11" s="16" cm="1">
        <f t="array" ref="AN11:AN13">MMULT($U$3:$W$5,_xlfn.ANCHORARRAY(AM11))</f>
        <v>0.90761241993739883</v>
      </c>
      <c r="AO11" s="16" cm="1">
        <f t="array" ref="AO11:AO13">MMULT($U$3:$W$5,_xlfn.ANCHORARRAY(AN11))</f>
        <v>0.90764537858956862</v>
      </c>
      <c r="AP11" s="16" cm="1">
        <f t="array" ref="AP11:AP13">MMULT($U$3:$W$5,_xlfn.ANCHORARRAY(AO11))</f>
        <v>0.90766736778948787</v>
      </c>
      <c r="AQ11" s="16" cm="1">
        <f t="array" ref="AQ11:AQ13">MMULT($U$3:$W$5,_xlfn.ANCHORARRAY(AP11))</f>
        <v>0.90768203844139594</v>
      </c>
      <c r="AR11" s="16" cm="1">
        <f t="array" ref="AR11:AR13">MMULT($U$3:$W$5,_xlfn.ANCHORARRAY(AQ11))</f>
        <v>0.90769182633855672</v>
      </c>
      <c r="AS11" s="16" cm="1">
        <f t="array" ref="AS11:AS13">MMULT($U$3:$W$5,_xlfn.ANCHORARRAY(AR11))</f>
        <v>0.90769835658216425</v>
      </c>
      <c r="AT11" s="16" cm="1">
        <f t="array" ref="AT11:AT13">MMULT($U$3:$W$5,_xlfn.ANCHORARRAY(AS11))</f>
        <v>0.90770271339965791</v>
      </c>
      <c r="AU11" s="16" cm="1">
        <f t="array" ref="AU11:AU13">MMULT($U$3:$W$5,_xlfn.ANCHORARRAY(AT11))</f>
        <v>0.90770562016084688</v>
      </c>
      <c r="AV11" s="16" cm="1">
        <f t="array" ref="AV11:AV13">MMULT($U$3:$W$5,_xlfn.ANCHORARRAY(AU11))</f>
        <v>0.90770755948022896</v>
      </c>
      <c r="AW11" s="16" cm="1">
        <f t="array" ref="AW11:AW13">MMULT($U$3:$W$5,_xlfn.ANCHORARRAY(AV11))</f>
        <v>0.90770885334629559</v>
      </c>
      <c r="AX11" s="16" cm="1">
        <f t="array" ref="AX11:AX13">MMULT($U$3:$W$5,_xlfn.ANCHORARRAY(AW11))</f>
        <v>0.90770971658182731</v>
      </c>
      <c r="AY11" s="16" cm="1">
        <f t="array" ref="AY11:AY13">MMULT($U$3:$W$5,_xlfn.ANCHORARRAY(AX11))</f>
        <v>0.9077102925112861</v>
      </c>
      <c r="AZ11" s="16" cm="1">
        <f t="array" ref="AZ11:AZ13">MMULT($U$3:$W$5,_xlfn.ANCHORARRAY(AY11))</f>
        <v>0.90771067675721795</v>
      </c>
      <c r="BA11" s="16" cm="1">
        <f t="array" ref="BA11:BA13">MMULT($U$3:$W$5,_xlfn.ANCHORARRAY(AZ11))</f>
        <v>0.90771093311662787</v>
      </c>
      <c r="BB11" s="16" cm="1">
        <f t="array" ref="BB11:BB13">MMULT($U$3:$W$5,_xlfn.ANCHORARRAY(BA11))</f>
        <v>0.90771110415330414</v>
      </c>
      <c r="BC11" s="16" cm="1">
        <f t="array" ref="BC11:BC13">MMULT($U$3:$W$5,_xlfn.ANCHORARRAY(BB11))</f>
        <v>0.90771121826475665</v>
      </c>
      <c r="BD11" s="16" cm="1">
        <f t="array" ref="BD11:BD13">MMULT($U$3:$W$5,_xlfn.ANCHORARRAY(BC11))</f>
        <v>0.90771129439710363</v>
      </c>
      <c r="BE11" s="16" cm="1">
        <f t="array" ref="BE11:BE13">MMULT($U$3:$W$5,_xlfn.ANCHORARRAY(BD11))</f>
        <v>0.90771134519072816</v>
      </c>
      <c r="BF11" s="16" cm="1">
        <f t="array" ref="BF11:BF13">MMULT($U$3:$W$5,_xlfn.ANCHORARRAY(BE11))</f>
        <v>0.90771137907898169</v>
      </c>
      <c r="BG11" s="16" cm="1">
        <f t="array" ref="BG11:BG13">MMULT($U$3:$W$5,_xlfn.ANCHORARRAY(BF11))</f>
        <v>0.90771140168838871</v>
      </c>
      <c r="BH11" s="16" cm="1">
        <f t="array" ref="BH11:BH13">MMULT($U$3:$W$5,_xlfn.ANCHORARRAY(BG11))</f>
        <v>0.90771141677282752</v>
      </c>
      <c r="BI11" s="16" cm="1">
        <f t="array" ref="BI11:BI13">MMULT($U$3:$W$5,_xlfn.ANCHORARRAY(BH11))</f>
        <v>0.90771142683679318</v>
      </c>
      <c r="BJ11" s="16" cm="1">
        <f t="array" ref="BJ11:BJ13">MMULT($U$3:$W$5,_xlfn.ANCHORARRAY(BI11))</f>
        <v>0.90771143355122275</v>
      </c>
      <c r="BK11" s="16" cm="1">
        <f t="array" ref="BK11:BK13">MMULT($U$3:$W$5,_xlfn.ANCHORARRAY(BJ11))</f>
        <v>0.90771143803092458</v>
      </c>
      <c r="BL11" s="16" cm="1">
        <f t="array" ref="BL11:BL13">MMULT($U$3:$W$5,_xlfn.ANCHORARRAY(BK11))</f>
        <v>0.90771144101967116</v>
      </c>
      <c r="BM11" s="16" cm="1">
        <f t="array" ref="BM11:BM13">MMULT($U$3:$W$5,_xlfn.ANCHORARRAY(BL11))</f>
        <v>0.90771144301368922</v>
      </c>
      <c r="BN11" s="16" cm="1">
        <f t="array" ref="BN11:BN13">MMULT($U$3:$W$5,_xlfn.ANCHORARRAY(BM11))</f>
        <v>0.90771144434404893</v>
      </c>
      <c r="BO11" s="16" cm="1">
        <f t="array" ref="BO11:BO13">MMULT($U$3:$W$5,_xlfn.ANCHORARRAY(BN11))</f>
        <v>0.90771144523163205</v>
      </c>
      <c r="BP11" s="16" cm="1">
        <f t="array" ref="BP11:BP13">MMULT($U$3:$W$5,_xlfn.ANCHORARRAY(BO11))</f>
        <v>0.90771144582380558</v>
      </c>
      <c r="BQ11" s="16" cm="1">
        <f t="array" ref="BQ11:BQ13">MMULT($U$3:$W$5,_xlfn.ANCHORARRAY(BP11))</f>
        <v>0.90771144621888911</v>
      </c>
    </row>
    <row r="12" spans="1:69" x14ac:dyDescent="0.3">
      <c r="A12" s="1">
        <v>0.68074184027777684</v>
      </c>
      <c r="B12" s="2" t="s">
        <v>33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3.55</v>
      </c>
      <c r="H12" s="2" t="s">
        <v>12</v>
      </c>
      <c r="J12" s="8">
        <f>calculoesp4!F12</f>
        <v>3.49</v>
      </c>
      <c r="K12" s="7">
        <f>calculoesp4!G12</f>
        <v>3</v>
      </c>
      <c r="L12" s="9">
        <f>calculoesp4!H12</f>
        <v>6.0483870967741934E-3</v>
      </c>
      <c r="N12" s="13" t="s">
        <v>51</v>
      </c>
      <c r="O12" s="26">
        <f>calculoesp4!U5/calculoesp4!U8</f>
        <v>0.67142857142857137</v>
      </c>
      <c r="T12" s="16">
        <v>0.59245129870129909</v>
      </c>
      <c r="U12" s="16">
        <v>0.48577776198455952</v>
      </c>
      <c r="V12" s="16">
        <v>0.41537315203591874</v>
      </c>
      <c r="W12" s="16">
        <v>0.36863765599204051</v>
      </c>
      <c r="X12" s="16">
        <v>0.33753010502368164</v>
      </c>
      <c r="Y12" s="16">
        <v>0.31679856120674965</v>
      </c>
      <c r="Z12" s="16">
        <v>0.30297399124655661</v>
      </c>
      <c r="AA12" s="16">
        <v>0.29375274571057042</v>
      </c>
      <c r="AB12" s="16">
        <v>0.28760122823490697</v>
      </c>
      <c r="AC12" s="16">
        <v>0.28349729475416341</v>
      </c>
      <c r="AD12" s="16">
        <v>0.28075931565388706</v>
      </c>
      <c r="AE12" s="16">
        <v>0.27893262334897684</v>
      </c>
      <c r="AF12" s="16">
        <v>0.2777139054243542</v>
      </c>
      <c r="AG12" s="16">
        <v>0.2769008087767354</v>
      </c>
      <c r="AH12" s="16">
        <v>0.27635833133185395</v>
      </c>
      <c r="AI12" s="16">
        <v>0.27599640394005936</v>
      </c>
      <c r="AJ12" s="16">
        <v>0.27575493496581538</v>
      </c>
      <c r="AK12" s="16">
        <v>0.27559383283838484</v>
      </c>
      <c r="AL12" s="16">
        <v>0.27548634947724349</v>
      </c>
      <c r="AM12" s="16">
        <v>0.27541463923097836</v>
      </c>
      <c r="AN12" s="16">
        <v>0.27536679592361718</v>
      </c>
      <c r="AO12" s="16">
        <v>0.27533487604895962</v>
      </c>
      <c r="AP12" s="16">
        <v>0.2753135798958074</v>
      </c>
      <c r="AQ12" s="16">
        <v>0.27529937162761997</v>
      </c>
      <c r="AR12" s="16">
        <v>0.27528989222147743</v>
      </c>
      <c r="AS12" s="16">
        <v>0.27528356779547047</v>
      </c>
      <c r="AT12" s="16">
        <v>0.27527934829440459</v>
      </c>
      <c r="AU12" s="16">
        <v>0.2752765331473499</v>
      </c>
      <c r="AV12" s="16">
        <v>0.27527465495065884</v>
      </c>
      <c r="AW12" s="16">
        <v>0.2752734018641444</v>
      </c>
      <c r="AX12" s="16">
        <v>0.27527256583572413</v>
      </c>
      <c r="AY12" s="16">
        <v>0.27527200805817925</v>
      </c>
      <c r="AZ12" s="16">
        <v>0.27527163592275661</v>
      </c>
      <c r="BA12" s="16">
        <v>0.27527138764317977</v>
      </c>
      <c r="BB12" s="16">
        <v>0.27527122199716886</v>
      </c>
      <c r="BC12" s="16">
        <v>0.27527111148223532</v>
      </c>
      <c r="BD12" s="16">
        <v>0.27527103774939704</v>
      </c>
      <c r="BE12" s="16">
        <v>0.27527098855666571</v>
      </c>
      <c r="BF12" s="16">
        <v>0.27527095573648847</v>
      </c>
      <c r="BG12" s="16">
        <v>0.27527093383967555</v>
      </c>
      <c r="BH12" s="16">
        <v>0.27527091923066199</v>
      </c>
      <c r="BI12" s="16">
        <v>0.27527090948388838</v>
      </c>
      <c r="BJ12" s="16">
        <v>0.27527090298108142</v>
      </c>
      <c r="BK12" s="16">
        <v>0.27527089864256898</v>
      </c>
      <c r="BL12" s="16">
        <v>0.27527089574802044</v>
      </c>
      <c r="BM12" s="16">
        <v>0.27527089381684905</v>
      </c>
      <c r="BN12" s="16">
        <v>0.27527089252841908</v>
      </c>
      <c r="BO12" s="16">
        <v>0.27527089166881041</v>
      </c>
      <c r="BP12" s="16">
        <v>0.27527089109530067</v>
      </c>
      <c r="BQ12" s="16">
        <v>0.27527089071266914</v>
      </c>
    </row>
    <row r="13" spans="1:69" x14ac:dyDescent="0.3">
      <c r="A13" s="1">
        <v>0.68085758101851768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3.59</v>
      </c>
      <c r="H13" s="2" t="s">
        <v>12</v>
      </c>
      <c r="J13" s="8">
        <f>calculoesp4!F13</f>
        <v>3.48</v>
      </c>
      <c r="K13" s="7">
        <f>calculoesp4!G13</f>
        <v>1</v>
      </c>
      <c r="L13" s="9">
        <f>calculoesp4!H13</f>
        <v>2.0161290322580645E-3</v>
      </c>
      <c r="N13" s="13" t="s">
        <v>52</v>
      </c>
      <c r="O13" s="26">
        <f>calculoesp4!U7/calculoesp4!U8</f>
        <v>0.32857142857142857</v>
      </c>
      <c r="T13" s="16">
        <v>1.2968208477739275E-2</v>
      </c>
      <c r="U13" s="16">
        <v>1.0789371751948405E-2</v>
      </c>
      <c r="V13" s="16">
        <v>8.8980022870009407E-3</v>
      </c>
      <c r="W13" s="16">
        <v>7.5007439458570678E-3</v>
      </c>
      <c r="X13" s="16">
        <v>6.5266530846805199E-3</v>
      </c>
      <c r="Y13" s="16">
        <v>5.8638117280845545E-3</v>
      </c>
      <c r="Z13" s="16">
        <v>5.4175742328086522E-3</v>
      </c>
      <c r="AA13" s="16">
        <v>5.1186164824382242E-3</v>
      </c>
      <c r="AB13" s="16">
        <v>4.9187759862588136E-3</v>
      </c>
      <c r="AC13" s="16">
        <v>4.7853287924064852E-3</v>
      </c>
      <c r="AD13" s="16">
        <v>4.6962594497822708E-3</v>
      </c>
      <c r="AE13" s="16">
        <v>4.6368232400362287E-3</v>
      </c>
      <c r="AF13" s="16">
        <v>4.5971653588656432E-3</v>
      </c>
      <c r="AG13" s="16">
        <v>4.5707055135768768E-3</v>
      </c>
      <c r="AH13" s="16">
        <v>4.5530518217370818E-3</v>
      </c>
      <c r="AI13" s="16">
        <v>4.541273610098465E-3</v>
      </c>
      <c r="AJ13" s="16">
        <v>4.5334154456485127E-3</v>
      </c>
      <c r="AK13" s="16">
        <v>4.5281726621860582E-3</v>
      </c>
      <c r="AL13" s="16">
        <v>4.524674803279778E-3</v>
      </c>
      <c r="AM13" s="16">
        <v>4.5223411171275499E-3</v>
      </c>
      <c r="AN13" s="16">
        <v>4.5207841389835442E-3</v>
      </c>
      <c r="AO13" s="16">
        <v>4.5197453614713272E-3</v>
      </c>
      <c r="AP13" s="16">
        <v>4.5190523147041637E-3</v>
      </c>
      <c r="AQ13" s="16">
        <v>4.5185899309835159E-3</v>
      </c>
      <c r="AR13" s="16">
        <v>4.5182814399651701E-3</v>
      </c>
      <c r="AS13" s="16">
        <v>4.5180756223645365E-3</v>
      </c>
      <c r="AT13" s="16">
        <v>4.5179383059367672E-3</v>
      </c>
      <c r="AU13" s="16">
        <v>4.5178466918024147E-3</v>
      </c>
      <c r="AV13" s="16">
        <v>4.5177855691112294E-3</v>
      </c>
      <c r="AW13" s="16">
        <v>4.5177447895589978E-3</v>
      </c>
      <c r="AX13" s="16">
        <v>4.5177175824474029E-3</v>
      </c>
      <c r="AY13" s="16">
        <v>4.517699430533496E-3</v>
      </c>
      <c r="AZ13" s="16">
        <v>4.5176873200241776E-3</v>
      </c>
      <c r="BA13" s="16">
        <v>4.5176792401910165E-3</v>
      </c>
      <c r="BB13" s="16">
        <v>4.517673849525586E-3</v>
      </c>
      <c r="BC13" s="16">
        <v>4.5176702530065485E-3</v>
      </c>
      <c r="BD13" s="16">
        <v>4.5176678534977399E-3</v>
      </c>
      <c r="BE13" s="16">
        <v>4.517666252604636E-3</v>
      </c>
      <c r="BF13" s="16">
        <v>4.517665184528237E-3</v>
      </c>
      <c r="BG13" s="16">
        <v>4.5176644719340034E-3</v>
      </c>
      <c r="BH13" s="16">
        <v>4.5176639965087036E-3</v>
      </c>
      <c r="BI13" s="16">
        <v>4.5176636793166679E-3</v>
      </c>
      <c r="BJ13" s="16">
        <v>4.5176634676939633E-3</v>
      </c>
      <c r="BK13" s="16">
        <v>4.5176633265045143E-3</v>
      </c>
      <c r="BL13" s="16">
        <v>4.5176632323063954E-3</v>
      </c>
      <c r="BM13" s="16">
        <v>4.5176631694597335E-3</v>
      </c>
      <c r="BN13" s="16">
        <v>4.5176631275299899E-3</v>
      </c>
      <c r="BO13" s="16">
        <v>4.5176630995554991E-3</v>
      </c>
      <c r="BP13" s="16">
        <v>4.5176630808916084E-3</v>
      </c>
      <c r="BQ13" s="16">
        <v>4.5176630684395213E-3</v>
      </c>
    </row>
    <row r="14" spans="1:69" x14ac:dyDescent="0.3">
      <c r="A14" s="1">
        <v>0.68097332175925829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3.58</v>
      </c>
      <c r="H14" s="2" t="s">
        <v>12</v>
      </c>
      <c r="J14" s="8">
        <f>calculoesp4!F14</f>
        <v>3.47</v>
      </c>
      <c r="K14" s="7">
        <f>calculoesp4!G14</f>
        <v>6</v>
      </c>
      <c r="L14" s="9">
        <f>calculoesp4!H14</f>
        <v>1.2096774193548387E-2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69" x14ac:dyDescent="0.3">
      <c r="A15" s="1">
        <v>0.68108906249999912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calculoesp4!F15</f>
        <v>3.46</v>
      </c>
      <c r="K15" s="7">
        <f>calculoesp4!G15</f>
        <v>2</v>
      </c>
      <c r="L15" s="9">
        <f>calculoesp4!H15</f>
        <v>4.0322580645161289E-3</v>
      </c>
    </row>
    <row r="16" spans="1:69" x14ac:dyDescent="0.3">
      <c r="A16" s="1">
        <v>0.68120480324073973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calculoesp4!F16</f>
        <v>3.45</v>
      </c>
      <c r="K16" s="7">
        <f>calculoesp4!G16</f>
        <v>1</v>
      </c>
      <c r="L16" s="9">
        <f>calculoesp4!H16</f>
        <v>2.0161290322580645E-3</v>
      </c>
    </row>
    <row r="17" spans="1:12" x14ac:dyDescent="0.3">
      <c r="A17" s="1">
        <v>0.68132054398148056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8">
        <f>calculoesp4!F17</f>
        <v>3.44</v>
      </c>
      <c r="K17" s="7">
        <f>calculoesp4!G17</f>
        <v>2</v>
      </c>
      <c r="L17" s="9">
        <f>calculoesp4!H17</f>
        <v>4.0322580645161289E-3</v>
      </c>
    </row>
    <row r="18" spans="1:12" x14ac:dyDescent="0.3">
      <c r="A18" s="1">
        <v>0.68143628472222117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3.58</v>
      </c>
      <c r="H18" s="2" t="s">
        <v>12</v>
      </c>
      <c r="J18" s="8">
        <f>calculoesp4!F18</f>
        <v>3.43</v>
      </c>
      <c r="K18" s="7">
        <f>calculoesp4!G18</f>
        <v>2</v>
      </c>
      <c r="L18" s="9">
        <f>calculoesp4!H18</f>
        <v>4.0322580645161289E-3</v>
      </c>
    </row>
    <row r="19" spans="1:12" x14ac:dyDescent="0.3">
      <c r="A19" s="1">
        <v>0.68155202546296201</v>
      </c>
      <c r="B19" s="2" t="s">
        <v>33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8">
        <f>calculoesp4!F19</f>
        <v>3.42</v>
      </c>
      <c r="K19" s="7">
        <f>calculoesp4!G19</f>
        <v>5</v>
      </c>
      <c r="L19" s="9">
        <f>calculoesp4!H19</f>
        <v>1.0080645161290322E-2</v>
      </c>
    </row>
    <row r="20" spans="1:12" x14ac:dyDescent="0.3">
      <c r="A20" s="1">
        <v>0.68166776620370262</v>
      </c>
      <c r="B20" s="2" t="s">
        <v>33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calculoesp4!F20</f>
        <v>3.41</v>
      </c>
      <c r="K20" s="7">
        <f>calculoesp4!G20</f>
        <v>1</v>
      </c>
      <c r="L20" s="9">
        <f>calculoesp4!H20</f>
        <v>2.0161290322580645E-3</v>
      </c>
    </row>
    <row r="21" spans="1:12" x14ac:dyDescent="0.3">
      <c r="A21" s="1">
        <v>0.68178350694444345</v>
      </c>
      <c r="B21" s="2" t="s">
        <v>33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8">
        <f>calculoesp4!F21</f>
        <v>3.4</v>
      </c>
      <c r="K21" s="7">
        <f>calculoesp4!G21</f>
        <v>2</v>
      </c>
      <c r="L21" s="9">
        <f>calculoesp4!H21</f>
        <v>4.0322580645161289E-3</v>
      </c>
    </row>
    <row r="22" spans="1:12" x14ac:dyDescent="0.3">
      <c r="A22" s="1">
        <v>0.68189924768518406</v>
      </c>
      <c r="B22" s="2" t="s">
        <v>33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J22" s="8">
        <f>calculoesp4!F22</f>
        <v>3.39</v>
      </c>
      <c r="K22" s="7">
        <f>calculoesp4!G22</f>
        <v>3</v>
      </c>
      <c r="L22" s="9">
        <f>calculoesp4!H22</f>
        <v>6.0483870967741934E-3</v>
      </c>
    </row>
    <row r="23" spans="1:12" x14ac:dyDescent="0.3">
      <c r="A23" s="1">
        <v>0.6820149884259249</v>
      </c>
      <c r="B23" s="2" t="s">
        <v>33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8">
        <f>calculoesp4!F23</f>
        <v>3.38</v>
      </c>
      <c r="K23" s="7">
        <f>calculoesp4!G23</f>
        <v>1</v>
      </c>
      <c r="L23" s="9">
        <f>calculoesp4!H23</f>
        <v>2.0161290322580645E-3</v>
      </c>
    </row>
    <row r="24" spans="1:12" x14ac:dyDescent="0.3">
      <c r="A24" s="1">
        <v>0.68213072916666551</v>
      </c>
      <c r="B24" s="2" t="s">
        <v>33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calculoesp4!F24</f>
        <v>3.36</v>
      </c>
      <c r="K24" s="7">
        <f>calculoesp4!G24</f>
        <v>2</v>
      </c>
      <c r="L24" s="9">
        <f>calculoesp4!H24</f>
        <v>4.0322580645161289E-3</v>
      </c>
    </row>
    <row r="25" spans="1:12" x14ac:dyDescent="0.3">
      <c r="A25" s="1">
        <v>0.68224646990740634</v>
      </c>
      <c r="B25" s="2" t="s">
        <v>33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8">
        <f>calculoesp4!F25</f>
        <v>3.35</v>
      </c>
      <c r="K25" s="7">
        <f>calculoesp4!G25</f>
        <v>1</v>
      </c>
      <c r="L25" s="9">
        <f>calculoesp4!H25</f>
        <v>2.0161290322580645E-3</v>
      </c>
    </row>
    <row r="26" spans="1:12" x14ac:dyDescent="0.3">
      <c r="A26" s="1">
        <v>0.68236221064814695</v>
      </c>
      <c r="B26" s="2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3.4600000000000004</v>
      </c>
      <c r="H26" s="2" t="s">
        <v>12</v>
      </c>
      <c r="J26" s="8">
        <f>calculoesp4!F26</f>
        <v>3.34</v>
      </c>
      <c r="K26" s="7">
        <f>calculoesp4!G26</f>
        <v>7</v>
      </c>
      <c r="L26" s="9">
        <f>calculoesp4!H26</f>
        <v>1.4112903225806451E-2</v>
      </c>
    </row>
    <row r="27" spans="1:12" x14ac:dyDescent="0.3">
      <c r="A27" s="1">
        <v>0.68247795138888778</v>
      </c>
      <c r="B27" s="2" t="s">
        <v>33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3.52</v>
      </c>
      <c r="H27" s="2" t="s">
        <v>12</v>
      </c>
      <c r="J27" s="8">
        <f>calculoesp4!F27</f>
        <v>3.33</v>
      </c>
      <c r="K27" s="7">
        <f>calculoesp4!G27</f>
        <v>2</v>
      </c>
      <c r="L27" s="9">
        <f>calculoesp4!H27</f>
        <v>4.0322580645161289E-3</v>
      </c>
    </row>
    <row r="28" spans="1:12" x14ac:dyDescent="0.3">
      <c r="A28" s="1">
        <v>0.68259369212962839</v>
      </c>
      <c r="B28" s="2" t="s">
        <v>33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8">
        <f>calculoesp4!F28</f>
        <v>3.31</v>
      </c>
      <c r="K28" s="7">
        <f>calculoesp4!G28</f>
        <v>2</v>
      </c>
      <c r="L28" s="9">
        <f>calculoesp4!H28</f>
        <v>4.0322580645161289E-3</v>
      </c>
    </row>
    <row r="29" spans="1:12" x14ac:dyDescent="0.3">
      <c r="A29" s="1">
        <v>0.68270943287036923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calculoesp4!F29</f>
        <v>3.3</v>
      </c>
      <c r="K29" s="7">
        <f>calculoesp4!G29</f>
        <v>1</v>
      </c>
      <c r="L29" s="9">
        <f>calculoesp4!H29</f>
        <v>2.0161290322580645E-3</v>
      </c>
    </row>
    <row r="30" spans="1:12" x14ac:dyDescent="0.3">
      <c r="A30" s="1">
        <v>0.68282517361110984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calculoesp4!F30</f>
        <v>3.29</v>
      </c>
      <c r="K30" s="7">
        <f>calculoesp4!G30</f>
        <v>1</v>
      </c>
      <c r="L30" s="9">
        <f>calculoesp4!H30</f>
        <v>2.0161290322580645E-3</v>
      </c>
    </row>
    <row r="31" spans="1:12" x14ac:dyDescent="0.3">
      <c r="A31" s="1">
        <v>0.68294091435185067</v>
      </c>
      <c r="B31" s="2" t="s">
        <v>33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calculoesp4!F31</f>
        <v>3.27</v>
      </c>
      <c r="K31" s="7">
        <f>calculoesp4!G31</f>
        <v>1</v>
      </c>
      <c r="L31" s="9">
        <f>calculoesp4!H31</f>
        <v>2.0161290322580645E-3</v>
      </c>
    </row>
    <row r="32" spans="1:12" x14ac:dyDescent="0.3">
      <c r="A32" s="1">
        <v>0.68305665509259128</v>
      </c>
      <c r="B32" s="2" t="s">
        <v>33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calculoesp4!F32</f>
        <v>3.26</v>
      </c>
      <c r="K32" s="7">
        <f>calculoesp4!G32</f>
        <v>2</v>
      </c>
      <c r="L32" s="9">
        <f>calculoesp4!H32</f>
        <v>4.0322580645161289E-3</v>
      </c>
    </row>
    <row r="33" spans="1:12" x14ac:dyDescent="0.3">
      <c r="A33" s="1">
        <v>0.68317239583333211</v>
      </c>
      <c r="B33" s="2" t="s">
        <v>33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8">
        <f>calculoesp4!F33</f>
        <v>3.25</v>
      </c>
      <c r="K33" s="7">
        <f>calculoesp4!G33</f>
        <v>5</v>
      </c>
      <c r="L33" s="9">
        <f>calculoesp4!H33</f>
        <v>1.0080645161290322E-2</v>
      </c>
    </row>
    <row r="34" spans="1:12" x14ac:dyDescent="0.3">
      <c r="A34" s="1">
        <v>0.68328813657407272</v>
      </c>
      <c r="B34" s="2" t="s">
        <v>33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8">
        <f>calculoesp4!F34</f>
        <v>3.24</v>
      </c>
      <c r="K34" s="7">
        <f>calculoesp4!G34</f>
        <v>4</v>
      </c>
      <c r="L34" s="9">
        <f>calculoesp4!H34</f>
        <v>8.0645161290322578E-3</v>
      </c>
    </row>
    <row r="35" spans="1:12" x14ac:dyDescent="0.3">
      <c r="A35" s="1">
        <v>0.68340387731481356</v>
      </c>
      <c r="B35" s="2" t="s">
        <v>33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8">
        <f>calculoesp4!F35</f>
        <v>3.23</v>
      </c>
      <c r="K35" s="7">
        <f>calculoesp4!G35</f>
        <v>8</v>
      </c>
      <c r="L35" s="9">
        <f>calculoesp4!H35</f>
        <v>1.6129032258064516E-2</v>
      </c>
    </row>
    <row r="36" spans="1:12" x14ac:dyDescent="0.3">
      <c r="A36" s="1">
        <v>0.68351961805555417</v>
      </c>
      <c r="B36" s="2" t="s">
        <v>33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3.19</v>
      </c>
      <c r="H36" s="2" t="s">
        <v>12</v>
      </c>
      <c r="J36" s="8">
        <f>calculoesp4!F36</f>
        <v>3.22</v>
      </c>
      <c r="K36" s="7">
        <f>calculoesp4!G36</f>
        <v>28</v>
      </c>
      <c r="L36" s="9">
        <f>calculoesp4!H36</f>
        <v>5.6451612903225805E-2</v>
      </c>
    </row>
    <row r="37" spans="1:12" x14ac:dyDescent="0.3">
      <c r="A37" s="1">
        <v>0.683635358796295</v>
      </c>
      <c r="B37" s="2" t="s">
        <v>33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calculoesp4!F37</f>
        <v>3.21</v>
      </c>
      <c r="K37" s="7">
        <f>calculoesp4!G37</f>
        <v>28</v>
      </c>
      <c r="L37" s="9">
        <f>calculoesp4!H37</f>
        <v>5.6451612903225805E-2</v>
      </c>
    </row>
    <row r="38" spans="1:12" x14ac:dyDescent="0.3">
      <c r="A38" s="1">
        <v>0.68375109953703561</v>
      </c>
      <c r="B38" s="2" t="s">
        <v>33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8">
        <f>calculoesp4!F38</f>
        <v>3.2</v>
      </c>
      <c r="K38" s="7">
        <f>calculoesp4!G38</f>
        <v>29</v>
      </c>
      <c r="L38" s="9">
        <f>calculoesp4!H38</f>
        <v>5.8467741935483868E-2</v>
      </c>
    </row>
    <row r="39" spans="1:12" x14ac:dyDescent="0.3">
      <c r="A39" s="1">
        <v>0.68386684027777644</v>
      </c>
      <c r="B39" s="2" t="s">
        <v>33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8">
        <f>calculoesp4!F39</f>
        <v>3.19</v>
      </c>
      <c r="K39" s="7">
        <f>calculoesp4!G39</f>
        <v>25</v>
      </c>
      <c r="L39" s="9">
        <f>calculoesp4!H39</f>
        <v>5.040322580645161E-2</v>
      </c>
    </row>
    <row r="40" spans="1:12" x14ac:dyDescent="0.3">
      <c r="A40" s="1">
        <v>0.68398258101851706</v>
      </c>
      <c r="B40" s="2" t="s">
        <v>33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8">
        <f>calculoesp4!F40</f>
        <v>3.18</v>
      </c>
      <c r="K40" s="7">
        <f>calculoesp4!G40</f>
        <v>28</v>
      </c>
      <c r="L40" s="9">
        <f>calculoesp4!H40</f>
        <v>5.6451612903225805E-2</v>
      </c>
    </row>
    <row r="41" spans="1:12" x14ac:dyDescent="0.3">
      <c r="A41" s="1">
        <v>0.68409832175925789</v>
      </c>
      <c r="B41" s="2" t="s">
        <v>33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8">
        <f>calculoesp4!F41</f>
        <v>3.17</v>
      </c>
      <c r="K41" s="7">
        <f>calculoesp4!G41</f>
        <v>8</v>
      </c>
      <c r="L41" s="9">
        <f>calculoesp4!H41</f>
        <v>1.6129032258064516E-2</v>
      </c>
    </row>
    <row r="42" spans="1:12" x14ac:dyDescent="0.3">
      <c r="A42" s="1">
        <v>0.6842140624999985</v>
      </c>
      <c r="B42" s="2" t="s">
        <v>33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8">
        <f>calculoesp4!F42</f>
        <v>3.16</v>
      </c>
      <c r="K42" s="7">
        <f>calculoesp4!G42</f>
        <v>3</v>
      </c>
      <c r="L42" s="9">
        <f>calculoesp4!H42</f>
        <v>6.0483870967741934E-3</v>
      </c>
    </row>
    <row r="43" spans="1:12" x14ac:dyDescent="0.3">
      <c r="A43" s="1">
        <v>0.68432980324073933</v>
      </c>
      <c r="B43" s="2" t="s">
        <v>33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calculoesp4!F43</f>
        <v>3.15</v>
      </c>
      <c r="K43" s="7">
        <f>calculoesp4!G43</f>
        <v>10</v>
      </c>
      <c r="L43" s="9">
        <f>calculoesp4!H43</f>
        <v>2.0161290322580645E-2</v>
      </c>
    </row>
    <row r="44" spans="1:12" x14ac:dyDescent="0.3">
      <c r="A44" s="1">
        <v>0.68444554398147994</v>
      </c>
      <c r="B44" s="2" t="s">
        <v>33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3.47</v>
      </c>
      <c r="H44" s="2" t="s">
        <v>12</v>
      </c>
      <c r="J44" s="8">
        <f>calculoesp4!F44</f>
        <v>3.14</v>
      </c>
      <c r="K44" s="7">
        <f>calculoesp4!G44</f>
        <v>3</v>
      </c>
      <c r="L44" s="9">
        <f>calculoesp4!H44</f>
        <v>6.0483870967741934E-3</v>
      </c>
    </row>
    <row r="45" spans="1:12" x14ac:dyDescent="0.3">
      <c r="A45" s="1">
        <v>0.68456128472222078</v>
      </c>
      <c r="B45" s="2" t="s">
        <v>33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8">
        <f>calculoesp4!F45</f>
        <v>3.13</v>
      </c>
      <c r="K45" s="7">
        <f>calculoesp4!G45</f>
        <v>13</v>
      </c>
      <c r="L45" s="9">
        <f>calculoesp4!H45</f>
        <v>2.620967741935484E-2</v>
      </c>
    </row>
    <row r="46" spans="1:12" x14ac:dyDescent="0.3">
      <c r="A46" s="1">
        <v>0.68467702546296139</v>
      </c>
      <c r="B46" s="2" t="s">
        <v>33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3.4800000000000004</v>
      </c>
      <c r="H46" s="2" t="s">
        <v>12</v>
      </c>
      <c r="J46" s="8">
        <f>calculoesp4!F46</f>
        <v>3.12</v>
      </c>
      <c r="K46" s="7">
        <f>calculoesp4!G46</f>
        <v>15</v>
      </c>
      <c r="L46" s="9">
        <f>calculoesp4!H46</f>
        <v>3.0241935483870969E-2</v>
      </c>
    </row>
    <row r="47" spans="1:12" x14ac:dyDescent="0.3">
      <c r="A47" s="1">
        <v>0.68479276620370222</v>
      </c>
      <c r="B47" s="2" t="s">
        <v>33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8">
        <f>calculoesp4!F47</f>
        <v>3.11</v>
      </c>
      <c r="K47" s="7">
        <f>calculoesp4!G47</f>
        <v>28</v>
      </c>
      <c r="L47" s="9">
        <f>calculoesp4!H47</f>
        <v>5.6451612903225805E-2</v>
      </c>
    </row>
    <row r="48" spans="1:12" x14ac:dyDescent="0.3">
      <c r="A48" s="1">
        <v>0.68490850694444283</v>
      </c>
      <c r="B48" s="2" t="s">
        <v>33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3.19</v>
      </c>
      <c r="H48" s="2" t="s">
        <v>12</v>
      </c>
      <c r="J48" s="8">
        <f>calculoesp4!F48</f>
        <v>3.1</v>
      </c>
      <c r="K48" s="7">
        <f>calculoesp4!G48</f>
        <v>27</v>
      </c>
      <c r="L48" s="9">
        <f>calculoesp4!H48</f>
        <v>5.4435483870967742E-2</v>
      </c>
    </row>
    <row r="49" spans="1:12" x14ac:dyDescent="0.3">
      <c r="A49" s="1">
        <v>0.68502424768518366</v>
      </c>
      <c r="B49" s="2" t="s">
        <v>33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8">
        <f>calculoesp4!F49</f>
        <v>3.09</v>
      </c>
      <c r="K49" s="7">
        <f>calculoesp4!G49</f>
        <v>17</v>
      </c>
      <c r="L49" s="9">
        <f>calculoesp4!H49</f>
        <v>3.4274193548387094E-2</v>
      </c>
    </row>
    <row r="50" spans="1:12" x14ac:dyDescent="0.3">
      <c r="A50" s="1">
        <v>0.68513998842592427</v>
      </c>
      <c r="B50" s="2" t="s">
        <v>33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calculoesp4!F50</f>
        <v>3.08</v>
      </c>
      <c r="K50" s="7">
        <f>calculoesp4!G50</f>
        <v>8</v>
      </c>
      <c r="L50" s="9">
        <f>calculoesp4!H50</f>
        <v>1.6129032258064516E-2</v>
      </c>
    </row>
    <row r="51" spans="1:12" x14ac:dyDescent="0.3">
      <c r="A51" s="1">
        <v>0.68525572916666511</v>
      </c>
      <c r="B51" s="2" t="s">
        <v>33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3.4400000000000004</v>
      </c>
      <c r="H51" s="2" t="s">
        <v>12</v>
      </c>
      <c r="J51" s="8">
        <f>calculoesp4!F51</f>
        <v>3.07</v>
      </c>
      <c r="K51" s="7">
        <f>calculoesp4!G51</f>
        <v>5</v>
      </c>
      <c r="L51" s="9">
        <f>calculoesp4!H51</f>
        <v>1.0080645161290322E-2</v>
      </c>
    </row>
    <row r="52" spans="1:12" x14ac:dyDescent="0.3">
      <c r="A52" s="1">
        <v>0.68537146990740572</v>
      </c>
      <c r="B52" s="2" t="s">
        <v>33</v>
      </c>
      <c r="C52" s="2" t="s">
        <v>13</v>
      </c>
      <c r="D52" s="2" t="s">
        <v>9</v>
      </c>
      <c r="E52" s="2" t="s">
        <v>10</v>
      </c>
      <c r="F52" s="2" t="s">
        <v>11</v>
      </c>
      <c r="G52">
        <v>3.23</v>
      </c>
      <c r="H52" s="2" t="s">
        <v>12</v>
      </c>
      <c r="J52" s="8">
        <f>calculoesp4!F52</f>
        <v>3.06</v>
      </c>
      <c r="K52" s="7">
        <f>calculoesp4!G52</f>
        <v>10</v>
      </c>
      <c r="L52" s="9">
        <f>calculoesp4!H52</f>
        <v>2.0161290322580645E-2</v>
      </c>
    </row>
    <row r="53" spans="1:12" x14ac:dyDescent="0.3">
      <c r="A53" s="1">
        <v>0.68548721064814655</v>
      </c>
      <c r="B53" s="2" t="s">
        <v>33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8">
        <f>calculoesp4!F53</f>
        <v>3.05</v>
      </c>
      <c r="K53" s="7">
        <f>calculoesp4!G53</f>
        <v>11</v>
      </c>
      <c r="L53" s="9">
        <f>calculoesp4!H53</f>
        <v>2.2177419354838711E-2</v>
      </c>
    </row>
    <row r="54" spans="1:12" x14ac:dyDescent="0.3">
      <c r="A54" s="1">
        <v>0.68560295138888716</v>
      </c>
      <c r="B54" s="2" t="s">
        <v>33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calculoesp4!F54</f>
        <v>3.04</v>
      </c>
      <c r="K54" s="7">
        <f>calculoesp4!G54</f>
        <v>2</v>
      </c>
      <c r="L54" s="9">
        <f>calculoesp4!H54</f>
        <v>4.0322580645161289E-3</v>
      </c>
    </row>
    <row r="55" spans="1:12" x14ac:dyDescent="0.3">
      <c r="A55" s="1">
        <v>0.68571869212962799</v>
      </c>
      <c r="B55" s="2" t="s">
        <v>33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8">
        <f>calculoesp4!F55</f>
        <v>3.03</v>
      </c>
      <c r="K55" s="7">
        <f>calculoesp4!G55</f>
        <v>7</v>
      </c>
      <c r="L55" s="9">
        <f>calculoesp4!H55</f>
        <v>1.4112903225806451E-2</v>
      </c>
    </row>
    <row r="56" spans="1:12" x14ac:dyDescent="0.3">
      <c r="A56" s="1">
        <v>0.6858344328703686</v>
      </c>
      <c r="B56" s="2" t="s">
        <v>33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3.18</v>
      </c>
      <c r="H56" s="2" t="s">
        <v>12</v>
      </c>
      <c r="J56" s="8">
        <f>calculoesp4!F56</f>
        <v>3.02</v>
      </c>
      <c r="K56" s="7">
        <f>calculoesp4!G56</f>
        <v>6</v>
      </c>
      <c r="L56" s="9">
        <f>calculoesp4!H56</f>
        <v>1.2096774193548387E-2</v>
      </c>
    </row>
    <row r="57" spans="1:12" x14ac:dyDescent="0.3">
      <c r="A57" s="1">
        <v>0.68595017361110944</v>
      </c>
      <c r="B57" s="2" t="s">
        <v>33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8">
        <f>calculoesp4!F57</f>
        <v>3.01</v>
      </c>
      <c r="K57" s="7">
        <f>calculoesp4!G57</f>
        <v>11</v>
      </c>
      <c r="L57" s="9">
        <f>calculoesp4!H57</f>
        <v>2.2177419354838711E-2</v>
      </c>
    </row>
    <row r="58" spans="1:12" x14ac:dyDescent="0.3">
      <c r="A58" s="1">
        <v>0.68606591435185005</v>
      </c>
      <c r="B58" s="2" t="s">
        <v>33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8">
        <f>calculoesp4!F58</f>
        <v>3</v>
      </c>
      <c r="K58" s="7">
        <f>calculoesp4!G58</f>
        <v>5</v>
      </c>
      <c r="L58" s="9">
        <f>calculoesp4!H58</f>
        <v>1.0080645161290322E-2</v>
      </c>
    </row>
    <row r="59" spans="1:12" x14ac:dyDescent="0.3">
      <c r="A59" s="1">
        <v>0.68618165509259088</v>
      </c>
      <c r="B59" s="2" t="s">
        <v>33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3.17</v>
      </c>
      <c r="H59" s="2" t="s">
        <v>12</v>
      </c>
      <c r="J59" s="8">
        <f>calculoesp4!F59</f>
        <v>2.99</v>
      </c>
      <c r="K59" s="7">
        <f>calculoesp4!G59</f>
        <v>3</v>
      </c>
      <c r="L59" s="9">
        <f>calculoesp4!H59</f>
        <v>6.0483870967741934E-3</v>
      </c>
    </row>
    <row r="60" spans="1:12" x14ac:dyDescent="0.3">
      <c r="A60" s="2">
        <v>0.68629739583333149</v>
      </c>
      <c r="B60" s="2" t="s">
        <v>33</v>
      </c>
      <c r="C60" s="2" t="s">
        <v>13</v>
      </c>
      <c r="D60" s="2" t="s">
        <v>9</v>
      </c>
      <c r="E60" s="2" t="s">
        <v>10</v>
      </c>
      <c r="F60" s="2" t="s">
        <v>11</v>
      </c>
      <c r="G60" s="2">
        <v>3.25</v>
      </c>
      <c r="H60" s="2" t="s">
        <v>12</v>
      </c>
      <c r="J60" s="8">
        <f>calculoesp4!F60</f>
        <v>2.98</v>
      </c>
      <c r="K60" s="7">
        <f>calculoesp4!G60</f>
        <v>4</v>
      </c>
      <c r="L60" s="9">
        <f>calculoesp4!H60</f>
        <v>8.0645161290322578E-3</v>
      </c>
    </row>
    <row r="61" spans="1:12" x14ac:dyDescent="0.3">
      <c r="A61" s="1">
        <v>0.68641313657407232</v>
      </c>
      <c r="B61" s="2" t="s">
        <v>33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8">
        <f>calculoesp4!F61</f>
        <v>2.97</v>
      </c>
      <c r="K61" s="7">
        <f>calculoesp4!G61</f>
        <v>1</v>
      </c>
      <c r="L61" s="9">
        <f>calculoesp4!H61</f>
        <v>2.0161290322580645E-3</v>
      </c>
    </row>
    <row r="62" spans="1:12" x14ac:dyDescent="0.3">
      <c r="A62" s="1">
        <v>0.68652887731481294</v>
      </c>
      <c r="B62" s="2" t="s">
        <v>33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3.41</v>
      </c>
      <c r="H62" s="2" t="s">
        <v>12</v>
      </c>
      <c r="J62" s="8">
        <f>calculoesp4!F62</f>
        <v>2.96</v>
      </c>
      <c r="K62" s="7">
        <f>calculoesp4!G62</f>
        <v>1</v>
      </c>
      <c r="L62" s="9">
        <f>calculoesp4!H62</f>
        <v>2.0161290322580645E-3</v>
      </c>
    </row>
    <row r="63" spans="1:12" x14ac:dyDescent="0.3">
      <c r="A63" s="1">
        <v>0.68664461805555377</v>
      </c>
      <c r="B63" s="2" t="s">
        <v>33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8">
        <f>calculoesp4!F63</f>
        <v>2.95</v>
      </c>
      <c r="K63" s="7">
        <f>calculoesp4!G63</f>
        <v>1</v>
      </c>
      <c r="L63" s="9">
        <f>calculoesp4!H63</f>
        <v>2.0161290322580645E-3</v>
      </c>
    </row>
    <row r="64" spans="1:12" x14ac:dyDescent="0.3">
      <c r="A64" s="3">
        <v>0.68676035879629438</v>
      </c>
      <c r="B64" s="4" t="s">
        <v>33</v>
      </c>
      <c r="C64" s="4" t="s">
        <v>13</v>
      </c>
      <c r="D64" s="4" t="s">
        <v>9</v>
      </c>
      <c r="E64" s="4" t="s">
        <v>10</v>
      </c>
      <c r="F64" s="4" t="s">
        <v>11</v>
      </c>
      <c r="G64" s="5">
        <v>3.2</v>
      </c>
      <c r="H64" s="4" t="s">
        <v>12</v>
      </c>
      <c r="J64" s="8">
        <f>calculoesp4!F64</f>
        <v>2.93</v>
      </c>
      <c r="K64" s="7">
        <f>calculoesp4!G64</f>
        <v>1</v>
      </c>
      <c r="L64" s="9">
        <f>calculoesp4!H64</f>
        <v>2.0161290322580645E-3</v>
      </c>
    </row>
    <row r="65" spans="1:12" x14ac:dyDescent="0.3">
      <c r="A65" s="1">
        <v>0.68687609953703521</v>
      </c>
      <c r="B65" s="2" t="s">
        <v>33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calculoesp4!F65</f>
        <v>2.92</v>
      </c>
      <c r="K65" s="7">
        <f>calculoesp4!G65</f>
        <v>3</v>
      </c>
      <c r="L65" s="9">
        <f>calculoesp4!H65</f>
        <v>6.0483870967741934E-3</v>
      </c>
    </row>
    <row r="66" spans="1:12" x14ac:dyDescent="0.3">
      <c r="A66" s="1">
        <v>0.68699184027777582</v>
      </c>
      <c r="B66" s="2" t="s">
        <v>33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3.29</v>
      </c>
      <c r="H66" s="2" t="s">
        <v>12</v>
      </c>
      <c r="J66" s="8">
        <f>calculoesp4!F66</f>
        <v>2.91</v>
      </c>
      <c r="K66" s="7">
        <f>calculoesp4!G66</f>
        <v>7</v>
      </c>
      <c r="L66" s="9">
        <f>calculoesp4!H66</f>
        <v>1.4112903225806451E-2</v>
      </c>
    </row>
    <row r="67" spans="1:12" x14ac:dyDescent="0.3">
      <c r="A67" s="1">
        <v>0.68710758101851666</v>
      </c>
      <c r="B67" s="2" t="s">
        <v>33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3.3600000000000003</v>
      </c>
      <c r="H67" s="2" t="s">
        <v>12</v>
      </c>
      <c r="J67" s="8">
        <f>calculoesp4!F67</f>
        <v>2.9</v>
      </c>
      <c r="K67" s="7">
        <f>calculoesp4!G67</f>
        <v>6</v>
      </c>
      <c r="L67" s="9">
        <f>calculoesp4!H67</f>
        <v>1.2096774193548387E-2</v>
      </c>
    </row>
    <row r="68" spans="1:12" x14ac:dyDescent="0.3">
      <c r="A68" s="1">
        <v>0.68722332175925727</v>
      </c>
      <c r="B68" s="2" t="s">
        <v>33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3.1900000000000004</v>
      </c>
      <c r="H68" s="2" t="s">
        <v>12</v>
      </c>
      <c r="J68" s="8">
        <f>calculoesp4!F68</f>
        <v>2.89</v>
      </c>
      <c r="K68" s="7">
        <f>calculoesp4!G68</f>
        <v>1</v>
      </c>
      <c r="L68" s="9">
        <f>calculoesp4!H68</f>
        <v>2.0161290322580645E-3</v>
      </c>
    </row>
    <row r="69" spans="1:12" x14ac:dyDescent="0.3">
      <c r="A69" s="1">
        <v>0.6873390624999981</v>
      </c>
      <c r="B69" s="2" t="s">
        <v>33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8">
        <f>calculoesp4!F69</f>
        <v>2.88</v>
      </c>
      <c r="K69" s="7">
        <f>calculoesp4!G69</f>
        <v>2</v>
      </c>
      <c r="L69" s="9">
        <f>calculoesp4!H69</f>
        <v>4.0322580645161289E-3</v>
      </c>
    </row>
    <row r="70" spans="1:12" x14ac:dyDescent="0.3">
      <c r="A70" s="1">
        <v>0.68745480324073871</v>
      </c>
      <c r="B70" s="2" t="s">
        <v>33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3.2</v>
      </c>
      <c r="H70" s="2" t="s">
        <v>12</v>
      </c>
      <c r="J70" s="8">
        <f>calculoesp4!F70</f>
        <v>2.87</v>
      </c>
      <c r="K70" s="7">
        <f>calculoesp4!G70</f>
        <v>1</v>
      </c>
      <c r="L70" s="9">
        <f>calculoesp4!H70</f>
        <v>2.0161290322580645E-3</v>
      </c>
    </row>
    <row r="71" spans="1:12" x14ac:dyDescent="0.3">
      <c r="A71" s="1">
        <v>0.68757054398147954</v>
      </c>
      <c r="B71" s="2" t="s">
        <v>33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3.18</v>
      </c>
      <c r="H71" s="2" t="s">
        <v>12</v>
      </c>
      <c r="J71" s="8">
        <f>calculoesp4!F71</f>
        <v>2.86</v>
      </c>
      <c r="K71" s="7">
        <f>calculoesp4!G71</f>
        <v>2</v>
      </c>
      <c r="L71" s="9">
        <f>calculoesp4!H71</f>
        <v>4.0322580645161289E-3</v>
      </c>
    </row>
    <row r="72" spans="1:12" x14ac:dyDescent="0.3">
      <c r="A72" s="1">
        <v>0.68768628472222015</v>
      </c>
      <c r="B72" s="2" t="s">
        <v>33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calculoesp4!F72</f>
        <v>2.85</v>
      </c>
      <c r="K72" s="7">
        <f>calculoesp4!G72</f>
        <v>1</v>
      </c>
      <c r="L72" s="9">
        <f>calculoesp4!H72</f>
        <v>2.0161290322580645E-3</v>
      </c>
    </row>
    <row r="73" spans="1:12" x14ac:dyDescent="0.3">
      <c r="A73" s="1">
        <v>0.68780202546296099</v>
      </c>
      <c r="B73" s="2" t="s">
        <v>33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8">
        <f>calculoesp4!F73</f>
        <v>2.84</v>
      </c>
      <c r="K73" s="7">
        <f>calculoesp4!G73</f>
        <v>2</v>
      </c>
      <c r="L73" s="9">
        <f>calculoesp4!H73</f>
        <v>4.0322580645161289E-3</v>
      </c>
    </row>
    <row r="74" spans="1:12" x14ac:dyDescent="0.3">
      <c r="A74" s="1">
        <v>0.6879177662037016</v>
      </c>
      <c r="B74" s="2" t="s">
        <v>33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8">
        <f>calculoesp4!F74</f>
        <v>2.83</v>
      </c>
      <c r="K74" s="7">
        <f>calculoesp4!G74</f>
        <v>2</v>
      </c>
      <c r="L74" s="9">
        <f>calculoesp4!H74</f>
        <v>4.0322580645161289E-3</v>
      </c>
    </row>
    <row r="75" spans="1:12" x14ac:dyDescent="0.3">
      <c r="A75" s="1">
        <v>0.68803350694444243</v>
      </c>
      <c r="B75" s="2" t="s">
        <v>33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3.25</v>
      </c>
      <c r="H75" s="2" t="s">
        <v>12</v>
      </c>
    </row>
    <row r="76" spans="1:12" x14ac:dyDescent="0.3">
      <c r="A76" s="1">
        <v>0.68814924768518304</v>
      </c>
      <c r="B76" s="2" t="s">
        <v>33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</row>
    <row r="77" spans="1:12" x14ac:dyDescent="0.3">
      <c r="A77" s="1">
        <v>0.68826498842592387</v>
      </c>
      <c r="B77" s="2" t="s">
        <v>33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3.1900000000000004</v>
      </c>
      <c r="H77" s="2" t="s">
        <v>12</v>
      </c>
    </row>
    <row r="78" spans="1:12" x14ac:dyDescent="0.3">
      <c r="A78" s="1">
        <v>0.68838072916666448</v>
      </c>
      <c r="B78" s="2" t="s">
        <v>33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3.3600000000000003</v>
      </c>
      <c r="H78" s="2" t="s">
        <v>12</v>
      </c>
    </row>
    <row r="79" spans="1:12" x14ac:dyDescent="0.3">
      <c r="A79" s="1">
        <v>0.68849646990740532</v>
      </c>
      <c r="B79" s="2" t="s">
        <v>33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3.26</v>
      </c>
      <c r="H79" s="2" t="s">
        <v>12</v>
      </c>
    </row>
    <row r="80" spans="1:12" x14ac:dyDescent="0.3">
      <c r="A80" s="1">
        <v>0.68861221064814593</v>
      </c>
      <c r="B80" s="2" t="s">
        <v>33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3.3400000000000003</v>
      </c>
      <c r="H80" s="2" t="s">
        <v>12</v>
      </c>
    </row>
    <row r="81" spans="1:8" x14ac:dyDescent="0.3">
      <c r="A81" s="1">
        <v>0.68872795138888676</v>
      </c>
      <c r="B81" s="2" t="s">
        <v>33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</row>
    <row r="82" spans="1:8" x14ac:dyDescent="0.3">
      <c r="A82" s="1">
        <v>0.68884369212962737</v>
      </c>
      <c r="B82" s="2" t="s">
        <v>33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</row>
    <row r="83" spans="1:8" x14ac:dyDescent="0.3">
      <c r="A83" s="1">
        <v>0.6889594328703682</v>
      </c>
      <c r="B83" s="2" t="s">
        <v>33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3.3400000000000003</v>
      </c>
      <c r="H83" s="2" t="s">
        <v>12</v>
      </c>
    </row>
    <row r="84" spans="1:8" x14ac:dyDescent="0.3">
      <c r="A84" s="1">
        <v>0.68907517361110882</v>
      </c>
      <c r="B84" s="2" t="s">
        <v>33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3.3400000000000003</v>
      </c>
      <c r="H84" s="2" t="s">
        <v>12</v>
      </c>
    </row>
    <row r="85" spans="1:8" x14ac:dyDescent="0.3">
      <c r="A85" s="1">
        <v>0.68919091435184965</v>
      </c>
      <c r="B85" s="2" t="s">
        <v>33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</row>
    <row r="86" spans="1:8" x14ac:dyDescent="0.3">
      <c r="A86" s="1">
        <v>0.68930665509259026</v>
      </c>
      <c r="B86" s="2" t="s">
        <v>33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3.2</v>
      </c>
      <c r="H86" s="2" t="s">
        <v>12</v>
      </c>
    </row>
    <row r="87" spans="1:8" x14ac:dyDescent="0.3">
      <c r="A87" s="1">
        <v>0.68942239583333109</v>
      </c>
      <c r="B87" s="2" t="s">
        <v>33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3.1900000000000004</v>
      </c>
      <c r="H87" s="2" t="s">
        <v>12</v>
      </c>
    </row>
    <row r="88" spans="1:8" x14ac:dyDescent="0.3">
      <c r="A88" s="1">
        <v>0.6895381365740717</v>
      </c>
      <c r="B88" s="2" t="s">
        <v>33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8" x14ac:dyDescent="0.3">
      <c r="A89" s="1">
        <v>0.68965387731481254</v>
      </c>
      <c r="B89" s="2" t="s">
        <v>33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8" x14ac:dyDescent="0.3">
      <c r="A90" s="1">
        <v>0.68976961805555315</v>
      </c>
      <c r="B90" s="2" t="s">
        <v>33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3.18</v>
      </c>
      <c r="H90" s="2" t="s">
        <v>12</v>
      </c>
    </row>
    <row r="91" spans="1:8" x14ac:dyDescent="0.3">
      <c r="A91" s="1">
        <v>0.68988535879629398</v>
      </c>
      <c r="B91" s="2" t="s">
        <v>33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3.33</v>
      </c>
      <c r="H91" s="2" t="s">
        <v>12</v>
      </c>
    </row>
    <row r="92" spans="1:8" x14ac:dyDescent="0.3">
      <c r="A92" s="1">
        <v>0.69000109953703459</v>
      </c>
      <c r="B92" s="2" t="s">
        <v>33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8" x14ac:dyDescent="0.3">
      <c r="A93" s="1">
        <v>0.69011684027777542</v>
      </c>
      <c r="B93" s="2" t="s">
        <v>33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3.3400000000000003</v>
      </c>
      <c r="H93" s="2" t="s">
        <v>12</v>
      </c>
    </row>
    <row r="94" spans="1:8" x14ac:dyDescent="0.3">
      <c r="A94" s="1">
        <v>0.69023258101851603</v>
      </c>
      <c r="B94" s="2" t="s">
        <v>33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3.3400000000000007</v>
      </c>
      <c r="H94" s="2" t="s">
        <v>12</v>
      </c>
    </row>
    <row r="95" spans="1:8" x14ac:dyDescent="0.3">
      <c r="A95" s="1">
        <v>0.69034832175925687</v>
      </c>
      <c r="B95" s="2" t="s">
        <v>33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3.3100000000000005</v>
      </c>
      <c r="H95" s="2" t="s">
        <v>12</v>
      </c>
    </row>
    <row r="96" spans="1:8" x14ac:dyDescent="0.3">
      <c r="A96" s="1">
        <v>0.69046406249999748</v>
      </c>
      <c r="B96" s="2" t="s">
        <v>33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3.24</v>
      </c>
      <c r="H96" s="2" t="s">
        <v>12</v>
      </c>
    </row>
    <row r="97" spans="1:8" x14ac:dyDescent="0.3">
      <c r="A97" s="1">
        <v>0.69057980324073831</v>
      </c>
      <c r="B97" s="2" t="s">
        <v>33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3.2600000000000002</v>
      </c>
      <c r="H97" s="2" t="s">
        <v>12</v>
      </c>
    </row>
    <row r="98" spans="1:8" x14ac:dyDescent="0.3">
      <c r="A98" s="1">
        <v>0.69069554398147892</v>
      </c>
      <c r="B98" s="2" t="s">
        <v>33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3.2400000000000007</v>
      </c>
      <c r="H98" s="2" t="s">
        <v>12</v>
      </c>
    </row>
    <row r="99" spans="1:8" x14ac:dyDescent="0.3">
      <c r="A99" s="1">
        <v>0.69081128472221975</v>
      </c>
      <c r="B99" s="2" t="s">
        <v>33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3.18</v>
      </c>
      <c r="H99" s="2" t="s">
        <v>12</v>
      </c>
    </row>
    <row r="100" spans="1:8" x14ac:dyDescent="0.3">
      <c r="A100" s="1">
        <v>0.69092702546296036</v>
      </c>
      <c r="B100" s="2" t="s">
        <v>33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3.24</v>
      </c>
      <c r="H100" s="2" t="s">
        <v>12</v>
      </c>
    </row>
    <row r="101" spans="1:8" x14ac:dyDescent="0.3">
      <c r="A101" s="1">
        <v>0.6910427662037012</v>
      </c>
      <c r="B101" s="2" t="s">
        <v>33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3.23</v>
      </c>
      <c r="H101" s="2" t="s">
        <v>12</v>
      </c>
    </row>
    <row r="102" spans="1:8" x14ac:dyDescent="0.3">
      <c r="A102" s="1">
        <v>0.69115850694444181</v>
      </c>
      <c r="B102" s="2" t="s">
        <v>33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3.23</v>
      </c>
      <c r="H102" s="2" t="s">
        <v>12</v>
      </c>
    </row>
    <row r="103" spans="1:8" x14ac:dyDescent="0.3">
      <c r="A103" s="1">
        <v>0.69127424768518264</v>
      </c>
      <c r="B103" s="2" t="s">
        <v>33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3.2100000000000009</v>
      </c>
      <c r="H103" s="2" t="s">
        <v>12</v>
      </c>
    </row>
    <row r="104" spans="1:8" x14ac:dyDescent="0.3">
      <c r="A104" s="1">
        <v>0.69138998842592325</v>
      </c>
      <c r="B104" s="2" t="s">
        <v>33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3.2200000000000006</v>
      </c>
      <c r="H104" s="2" t="s">
        <v>12</v>
      </c>
    </row>
    <row r="105" spans="1:8" x14ac:dyDescent="0.3">
      <c r="A105" s="1">
        <v>0.69150572916666408</v>
      </c>
      <c r="B105" s="2" t="s">
        <v>33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3.25</v>
      </c>
      <c r="H105" s="2" t="s">
        <v>12</v>
      </c>
    </row>
    <row r="106" spans="1:8" x14ac:dyDescent="0.3">
      <c r="A106" s="1">
        <v>0.6916214699074047</v>
      </c>
      <c r="B106" s="2" t="s">
        <v>33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3.2300000000000004</v>
      </c>
      <c r="H106" s="2" t="s">
        <v>12</v>
      </c>
    </row>
    <row r="107" spans="1:8" x14ac:dyDescent="0.3">
      <c r="A107" s="1">
        <v>0.69173721064814553</v>
      </c>
      <c r="B107" s="2" t="s">
        <v>33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3.2300000000000004</v>
      </c>
      <c r="H107" s="2" t="s">
        <v>12</v>
      </c>
    </row>
    <row r="108" spans="1:8" x14ac:dyDescent="0.3">
      <c r="A108" s="1">
        <v>0.69185295138888614</v>
      </c>
      <c r="B108" s="2" t="s">
        <v>33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3.1900000000000004</v>
      </c>
      <c r="H108" s="2" t="s">
        <v>12</v>
      </c>
    </row>
    <row r="109" spans="1:8" x14ac:dyDescent="0.3">
      <c r="A109" s="1">
        <v>0.69196869212962697</v>
      </c>
      <c r="B109" s="2" t="s">
        <v>33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3.2500000000000004</v>
      </c>
      <c r="H109" s="2" t="s">
        <v>12</v>
      </c>
    </row>
    <row r="110" spans="1:8" x14ac:dyDescent="0.3">
      <c r="A110" s="1">
        <v>0.69208443287036758</v>
      </c>
      <c r="B110" s="2" t="s">
        <v>33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3.18</v>
      </c>
      <c r="H110" s="2" t="s">
        <v>12</v>
      </c>
    </row>
    <row r="111" spans="1:8" x14ac:dyDescent="0.3">
      <c r="A111" s="1">
        <v>0.69220017361110842</v>
      </c>
      <c r="B111" s="2" t="s">
        <v>33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3.2100000000000009</v>
      </c>
      <c r="H111" s="2" t="s">
        <v>12</v>
      </c>
    </row>
    <row r="112" spans="1:8" x14ac:dyDescent="0.3">
      <c r="A112" s="1">
        <v>0.69231591435184903</v>
      </c>
      <c r="B112" s="2" t="s">
        <v>33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3.2000000000000006</v>
      </c>
      <c r="H112" s="2" t="s">
        <v>12</v>
      </c>
    </row>
    <row r="113" spans="1:8" x14ac:dyDescent="0.3">
      <c r="A113" s="1">
        <v>0.69243165509258986</v>
      </c>
      <c r="B113" s="2" t="s">
        <v>33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3.2100000000000004</v>
      </c>
      <c r="H113" s="2" t="s">
        <v>12</v>
      </c>
    </row>
    <row r="114" spans="1:8" x14ac:dyDescent="0.3">
      <c r="A114" s="1">
        <v>0.69254739583333047</v>
      </c>
      <c r="B114" s="2" t="s">
        <v>33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3.22</v>
      </c>
      <c r="H114" s="2" t="s">
        <v>12</v>
      </c>
    </row>
    <row r="115" spans="1:8" x14ac:dyDescent="0.3">
      <c r="A115" s="1">
        <v>0.6926631365740713</v>
      </c>
      <c r="B115" s="2" t="s">
        <v>33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3.2100000000000004</v>
      </c>
      <c r="H115" s="2" t="s">
        <v>12</v>
      </c>
    </row>
    <row r="116" spans="1:8" x14ac:dyDescent="0.3">
      <c r="A116" s="1">
        <v>0.69277887731481191</v>
      </c>
      <c r="B116" s="2" t="s">
        <v>33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3.2000000000000006</v>
      </c>
      <c r="H116" s="2" t="s">
        <v>12</v>
      </c>
    </row>
    <row r="117" spans="1:8" x14ac:dyDescent="0.3">
      <c r="A117" s="1">
        <v>0.69289461805555275</v>
      </c>
      <c r="B117" s="2" t="s">
        <v>33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3.2100000000000004</v>
      </c>
      <c r="H117" s="2" t="s">
        <v>12</v>
      </c>
    </row>
    <row r="118" spans="1:8" x14ac:dyDescent="0.3">
      <c r="A118" s="1">
        <v>0.69301035879629336</v>
      </c>
      <c r="B118" s="2" t="s">
        <v>33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3.2100000000000009</v>
      </c>
      <c r="H118" s="2" t="s">
        <v>12</v>
      </c>
    </row>
    <row r="119" spans="1:8" x14ac:dyDescent="0.3">
      <c r="A119" s="1">
        <v>0.69312609953703419</v>
      </c>
      <c r="B119" s="2" t="s">
        <v>33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3.2200000000000006</v>
      </c>
      <c r="H119" s="2" t="s">
        <v>12</v>
      </c>
    </row>
    <row r="120" spans="1:8" x14ac:dyDescent="0.3">
      <c r="A120" s="1">
        <v>0.6932418402777748</v>
      </c>
      <c r="B120" s="2" t="s">
        <v>33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3.25</v>
      </c>
      <c r="H120" s="2" t="s">
        <v>12</v>
      </c>
    </row>
    <row r="121" spans="1:8" x14ac:dyDescent="0.3">
      <c r="A121" s="1">
        <v>0.69335758101851563</v>
      </c>
      <c r="B121" s="2" t="s">
        <v>33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3.2300000000000004</v>
      </c>
      <c r="H121" s="2" t="s">
        <v>12</v>
      </c>
    </row>
    <row r="122" spans="1:8" x14ac:dyDescent="0.3">
      <c r="A122" s="1">
        <v>0.69347332175925624</v>
      </c>
      <c r="B122" s="2" t="s">
        <v>33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3.1900000000000004</v>
      </c>
      <c r="H122" s="2" t="s">
        <v>12</v>
      </c>
    </row>
    <row r="123" spans="1:8" x14ac:dyDescent="0.3">
      <c r="A123" s="1">
        <v>0.69358906249999708</v>
      </c>
      <c r="B123" s="2" t="s">
        <v>33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3.2300000000000004</v>
      </c>
      <c r="H123" s="2" t="s">
        <v>12</v>
      </c>
    </row>
    <row r="124" spans="1:8" x14ac:dyDescent="0.3">
      <c r="A124" s="1">
        <v>0.69370480324073769</v>
      </c>
      <c r="B124" s="2" t="s">
        <v>33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3.2200000000000006</v>
      </c>
      <c r="H124" s="2" t="s">
        <v>12</v>
      </c>
    </row>
    <row r="125" spans="1:8" x14ac:dyDescent="0.3">
      <c r="A125" s="1">
        <v>0.69382054398147852</v>
      </c>
      <c r="B125" s="2" t="s">
        <v>33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3.2200000000000006</v>
      </c>
      <c r="H125" s="2" t="s">
        <v>12</v>
      </c>
    </row>
    <row r="126" spans="1:8" x14ac:dyDescent="0.3">
      <c r="A126" s="1">
        <v>0.69393628472221913</v>
      </c>
      <c r="B126" s="2" t="s">
        <v>33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3.2100000000000009</v>
      </c>
      <c r="H126" s="2" t="s">
        <v>12</v>
      </c>
    </row>
    <row r="127" spans="1:8" x14ac:dyDescent="0.3">
      <c r="A127" s="1">
        <v>0.69405202546295997</v>
      </c>
      <c r="B127" s="2" t="s">
        <v>33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3.1900000000000004</v>
      </c>
      <c r="H127" s="2" t="s">
        <v>12</v>
      </c>
    </row>
    <row r="128" spans="1:8" x14ac:dyDescent="0.3">
      <c r="A128" s="1">
        <v>0.69416776620370058</v>
      </c>
      <c r="B128" s="2" t="s">
        <v>33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3.2100000000000004</v>
      </c>
      <c r="H128" s="2" t="s">
        <v>12</v>
      </c>
    </row>
    <row r="129" spans="1:8" x14ac:dyDescent="0.3">
      <c r="A129" s="1">
        <v>0.69428350694444141</v>
      </c>
      <c r="B129" s="2" t="s">
        <v>33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3.22</v>
      </c>
      <c r="H129" s="2" t="s">
        <v>12</v>
      </c>
    </row>
    <row r="130" spans="1:8" x14ac:dyDescent="0.3">
      <c r="A130" s="1">
        <v>0.69439924768518202</v>
      </c>
      <c r="B130" s="2" t="s">
        <v>33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3.2000000000000006</v>
      </c>
      <c r="H130" s="2" t="s">
        <v>12</v>
      </c>
    </row>
    <row r="131" spans="1:8" x14ac:dyDescent="0.3">
      <c r="A131" s="1">
        <v>0.69451498842592285</v>
      </c>
      <c r="B131" s="2" t="s">
        <v>33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3.22</v>
      </c>
      <c r="H131" s="2" t="s">
        <v>12</v>
      </c>
    </row>
    <row r="132" spans="1:8" x14ac:dyDescent="0.3">
      <c r="A132" s="1">
        <v>0.69463072916666346</v>
      </c>
      <c r="B132" s="2" t="s">
        <v>33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3.24</v>
      </c>
      <c r="H132" s="2" t="s">
        <v>12</v>
      </c>
    </row>
    <row r="133" spans="1:8" x14ac:dyDescent="0.3">
      <c r="A133" s="1">
        <v>0.6947464699074043</v>
      </c>
      <c r="B133" s="2" t="s">
        <v>33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</v>
      </c>
      <c r="H133" s="2" t="s">
        <v>12</v>
      </c>
    </row>
    <row r="134" spans="1:8" x14ac:dyDescent="0.3">
      <c r="A134" s="1">
        <v>0.69486221064814491</v>
      </c>
      <c r="B134" s="2" t="s">
        <v>33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3.21</v>
      </c>
      <c r="H134" s="2" t="s">
        <v>12</v>
      </c>
    </row>
    <row r="135" spans="1:8" x14ac:dyDescent="0.3">
      <c r="A135" s="1">
        <v>0.69497795138888574</v>
      </c>
      <c r="B135" s="2" t="s">
        <v>33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3.22</v>
      </c>
      <c r="H135" s="2" t="s">
        <v>12</v>
      </c>
    </row>
    <row r="136" spans="1:8" x14ac:dyDescent="0.3">
      <c r="A136" s="1">
        <v>0.69509369212962635</v>
      </c>
      <c r="B136" s="2" t="s">
        <v>33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</v>
      </c>
      <c r="H136" s="2" t="s">
        <v>12</v>
      </c>
    </row>
    <row r="137" spans="1:8" x14ac:dyDescent="0.3">
      <c r="A137" s="1">
        <v>0.69520943287036718</v>
      </c>
      <c r="B137" s="2" t="s">
        <v>33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3.22</v>
      </c>
      <c r="H137" s="2" t="s">
        <v>12</v>
      </c>
    </row>
    <row r="138" spans="1:8" x14ac:dyDescent="0.3">
      <c r="A138" s="1">
        <v>0.69532517361110779</v>
      </c>
      <c r="B138" s="2" t="s">
        <v>33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3.22</v>
      </c>
      <c r="H138" s="2" t="s">
        <v>12</v>
      </c>
    </row>
    <row r="139" spans="1:8" x14ac:dyDescent="0.3">
      <c r="A139" s="1">
        <v>0.69544091435184863</v>
      </c>
      <c r="B139" s="2" t="s">
        <v>33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3.22</v>
      </c>
      <c r="H139" s="2" t="s">
        <v>12</v>
      </c>
    </row>
    <row r="140" spans="1:8" x14ac:dyDescent="0.3">
      <c r="A140" s="1">
        <v>0.69555665509258924</v>
      </c>
      <c r="B140" s="2" t="s">
        <v>33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3.21</v>
      </c>
      <c r="H140" s="2" t="s">
        <v>12</v>
      </c>
    </row>
    <row r="141" spans="1:8" x14ac:dyDescent="0.3">
      <c r="A141" s="1">
        <v>0.69567239583333007</v>
      </c>
      <c r="B141" s="2" t="s">
        <v>33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3.22</v>
      </c>
      <c r="H141" s="2" t="s">
        <v>12</v>
      </c>
    </row>
    <row r="142" spans="1:8" x14ac:dyDescent="0.3">
      <c r="A142" s="1">
        <v>0.69578813657407068</v>
      </c>
      <c r="B142" s="2" t="s">
        <v>33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3.22</v>
      </c>
      <c r="H142" s="2" t="s">
        <v>12</v>
      </c>
    </row>
    <row r="143" spans="1:8" x14ac:dyDescent="0.3">
      <c r="A143" s="1">
        <v>0.69590387731481151</v>
      </c>
      <c r="B143" s="2" t="s">
        <v>33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3.22</v>
      </c>
      <c r="H143" s="2" t="s">
        <v>12</v>
      </c>
    </row>
    <row r="144" spans="1:8" x14ac:dyDescent="0.3">
      <c r="A144" s="1">
        <v>0.69601961805555213</v>
      </c>
      <c r="B144" s="2" t="s">
        <v>33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</v>
      </c>
      <c r="H144" s="2" t="s">
        <v>12</v>
      </c>
    </row>
    <row r="145" spans="1:8" x14ac:dyDescent="0.3">
      <c r="A145" s="1">
        <v>0.69613535879629296</v>
      </c>
      <c r="B145" s="2" t="s">
        <v>33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</v>
      </c>
      <c r="H145" s="2" t="s">
        <v>12</v>
      </c>
    </row>
    <row r="146" spans="1:8" x14ac:dyDescent="0.3">
      <c r="A146" s="1">
        <v>0.69625109953703357</v>
      </c>
      <c r="B146" s="2" t="s">
        <v>33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3.22</v>
      </c>
      <c r="H146" s="2" t="s">
        <v>12</v>
      </c>
    </row>
    <row r="147" spans="1:8" x14ac:dyDescent="0.3">
      <c r="A147" s="1">
        <v>0.6963668402777744</v>
      </c>
      <c r="B147" s="2" t="s">
        <v>33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0.69648258101851501</v>
      </c>
      <c r="B148" s="2" t="s">
        <v>33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8" x14ac:dyDescent="0.3">
      <c r="A149" s="1">
        <v>0.69659832175925585</v>
      </c>
      <c r="B149" s="2" t="s">
        <v>33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3.22</v>
      </c>
      <c r="H149" s="2" t="s">
        <v>12</v>
      </c>
    </row>
    <row r="150" spans="1:8" x14ac:dyDescent="0.3">
      <c r="A150" s="1">
        <v>0.69671406249999646</v>
      </c>
      <c r="B150" s="2" t="s">
        <v>33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</v>
      </c>
      <c r="H150" s="2" t="s">
        <v>12</v>
      </c>
    </row>
    <row r="151" spans="1:8" x14ac:dyDescent="0.3">
      <c r="A151" s="1">
        <v>0.69682980324073729</v>
      </c>
      <c r="B151" s="2" t="s">
        <v>33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</row>
    <row r="152" spans="1:8" x14ac:dyDescent="0.3">
      <c r="A152" s="1">
        <v>0.6969455439814779</v>
      </c>
      <c r="B152" s="2" t="s">
        <v>33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</v>
      </c>
      <c r="H152" s="2" t="s">
        <v>12</v>
      </c>
    </row>
    <row r="153" spans="1:8" x14ac:dyDescent="0.3">
      <c r="A153" s="1">
        <v>0.69706128472221873</v>
      </c>
      <c r="B153" s="2" t="s">
        <v>33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3.22</v>
      </c>
      <c r="H153" s="2" t="s">
        <v>12</v>
      </c>
    </row>
    <row r="154" spans="1:8" x14ac:dyDescent="0.3">
      <c r="A154" s="1">
        <v>0.69717702546295934</v>
      </c>
      <c r="B154" s="2" t="s">
        <v>33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0.69729276620370018</v>
      </c>
      <c r="B155" s="2" t="s">
        <v>33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3.21</v>
      </c>
      <c r="H155" s="2" t="s">
        <v>12</v>
      </c>
    </row>
    <row r="156" spans="1:8" x14ac:dyDescent="0.3">
      <c r="A156" s="1">
        <v>0.69740850694444079</v>
      </c>
      <c r="B156" s="2" t="s">
        <v>33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</v>
      </c>
      <c r="H156" s="2" t="s">
        <v>12</v>
      </c>
    </row>
    <row r="157" spans="1:8" x14ac:dyDescent="0.3">
      <c r="A157" s="1">
        <v>0.69752424768518162</v>
      </c>
      <c r="B157" s="2" t="s">
        <v>33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8" x14ac:dyDescent="0.3">
      <c r="A158" s="1">
        <v>0.69763998842592223</v>
      </c>
      <c r="B158" s="2" t="s">
        <v>33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3.22</v>
      </c>
      <c r="H158" s="2" t="s">
        <v>12</v>
      </c>
    </row>
    <row r="159" spans="1:8" x14ac:dyDescent="0.3">
      <c r="A159" s="1">
        <v>0.69775572916666306</v>
      </c>
      <c r="B159" s="2" t="s">
        <v>33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3.2100000000000004</v>
      </c>
      <c r="H159" s="2" t="s">
        <v>12</v>
      </c>
    </row>
    <row r="160" spans="1:8" x14ac:dyDescent="0.3">
      <c r="A160" s="1">
        <v>0.69787146990740367</v>
      </c>
      <c r="B160" s="2" t="s">
        <v>33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3.2100000000000004</v>
      </c>
      <c r="H160" s="2" t="s">
        <v>12</v>
      </c>
    </row>
    <row r="161" spans="1:8" x14ac:dyDescent="0.3">
      <c r="A161" s="1">
        <v>0.69798721064814451</v>
      </c>
      <c r="B161" s="2" t="s">
        <v>33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3.2100000000000004</v>
      </c>
      <c r="H161" s="2" t="s">
        <v>12</v>
      </c>
    </row>
    <row r="162" spans="1:8" x14ac:dyDescent="0.3">
      <c r="A162" s="1">
        <v>0.69810295138888512</v>
      </c>
      <c r="B162" s="2" t="s">
        <v>33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3.2100000000000004</v>
      </c>
      <c r="H162" s="2" t="s">
        <v>12</v>
      </c>
    </row>
    <row r="163" spans="1:8" x14ac:dyDescent="0.3">
      <c r="A163" s="1">
        <v>0.69821869212962595</v>
      </c>
      <c r="B163" s="2" t="s">
        <v>33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3.2100000000000004</v>
      </c>
      <c r="H163" s="2" t="s">
        <v>12</v>
      </c>
    </row>
    <row r="164" spans="1:8" x14ac:dyDescent="0.3">
      <c r="A164" s="1">
        <v>0.69833443287036656</v>
      </c>
      <c r="B164" s="2" t="s">
        <v>33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3.2000000000000006</v>
      </c>
      <c r="H164" s="2" t="s">
        <v>12</v>
      </c>
    </row>
    <row r="165" spans="1:8" x14ac:dyDescent="0.3">
      <c r="A165" s="1">
        <v>0.69845017361110739</v>
      </c>
      <c r="B165" s="2" t="s">
        <v>33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3.2100000000000004</v>
      </c>
      <c r="H165" s="2" t="s">
        <v>12</v>
      </c>
    </row>
    <row r="166" spans="1:8" x14ac:dyDescent="0.3">
      <c r="A166" s="1">
        <v>0.69856591435184801</v>
      </c>
      <c r="B166" s="2" t="s">
        <v>33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3.2100000000000004</v>
      </c>
      <c r="H166" s="2" t="s">
        <v>12</v>
      </c>
    </row>
    <row r="167" spans="1:8" x14ac:dyDescent="0.3">
      <c r="A167" s="1">
        <v>0.69868165509258884</v>
      </c>
      <c r="B167" s="2" t="s">
        <v>33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3.2000000000000006</v>
      </c>
      <c r="H167" s="2" t="s">
        <v>12</v>
      </c>
    </row>
    <row r="168" spans="1:8" x14ac:dyDescent="0.3">
      <c r="A168" s="1">
        <v>0.69879739583332945</v>
      </c>
      <c r="B168" s="2" t="s">
        <v>33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3.2100000000000004</v>
      </c>
      <c r="H168" s="2" t="s">
        <v>12</v>
      </c>
    </row>
    <row r="169" spans="1:8" x14ac:dyDescent="0.3">
      <c r="A169" s="1">
        <v>0.69891313657407028</v>
      </c>
      <c r="B169" s="2" t="s">
        <v>33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3.1900000000000004</v>
      </c>
      <c r="H169" s="2" t="s">
        <v>12</v>
      </c>
    </row>
    <row r="170" spans="1:8" x14ac:dyDescent="0.3">
      <c r="A170" s="1">
        <v>0.69902887731481089</v>
      </c>
      <c r="B170" s="2" t="s">
        <v>33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3.2100000000000004</v>
      </c>
      <c r="H170" s="2" t="s">
        <v>12</v>
      </c>
    </row>
    <row r="171" spans="1:8" x14ac:dyDescent="0.3">
      <c r="A171" s="1">
        <v>0.69914461805555173</v>
      </c>
      <c r="B171" s="2" t="s">
        <v>33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0.69926035879629234</v>
      </c>
      <c r="B172" s="2" t="s">
        <v>33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0.69937609953703317</v>
      </c>
      <c r="B173" s="2" t="s">
        <v>33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3.2100000000000004</v>
      </c>
      <c r="H173" s="2" t="s">
        <v>12</v>
      </c>
    </row>
    <row r="174" spans="1:8" x14ac:dyDescent="0.3">
      <c r="A174" s="1">
        <v>0.69949184027777378</v>
      </c>
      <c r="B174" s="2" t="s">
        <v>33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0.69960758101851461</v>
      </c>
      <c r="B175" s="2" t="s">
        <v>33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3.2000000000000006</v>
      </c>
      <c r="H175" s="2" t="s">
        <v>12</v>
      </c>
    </row>
    <row r="176" spans="1:8" x14ac:dyDescent="0.3">
      <c r="A176" s="1">
        <v>0.69972332175925522</v>
      </c>
      <c r="B176" s="2" t="s">
        <v>33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3.2000000000000006</v>
      </c>
      <c r="H176" s="2" t="s">
        <v>12</v>
      </c>
    </row>
    <row r="177" spans="1:8" x14ac:dyDescent="0.3">
      <c r="A177" s="1">
        <v>0.69983906249999606</v>
      </c>
      <c r="B177" s="2" t="s">
        <v>33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3.2100000000000004</v>
      </c>
      <c r="H177" s="2" t="s">
        <v>12</v>
      </c>
    </row>
    <row r="178" spans="1:8" x14ac:dyDescent="0.3">
      <c r="A178" s="1">
        <v>0.69995480324073667</v>
      </c>
      <c r="B178" s="2" t="s">
        <v>33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3.1900000000000004</v>
      </c>
      <c r="H178" s="2" t="s">
        <v>12</v>
      </c>
    </row>
    <row r="179" spans="1:8" x14ac:dyDescent="0.3">
      <c r="A179" s="1">
        <v>0.7000705439814775</v>
      </c>
      <c r="B179" s="2" t="s">
        <v>33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3.2100000000000004</v>
      </c>
      <c r="H179" s="2" t="s">
        <v>12</v>
      </c>
    </row>
    <row r="180" spans="1:8" x14ac:dyDescent="0.3">
      <c r="A180" s="1">
        <v>0.70018628472221811</v>
      </c>
      <c r="B180" s="2" t="s">
        <v>33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0.70030202546295894</v>
      </c>
      <c r="B181" s="2" t="s">
        <v>33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</v>
      </c>
      <c r="H181" s="2" t="s">
        <v>12</v>
      </c>
    </row>
    <row r="182" spans="1:8" x14ac:dyDescent="0.3">
      <c r="A182" s="1">
        <v>0.70041776620369955</v>
      </c>
      <c r="B182" s="2" t="s">
        <v>33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3.1900000000000004</v>
      </c>
      <c r="H182" s="2" t="s">
        <v>12</v>
      </c>
    </row>
    <row r="183" spans="1:8" x14ac:dyDescent="0.3">
      <c r="A183" s="1">
        <v>0.70053350694444039</v>
      </c>
      <c r="B183" s="2" t="s">
        <v>33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3.1900000000000004</v>
      </c>
      <c r="H183" s="2" t="s">
        <v>12</v>
      </c>
    </row>
    <row r="184" spans="1:8" x14ac:dyDescent="0.3">
      <c r="A184" s="1">
        <v>0.700649247685181</v>
      </c>
      <c r="B184" s="2" t="s">
        <v>33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3.2000000000000006</v>
      </c>
      <c r="H184" s="2" t="s">
        <v>12</v>
      </c>
    </row>
    <row r="185" spans="1:8" x14ac:dyDescent="0.3">
      <c r="A185" s="1">
        <v>0.70076498842592183</v>
      </c>
      <c r="B185" s="2" t="s">
        <v>33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3.1900000000000004</v>
      </c>
      <c r="H185" s="2" t="s">
        <v>12</v>
      </c>
    </row>
    <row r="186" spans="1:8" x14ac:dyDescent="0.3">
      <c r="A186" s="1">
        <v>0.70088072916666244</v>
      </c>
      <c r="B186" s="2" t="s">
        <v>33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</v>
      </c>
      <c r="H186" s="2" t="s">
        <v>12</v>
      </c>
    </row>
    <row r="187" spans="1:8" x14ac:dyDescent="0.3">
      <c r="A187" s="1">
        <v>0.70099646990740327</v>
      </c>
      <c r="B187" s="2" t="s">
        <v>33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3.1900000000000004</v>
      </c>
      <c r="H187" s="2" t="s">
        <v>12</v>
      </c>
    </row>
    <row r="188" spans="1:8" x14ac:dyDescent="0.3">
      <c r="A188" s="1">
        <v>0.70111221064814389</v>
      </c>
      <c r="B188" s="2" t="s">
        <v>33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</v>
      </c>
      <c r="H188" s="2" t="s">
        <v>12</v>
      </c>
    </row>
    <row r="189" spans="1:8" x14ac:dyDescent="0.3">
      <c r="A189" s="1">
        <v>0.70122795138888472</v>
      </c>
      <c r="B189" s="2" t="s">
        <v>33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3.1900000000000004</v>
      </c>
      <c r="H189" s="2" t="s">
        <v>12</v>
      </c>
    </row>
    <row r="190" spans="1:8" x14ac:dyDescent="0.3">
      <c r="A190" s="1">
        <v>0.70134369212962533</v>
      </c>
      <c r="B190" s="2" t="s">
        <v>33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3.1800000000000006</v>
      </c>
      <c r="H190" s="2" t="s">
        <v>12</v>
      </c>
    </row>
    <row r="191" spans="1:8" x14ac:dyDescent="0.3">
      <c r="A191" s="1">
        <v>0.70145943287036616</v>
      </c>
      <c r="B191" s="2" t="s">
        <v>33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3.1800000000000006</v>
      </c>
      <c r="H191" s="2" t="s">
        <v>12</v>
      </c>
    </row>
    <row r="192" spans="1:8" x14ac:dyDescent="0.3">
      <c r="A192" s="1">
        <v>0.70157517361110677</v>
      </c>
      <c r="B192" s="2" t="s">
        <v>33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</v>
      </c>
      <c r="H192" s="2" t="s">
        <v>12</v>
      </c>
    </row>
    <row r="193" spans="1:8" x14ac:dyDescent="0.3">
      <c r="A193" s="1">
        <v>0.70169091435184761</v>
      </c>
      <c r="B193" s="2" t="s">
        <v>33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3.1900000000000004</v>
      </c>
      <c r="H193" s="2" t="s">
        <v>12</v>
      </c>
    </row>
    <row r="194" spans="1:8" x14ac:dyDescent="0.3">
      <c r="A194" s="1">
        <v>0.70180665509258822</v>
      </c>
      <c r="B194" s="2" t="s">
        <v>33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3.1800000000000006</v>
      </c>
      <c r="H194" s="2" t="s">
        <v>12</v>
      </c>
    </row>
    <row r="195" spans="1:8" x14ac:dyDescent="0.3">
      <c r="A195" s="1">
        <v>0.70192239583332905</v>
      </c>
      <c r="B195" s="2" t="s">
        <v>33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0.70203813657406966</v>
      </c>
      <c r="B196" s="2" t="s">
        <v>33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3.1900000000000004</v>
      </c>
      <c r="H196" s="2" t="s">
        <v>12</v>
      </c>
    </row>
    <row r="197" spans="1:8" x14ac:dyDescent="0.3">
      <c r="A197" s="1">
        <v>0.70215387731481049</v>
      </c>
      <c r="B197" s="2" t="s">
        <v>33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</v>
      </c>
      <c r="H197" s="2" t="s">
        <v>12</v>
      </c>
    </row>
    <row r="198" spans="1:8" x14ac:dyDescent="0.3">
      <c r="A198" s="1">
        <v>0.7022696180555511</v>
      </c>
      <c r="B198" s="2" t="s">
        <v>33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</v>
      </c>
      <c r="H198" s="2" t="s">
        <v>12</v>
      </c>
    </row>
    <row r="199" spans="1:8" x14ac:dyDescent="0.3">
      <c r="A199" s="1">
        <v>0.70238535879629194</v>
      </c>
      <c r="B199" s="2" t="s">
        <v>33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3.1700000000000004</v>
      </c>
      <c r="H199" s="2" t="s">
        <v>12</v>
      </c>
    </row>
    <row r="200" spans="1:8" x14ac:dyDescent="0.3">
      <c r="A200" s="1">
        <v>0.70250109953703255</v>
      </c>
      <c r="B200" s="2" t="s">
        <v>33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3.18</v>
      </c>
      <c r="H200" s="2" t="s">
        <v>12</v>
      </c>
    </row>
    <row r="201" spans="1:8" x14ac:dyDescent="0.3">
      <c r="A201" s="1">
        <v>0.70261684027777338</v>
      </c>
      <c r="B201" s="2" t="s">
        <v>33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3.1800000000000006</v>
      </c>
      <c r="H201" s="2" t="s">
        <v>12</v>
      </c>
    </row>
    <row r="202" spans="1:8" x14ac:dyDescent="0.3">
      <c r="A202" s="1">
        <v>0.70273258101851399</v>
      </c>
      <c r="B202" s="2" t="s">
        <v>33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3.1900000000000004</v>
      </c>
      <c r="H202" s="2" t="s">
        <v>12</v>
      </c>
    </row>
    <row r="203" spans="1:8" x14ac:dyDescent="0.3">
      <c r="A203" s="1">
        <v>0.70284832175925482</v>
      </c>
      <c r="B203" s="2" t="s">
        <v>33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3.18</v>
      </c>
      <c r="H203" s="2" t="s">
        <v>12</v>
      </c>
    </row>
    <row r="204" spans="1:8" x14ac:dyDescent="0.3">
      <c r="A204" s="1">
        <v>0.70296406249999543</v>
      </c>
      <c r="B204" s="2" t="s">
        <v>33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3.1800000000000006</v>
      </c>
      <c r="H204" s="2" t="s">
        <v>12</v>
      </c>
    </row>
    <row r="205" spans="1:8" x14ac:dyDescent="0.3">
      <c r="A205" s="1">
        <v>0.70307980324073627</v>
      </c>
      <c r="B205" s="2" t="s">
        <v>33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3.18</v>
      </c>
      <c r="H205" s="2" t="s">
        <v>12</v>
      </c>
    </row>
    <row r="206" spans="1:8" x14ac:dyDescent="0.3">
      <c r="A206" s="1">
        <v>0.70319554398147688</v>
      </c>
      <c r="B206" s="2" t="s">
        <v>33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3.1700000000000004</v>
      </c>
      <c r="H206" s="2" t="s">
        <v>12</v>
      </c>
    </row>
    <row r="207" spans="1:8" x14ac:dyDescent="0.3">
      <c r="A207" s="1">
        <v>0.70331128472221771</v>
      </c>
      <c r="B207" s="2" t="s">
        <v>33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3.19</v>
      </c>
      <c r="H207" s="2" t="s">
        <v>12</v>
      </c>
    </row>
    <row r="208" spans="1:8" x14ac:dyDescent="0.3">
      <c r="A208" s="1">
        <v>0.70342702546295832</v>
      </c>
      <c r="B208" s="2" t="s">
        <v>33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3.19</v>
      </c>
      <c r="H208" s="2" t="s">
        <v>12</v>
      </c>
    </row>
    <row r="209" spans="1:8" x14ac:dyDescent="0.3">
      <c r="A209" s="1">
        <v>0.70354276620369915</v>
      </c>
      <c r="B209" s="2" t="s">
        <v>33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</v>
      </c>
      <c r="H209" s="2" t="s">
        <v>12</v>
      </c>
    </row>
    <row r="210" spans="1:8" x14ac:dyDescent="0.3">
      <c r="A210" s="1">
        <v>0.70365850694443977</v>
      </c>
      <c r="B210" s="2" t="s">
        <v>33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3.1800000000000006</v>
      </c>
      <c r="H210" s="2" t="s">
        <v>12</v>
      </c>
    </row>
    <row r="211" spans="1:8" x14ac:dyDescent="0.3">
      <c r="A211" s="1">
        <v>0.7037742476851806</v>
      </c>
      <c r="B211" s="2" t="s">
        <v>33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</v>
      </c>
      <c r="H211" s="2" t="s">
        <v>12</v>
      </c>
    </row>
    <row r="212" spans="1:8" x14ac:dyDescent="0.3">
      <c r="A212" s="1">
        <v>0.70388998842592121</v>
      </c>
      <c r="B212" s="2" t="s">
        <v>33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</row>
    <row r="213" spans="1:8" x14ac:dyDescent="0.3">
      <c r="A213" s="1">
        <v>0.70400572916666204</v>
      </c>
      <c r="B213" s="2" t="s">
        <v>33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</v>
      </c>
      <c r="H213" s="2" t="s">
        <v>12</v>
      </c>
    </row>
    <row r="214" spans="1:8" x14ac:dyDescent="0.3">
      <c r="A214" s="1">
        <v>0.70412146990740265</v>
      </c>
      <c r="B214" s="2" t="s">
        <v>33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3.1900000000000004</v>
      </c>
      <c r="H214" s="2" t="s">
        <v>12</v>
      </c>
    </row>
    <row r="215" spans="1:8" x14ac:dyDescent="0.3">
      <c r="A215" s="1">
        <v>0.70423721064814349</v>
      </c>
      <c r="B215" s="2" t="s">
        <v>33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3.1999999999999997</v>
      </c>
      <c r="H215" s="2" t="s">
        <v>12</v>
      </c>
    </row>
    <row r="216" spans="1:8" x14ac:dyDescent="0.3">
      <c r="A216" s="1">
        <v>0.7043529513888841</v>
      </c>
      <c r="B216" s="2" t="s">
        <v>33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3.1700000000000004</v>
      </c>
      <c r="H216" s="2" t="s">
        <v>12</v>
      </c>
    </row>
    <row r="217" spans="1:8" x14ac:dyDescent="0.3">
      <c r="A217" s="1">
        <v>0.70446869212962493</v>
      </c>
      <c r="B217" s="2" t="s">
        <v>33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</v>
      </c>
      <c r="H217" s="2" t="s">
        <v>12</v>
      </c>
    </row>
    <row r="218" spans="1:8" x14ac:dyDescent="0.3">
      <c r="A218" s="1">
        <v>0.70458443287036554</v>
      </c>
      <c r="B218" s="2" t="s">
        <v>33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3.1900000000000004</v>
      </c>
      <c r="H218" s="2" t="s">
        <v>12</v>
      </c>
    </row>
    <row r="219" spans="1:8" x14ac:dyDescent="0.3">
      <c r="A219" s="1">
        <v>0.70470017361110637</v>
      </c>
      <c r="B219" s="2" t="s">
        <v>33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</v>
      </c>
      <c r="H219" s="2" t="s">
        <v>12</v>
      </c>
    </row>
    <row r="220" spans="1:8" x14ac:dyDescent="0.3">
      <c r="A220" s="1">
        <v>0.70481591435184698</v>
      </c>
      <c r="B220" s="2" t="s">
        <v>33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</v>
      </c>
      <c r="H220" s="2" t="s">
        <v>12</v>
      </c>
    </row>
    <row r="221" spans="1:8" x14ac:dyDescent="0.3">
      <c r="A221" s="1">
        <v>0.70493165509258782</v>
      </c>
      <c r="B221" s="2" t="s">
        <v>33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3.18</v>
      </c>
      <c r="H221" s="2" t="s">
        <v>12</v>
      </c>
    </row>
    <row r="222" spans="1:8" x14ac:dyDescent="0.3">
      <c r="A222" s="1">
        <v>0.70504739583332843</v>
      </c>
      <c r="B222" s="2" t="s">
        <v>33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3.1600000000000006</v>
      </c>
      <c r="H222" s="2" t="s">
        <v>12</v>
      </c>
    </row>
    <row r="223" spans="1:8" x14ac:dyDescent="0.3">
      <c r="A223" s="1">
        <v>0.70516313657406926</v>
      </c>
      <c r="B223" s="2" t="s">
        <v>33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0.70527887731480987</v>
      </c>
      <c r="B224" s="2" t="s">
        <v>33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3.1800000000000006</v>
      </c>
      <c r="H224" s="2" t="s">
        <v>12</v>
      </c>
    </row>
    <row r="225" spans="1:8" x14ac:dyDescent="0.3">
      <c r="A225" s="1">
        <v>0.7053946180555507</v>
      </c>
      <c r="B225" s="2" t="s">
        <v>33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3.1700000000000004</v>
      </c>
      <c r="H225" s="2" t="s">
        <v>12</v>
      </c>
    </row>
    <row r="226" spans="1:8" x14ac:dyDescent="0.3">
      <c r="A226" s="1">
        <v>0.70551035879629131</v>
      </c>
      <c r="B226" s="2" t="s">
        <v>33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3.2100000000000004</v>
      </c>
      <c r="H226" s="2" t="s">
        <v>12</v>
      </c>
    </row>
    <row r="227" spans="1:8" x14ac:dyDescent="0.3">
      <c r="A227" s="1">
        <v>0.70562609953703215</v>
      </c>
      <c r="B227" s="2" t="s">
        <v>33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0.70574184027777276</v>
      </c>
      <c r="B228" s="2" t="s">
        <v>33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3.1900000000000004</v>
      </c>
      <c r="H228" s="2" t="s">
        <v>12</v>
      </c>
    </row>
    <row r="229" spans="1:8" x14ac:dyDescent="0.3">
      <c r="A229" s="1">
        <v>0.70585758101851359</v>
      </c>
      <c r="B229" s="2" t="s">
        <v>33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3.1800000000000006</v>
      </c>
      <c r="H229" s="2" t="s">
        <v>12</v>
      </c>
    </row>
    <row r="230" spans="1:8" x14ac:dyDescent="0.3">
      <c r="A230" s="1">
        <v>0.7059733217592542</v>
      </c>
      <c r="B230" s="2" t="s">
        <v>33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3.1700000000000004</v>
      </c>
      <c r="H230" s="2" t="s">
        <v>12</v>
      </c>
    </row>
    <row r="231" spans="1:8" x14ac:dyDescent="0.3">
      <c r="A231" s="1">
        <v>0.70608906249999503</v>
      </c>
      <c r="B231" s="2" t="s">
        <v>33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0.70620480324073565</v>
      </c>
      <c r="B232" s="2" t="s">
        <v>33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3.1800000000000006</v>
      </c>
      <c r="H232" s="2" t="s">
        <v>12</v>
      </c>
    </row>
    <row r="233" spans="1:8" x14ac:dyDescent="0.3">
      <c r="A233" s="1">
        <v>0.70632054398147648</v>
      </c>
      <c r="B233" s="2" t="s">
        <v>33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3.1700000000000004</v>
      </c>
      <c r="H233" s="2" t="s">
        <v>12</v>
      </c>
    </row>
    <row r="234" spans="1:8" x14ac:dyDescent="0.3">
      <c r="A234" s="1">
        <v>0.70643628472221709</v>
      </c>
      <c r="B234" s="2" t="s">
        <v>33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0.70655202546295792</v>
      </c>
      <c r="B235" s="2" t="s">
        <v>33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3.1800000000000006</v>
      </c>
      <c r="H235" s="2" t="s">
        <v>12</v>
      </c>
    </row>
    <row r="236" spans="1:8" x14ac:dyDescent="0.3">
      <c r="A236" s="1">
        <v>0.70666776620369853</v>
      </c>
      <c r="B236" s="2" t="s">
        <v>33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3.18</v>
      </c>
      <c r="H236" s="2" t="s">
        <v>12</v>
      </c>
    </row>
    <row r="237" spans="1:8" x14ac:dyDescent="0.3">
      <c r="A237" s="1">
        <v>0.70678350694443937</v>
      </c>
      <c r="B237" s="2" t="s">
        <v>33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3.1800000000000006</v>
      </c>
      <c r="H237" s="2" t="s">
        <v>12</v>
      </c>
    </row>
    <row r="238" spans="1:8" x14ac:dyDescent="0.3">
      <c r="A238" s="1">
        <v>0.70689924768517998</v>
      </c>
      <c r="B238" s="2" t="s">
        <v>33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3.1800000000000006</v>
      </c>
      <c r="H238" s="2" t="s">
        <v>12</v>
      </c>
    </row>
    <row r="239" spans="1:8" x14ac:dyDescent="0.3">
      <c r="A239" s="1">
        <v>0.70701498842592081</v>
      </c>
      <c r="B239" s="2" t="s">
        <v>33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3.18</v>
      </c>
      <c r="H239" s="2" t="s">
        <v>12</v>
      </c>
    </row>
    <row r="240" spans="1:8" x14ac:dyDescent="0.3">
      <c r="A240" s="1">
        <v>0.70713072916666142</v>
      </c>
      <c r="B240" s="2" t="s">
        <v>33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3.1900000000000004</v>
      </c>
      <c r="H240" s="2" t="s">
        <v>12</v>
      </c>
    </row>
    <row r="241" spans="1:8" x14ac:dyDescent="0.3">
      <c r="A241" s="1">
        <v>0.70724646990740225</v>
      </c>
      <c r="B241" s="2" t="s">
        <v>33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0.70736221064814286</v>
      </c>
      <c r="B242" s="2" t="s">
        <v>33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3.1700000000000004</v>
      </c>
      <c r="H242" s="2" t="s">
        <v>12</v>
      </c>
    </row>
    <row r="243" spans="1:8" x14ac:dyDescent="0.3">
      <c r="A243" s="1">
        <v>0.7074779513888837</v>
      </c>
      <c r="B243" s="2" t="s">
        <v>33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3.1800000000000006</v>
      </c>
      <c r="H243" s="2" t="s">
        <v>12</v>
      </c>
    </row>
    <row r="244" spans="1:8" x14ac:dyDescent="0.3">
      <c r="A244" s="1">
        <v>0.70759369212962431</v>
      </c>
      <c r="B244" s="2" t="s">
        <v>33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0.70770943287036514</v>
      </c>
      <c r="B245" s="2" t="s">
        <v>33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</v>
      </c>
      <c r="H245" s="2" t="s">
        <v>12</v>
      </c>
    </row>
    <row r="246" spans="1:8" x14ac:dyDescent="0.3">
      <c r="A246" s="1">
        <v>0.70782517361110575</v>
      </c>
      <c r="B246" s="2" t="s">
        <v>33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3.1500000000000004</v>
      </c>
      <c r="H246" s="2" t="s">
        <v>12</v>
      </c>
    </row>
    <row r="247" spans="1:8" x14ac:dyDescent="0.3">
      <c r="A247" s="1">
        <v>0.70794091435184658</v>
      </c>
      <c r="B247" s="2" t="s">
        <v>33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3.1500000000000004</v>
      </c>
      <c r="H247" s="2" t="s">
        <v>12</v>
      </c>
    </row>
    <row r="248" spans="1:8" x14ac:dyDescent="0.3">
      <c r="A248" s="1">
        <v>0.70805665509258719</v>
      </c>
      <c r="B248" s="2" t="s">
        <v>33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3.15</v>
      </c>
      <c r="H248" s="2" t="s">
        <v>12</v>
      </c>
    </row>
    <row r="249" spans="1:8" x14ac:dyDescent="0.3">
      <c r="A249" s="1">
        <v>0.70817239583332803</v>
      </c>
      <c r="B249" s="2" t="s">
        <v>33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3.15</v>
      </c>
      <c r="H249" s="2" t="s">
        <v>12</v>
      </c>
    </row>
    <row r="250" spans="1:8" x14ac:dyDescent="0.3">
      <c r="A250" s="1">
        <v>0.70828813657406864</v>
      </c>
      <c r="B250" s="2" t="s">
        <v>33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</v>
      </c>
      <c r="H250" s="2" t="s">
        <v>12</v>
      </c>
    </row>
    <row r="251" spans="1:8" x14ac:dyDescent="0.3">
      <c r="A251" s="1">
        <v>0.70840387731480947</v>
      </c>
      <c r="B251" s="2" t="s">
        <v>33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3.1500000000000004</v>
      </c>
      <c r="H251" s="2" t="s">
        <v>12</v>
      </c>
    </row>
    <row r="252" spans="1:8" x14ac:dyDescent="0.3">
      <c r="A252" s="1">
        <v>0.70851961805555008</v>
      </c>
      <c r="B252" s="2" t="s">
        <v>33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3.14</v>
      </c>
      <c r="H252" s="2" t="s">
        <v>12</v>
      </c>
    </row>
    <row r="253" spans="1:8" x14ac:dyDescent="0.3">
      <c r="A253" s="1">
        <v>0.70863535879629092</v>
      </c>
      <c r="B253" s="2" t="s">
        <v>33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3.1500000000000004</v>
      </c>
      <c r="H253" s="2" t="s">
        <v>12</v>
      </c>
    </row>
    <row r="254" spans="1:8" x14ac:dyDescent="0.3">
      <c r="A254" s="1">
        <v>0.70875109953703153</v>
      </c>
      <c r="B254" s="2" t="s">
        <v>33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3.1500000000000004</v>
      </c>
      <c r="H254" s="2" t="s">
        <v>12</v>
      </c>
    </row>
    <row r="255" spans="1:8" x14ac:dyDescent="0.3">
      <c r="A255" s="1">
        <v>0.70886684027777236</v>
      </c>
      <c r="B255" s="2" t="s">
        <v>33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3.16</v>
      </c>
      <c r="H255" s="2" t="s">
        <v>12</v>
      </c>
    </row>
    <row r="256" spans="1:8" x14ac:dyDescent="0.3">
      <c r="A256" s="1">
        <v>0.70898258101851297</v>
      </c>
      <c r="B256" s="2" t="s">
        <v>33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3.15</v>
      </c>
      <c r="H256" s="2" t="s">
        <v>12</v>
      </c>
    </row>
    <row r="257" spans="1:8" x14ac:dyDescent="0.3">
      <c r="A257" s="1">
        <v>0.7090983217592538</v>
      </c>
      <c r="B257" s="2" t="s">
        <v>33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3.14</v>
      </c>
      <c r="H257" s="2" t="s">
        <v>12</v>
      </c>
    </row>
    <row r="258" spans="1:8" x14ac:dyDescent="0.3">
      <c r="A258" s="1">
        <v>0.70921406249999441</v>
      </c>
      <c r="B258" s="2" t="s">
        <v>33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3.1500000000000004</v>
      </c>
      <c r="H258" s="2" t="s">
        <v>12</v>
      </c>
    </row>
    <row r="259" spans="1:8" x14ac:dyDescent="0.3">
      <c r="A259" s="1">
        <v>0.70932980324073525</v>
      </c>
      <c r="B259" s="2" t="s">
        <v>33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3.16</v>
      </c>
      <c r="H259" s="2" t="s">
        <v>12</v>
      </c>
    </row>
    <row r="260" spans="1:8" x14ac:dyDescent="0.3">
      <c r="A260" s="1">
        <v>0.70944554398147586</v>
      </c>
      <c r="B260" s="2" t="s">
        <v>33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3.13</v>
      </c>
      <c r="H260" s="2" t="s">
        <v>12</v>
      </c>
    </row>
    <row r="261" spans="1:8" x14ac:dyDescent="0.3">
      <c r="A261" s="1">
        <v>0.70956128472221669</v>
      </c>
      <c r="B261" s="2" t="s">
        <v>33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3.12</v>
      </c>
      <c r="H261" s="2" t="s">
        <v>12</v>
      </c>
    </row>
    <row r="262" spans="1:8" x14ac:dyDescent="0.3">
      <c r="A262" s="1">
        <v>0.7096770254629573</v>
      </c>
      <c r="B262" s="2" t="s">
        <v>33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3.12</v>
      </c>
      <c r="H262" s="2" t="s">
        <v>12</v>
      </c>
    </row>
    <row r="263" spans="1:8" x14ac:dyDescent="0.3">
      <c r="A263" s="1">
        <v>0.70979276620369813</v>
      </c>
      <c r="B263" s="2" t="s">
        <v>33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3.11</v>
      </c>
      <c r="H263" s="2" t="s">
        <v>12</v>
      </c>
    </row>
    <row r="264" spans="1:8" x14ac:dyDescent="0.3">
      <c r="A264" s="1">
        <v>0.70990850694443874</v>
      </c>
      <c r="B264" s="2" t="s">
        <v>33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3.13</v>
      </c>
      <c r="H264" s="2" t="s">
        <v>12</v>
      </c>
    </row>
    <row r="265" spans="1:8" x14ac:dyDescent="0.3">
      <c r="A265" s="1">
        <v>0.71002424768517958</v>
      </c>
      <c r="B265" s="2" t="s">
        <v>33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3.13</v>
      </c>
      <c r="H265" s="2" t="s">
        <v>12</v>
      </c>
    </row>
    <row r="266" spans="1:8" x14ac:dyDescent="0.3">
      <c r="A266" s="1">
        <v>0.71013998842592019</v>
      </c>
      <c r="B266" s="2" t="s">
        <v>33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3.13</v>
      </c>
      <c r="H266" s="2" t="s">
        <v>12</v>
      </c>
    </row>
    <row r="267" spans="1:8" x14ac:dyDescent="0.3">
      <c r="A267" s="1">
        <v>0.71025572916666102</v>
      </c>
      <c r="B267" s="2" t="s">
        <v>33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3.12</v>
      </c>
      <c r="H267" s="2" t="s">
        <v>12</v>
      </c>
    </row>
    <row r="268" spans="1:8" x14ac:dyDescent="0.3">
      <c r="A268" s="1">
        <v>0.71037146990740163</v>
      </c>
      <c r="B268" s="2" t="s">
        <v>33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3.12</v>
      </c>
      <c r="H268" s="2" t="s">
        <v>12</v>
      </c>
    </row>
    <row r="269" spans="1:8" x14ac:dyDescent="0.3">
      <c r="A269" s="1">
        <v>0.71048721064814246</v>
      </c>
      <c r="B269" s="2" t="s">
        <v>33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3.13</v>
      </c>
      <c r="H269" s="2" t="s">
        <v>12</v>
      </c>
    </row>
    <row r="270" spans="1:8" x14ac:dyDescent="0.3">
      <c r="A270" s="1">
        <v>0.71060295138888308</v>
      </c>
      <c r="B270" s="2" t="s">
        <v>33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3.15</v>
      </c>
      <c r="H270" s="2" t="s">
        <v>12</v>
      </c>
    </row>
    <row r="271" spans="1:8" x14ac:dyDescent="0.3">
      <c r="A271" s="1">
        <v>0.71071869212962391</v>
      </c>
      <c r="B271" s="2" t="s">
        <v>33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3.12</v>
      </c>
      <c r="H271" s="2" t="s">
        <v>12</v>
      </c>
    </row>
    <row r="272" spans="1:8" x14ac:dyDescent="0.3">
      <c r="A272" s="1">
        <v>0.71083443287036452</v>
      </c>
      <c r="B272" s="2" t="s">
        <v>33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3.12</v>
      </c>
      <c r="H272" s="2" t="s">
        <v>12</v>
      </c>
    </row>
    <row r="273" spans="1:8" x14ac:dyDescent="0.3">
      <c r="A273" s="1">
        <v>0.71095017361110535</v>
      </c>
      <c r="B273" s="2" t="s">
        <v>33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3.13</v>
      </c>
      <c r="H273" s="2" t="s">
        <v>12</v>
      </c>
    </row>
    <row r="274" spans="1:8" x14ac:dyDescent="0.3">
      <c r="A274" s="1">
        <v>0.71106591435184596</v>
      </c>
      <c r="B274" s="2" t="s">
        <v>33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3.13</v>
      </c>
      <c r="H274" s="2" t="s">
        <v>12</v>
      </c>
    </row>
    <row r="275" spans="1:8" x14ac:dyDescent="0.3">
      <c r="A275" s="1">
        <v>0.7111816550925868</v>
      </c>
      <c r="B275" s="2" t="s">
        <v>33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3.11</v>
      </c>
      <c r="H275" s="2" t="s">
        <v>12</v>
      </c>
    </row>
    <row r="276" spans="1:8" x14ac:dyDescent="0.3">
      <c r="A276" s="1">
        <v>0.71129739583332741</v>
      </c>
      <c r="B276" s="2" t="s">
        <v>33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3.11</v>
      </c>
      <c r="H276" s="2" t="s">
        <v>12</v>
      </c>
    </row>
    <row r="277" spans="1:8" x14ac:dyDescent="0.3">
      <c r="A277" s="1">
        <v>0.71141313657406824</v>
      </c>
      <c r="B277" s="2" t="s">
        <v>33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3.13</v>
      </c>
      <c r="H277" s="2" t="s">
        <v>12</v>
      </c>
    </row>
    <row r="278" spans="1:8" x14ac:dyDescent="0.3">
      <c r="A278" s="1">
        <v>0.71152887731480885</v>
      </c>
      <c r="B278" s="2" t="s">
        <v>33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3.13</v>
      </c>
      <c r="H278" s="2" t="s">
        <v>12</v>
      </c>
    </row>
    <row r="279" spans="1:8" x14ac:dyDescent="0.3">
      <c r="A279" s="1">
        <v>0.71164461805554968</v>
      </c>
      <c r="B279" s="2" t="s">
        <v>33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3.12</v>
      </c>
      <c r="H279" s="2" t="s">
        <v>12</v>
      </c>
    </row>
    <row r="280" spans="1:8" x14ac:dyDescent="0.3">
      <c r="A280" s="1">
        <v>0.71176035879629029</v>
      </c>
      <c r="B280" s="2" t="s">
        <v>33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3.13</v>
      </c>
      <c r="H280" s="2" t="s">
        <v>12</v>
      </c>
    </row>
    <row r="281" spans="1:8" x14ac:dyDescent="0.3">
      <c r="A281" s="1">
        <v>0.71187609953703113</v>
      </c>
      <c r="B281" s="2" t="s">
        <v>33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3.1100000000000003</v>
      </c>
      <c r="H281" s="2" t="s">
        <v>12</v>
      </c>
    </row>
    <row r="282" spans="1:8" x14ac:dyDescent="0.3">
      <c r="A282" s="1">
        <v>0.71199184027777174</v>
      </c>
      <c r="B282" s="2" t="s">
        <v>33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3.1100000000000003</v>
      </c>
      <c r="H282" s="2" t="s">
        <v>12</v>
      </c>
    </row>
    <row r="283" spans="1:8" x14ac:dyDescent="0.3">
      <c r="A283" s="1">
        <v>0.71210758101851257</v>
      </c>
      <c r="B283" s="2" t="s">
        <v>33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3.1100000000000003</v>
      </c>
      <c r="H283" s="2" t="s">
        <v>12</v>
      </c>
    </row>
    <row r="284" spans="1:8" x14ac:dyDescent="0.3">
      <c r="A284" s="1">
        <v>0.71222332175925318</v>
      </c>
      <c r="B284" s="2" t="s">
        <v>33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</v>
      </c>
      <c r="H284" s="2" t="s">
        <v>12</v>
      </c>
    </row>
    <row r="285" spans="1:8" x14ac:dyDescent="0.3">
      <c r="A285" s="1">
        <v>0.71233906249999401</v>
      </c>
      <c r="B285" s="2" t="s">
        <v>33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</v>
      </c>
      <c r="H285" s="2" t="s">
        <v>12</v>
      </c>
    </row>
    <row r="286" spans="1:8" x14ac:dyDescent="0.3">
      <c r="A286" s="1">
        <v>0.71245480324073462</v>
      </c>
      <c r="B286" s="2" t="s">
        <v>33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3.12</v>
      </c>
      <c r="H286" s="2" t="s">
        <v>12</v>
      </c>
    </row>
    <row r="287" spans="1:8" x14ac:dyDescent="0.3">
      <c r="A287" s="1">
        <v>0.71257054398147546</v>
      </c>
      <c r="B287" s="2" t="s">
        <v>33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3.12</v>
      </c>
      <c r="H287" s="2" t="s">
        <v>12</v>
      </c>
    </row>
    <row r="288" spans="1:8" x14ac:dyDescent="0.3">
      <c r="A288" s="1">
        <v>0.71268628472221607</v>
      </c>
      <c r="B288" s="2" t="s">
        <v>33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</v>
      </c>
      <c r="H288" s="2" t="s">
        <v>12</v>
      </c>
    </row>
    <row r="289" spans="1:8" x14ac:dyDescent="0.3">
      <c r="A289" s="1">
        <v>0.7128020254629569</v>
      </c>
      <c r="B289" s="2" t="s">
        <v>33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3.11</v>
      </c>
      <c r="H289" s="2" t="s">
        <v>12</v>
      </c>
    </row>
    <row r="290" spans="1:8" x14ac:dyDescent="0.3">
      <c r="A290" s="1">
        <v>0.71291776620369751</v>
      </c>
      <c r="B290" s="2" t="s">
        <v>33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</v>
      </c>
      <c r="H290" s="2" t="s">
        <v>12</v>
      </c>
    </row>
    <row r="291" spans="1:8" x14ac:dyDescent="0.3">
      <c r="A291" s="1">
        <v>0.71303350694443834</v>
      </c>
      <c r="B291" s="2" t="s">
        <v>33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3.12</v>
      </c>
      <c r="H291" s="2" t="s">
        <v>12</v>
      </c>
    </row>
    <row r="292" spans="1:8" x14ac:dyDescent="0.3">
      <c r="A292" s="1">
        <v>0.71314924768517896</v>
      </c>
      <c r="B292" s="2" t="s">
        <v>33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3.12</v>
      </c>
      <c r="H292" s="2" t="s">
        <v>12</v>
      </c>
    </row>
    <row r="293" spans="1:8" x14ac:dyDescent="0.3">
      <c r="A293" s="1">
        <v>0.71326498842591979</v>
      </c>
      <c r="B293" s="2" t="s">
        <v>33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3.11</v>
      </c>
      <c r="H293" s="2" t="s">
        <v>12</v>
      </c>
    </row>
    <row r="294" spans="1:8" x14ac:dyDescent="0.3">
      <c r="A294" s="1">
        <v>0.7133807291666604</v>
      </c>
      <c r="B294" s="2" t="s">
        <v>33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</v>
      </c>
      <c r="H294" s="2" t="s">
        <v>12</v>
      </c>
    </row>
    <row r="295" spans="1:8" x14ac:dyDescent="0.3">
      <c r="A295" s="1">
        <v>0.71349646990740123</v>
      </c>
      <c r="B295" s="2" t="s">
        <v>33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3.1100000000000003</v>
      </c>
      <c r="H295" s="2" t="s">
        <v>12</v>
      </c>
    </row>
    <row r="296" spans="1:8" x14ac:dyDescent="0.3">
      <c r="A296" s="1">
        <v>0.71361221064814184</v>
      </c>
      <c r="B296" s="2" t="s">
        <v>33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3.13</v>
      </c>
      <c r="H296" s="2" t="s">
        <v>12</v>
      </c>
    </row>
    <row r="297" spans="1:8" x14ac:dyDescent="0.3">
      <c r="A297" s="1">
        <v>0.71372795138888268</v>
      </c>
      <c r="B297" s="2" t="s">
        <v>33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3.11</v>
      </c>
      <c r="H297" s="2" t="s">
        <v>12</v>
      </c>
    </row>
    <row r="298" spans="1:8" x14ac:dyDescent="0.3">
      <c r="A298" s="1">
        <v>0.71384369212962329</v>
      </c>
      <c r="B298" s="2" t="s">
        <v>33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</v>
      </c>
      <c r="H298" s="2" t="s">
        <v>12</v>
      </c>
    </row>
    <row r="299" spans="1:8" x14ac:dyDescent="0.3">
      <c r="A299" s="1">
        <v>0.71395943287036412</v>
      </c>
      <c r="B299" s="2" t="s">
        <v>33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</v>
      </c>
      <c r="H299" s="2" t="s">
        <v>12</v>
      </c>
    </row>
    <row r="300" spans="1:8" x14ac:dyDescent="0.3">
      <c r="A300" s="1">
        <v>0.71407517361110473</v>
      </c>
      <c r="B300" s="2" t="s">
        <v>33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</v>
      </c>
      <c r="H300" s="2" t="s">
        <v>12</v>
      </c>
    </row>
    <row r="301" spans="1:8" x14ac:dyDescent="0.3">
      <c r="A301" s="1">
        <v>0.71419091435184556</v>
      </c>
      <c r="B301" s="2" t="s">
        <v>33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</v>
      </c>
      <c r="H301" s="2" t="s">
        <v>12</v>
      </c>
    </row>
    <row r="302" spans="1:8" x14ac:dyDescent="0.3">
      <c r="A302" s="1">
        <v>0.71430665509258617</v>
      </c>
      <c r="B302" s="2" t="s">
        <v>33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3.11</v>
      </c>
      <c r="H302" s="2" t="s">
        <v>12</v>
      </c>
    </row>
    <row r="303" spans="1:8" x14ac:dyDescent="0.3">
      <c r="A303" s="1">
        <v>0.71442239583332701</v>
      </c>
      <c r="B303" s="2" t="s">
        <v>33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3.11</v>
      </c>
      <c r="H303" s="2" t="s">
        <v>12</v>
      </c>
    </row>
    <row r="304" spans="1:8" x14ac:dyDescent="0.3">
      <c r="A304" s="1">
        <v>0.71453813657406762</v>
      </c>
      <c r="B304" s="2" t="s">
        <v>33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</v>
      </c>
      <c r="H304" s="2" t="s">
        <v>12</v>
      </c>
    </row>
    <row r="305" spans="1:8" x14ac:dyDescent="0.3">
      <c r="A305" s="1">
        <v>0.71465387731480845</v>
      </c>
      <c r="B305" s="2" t="s">
        <v>33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</v>
      </c>
      <c r="H305" s="2" t="s">
        <v>12</v>
      </c>
    </row>
    <row r="306" spans="1:8" x14ac:dyDescent="0.3">
      <c r="A306" s="1">
        <v>0.71476961805554906</v>
      </c>
      <c r="B306" s="2" t="s">
        <v>33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3.12</v>
      </c>
      <c r="H306" s="2" t="s">
        <v>12</v>
      </c>
    </row>
    <row r="307" spans="1:8" x14ac:dyDescent="0.3">
      <c r="A307" s="1">
        <v>0.71488535879628989</v>
      </c>
      <c r="B307" s="2" t="s">
        <v>33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3.11</v>
      </c>
      <c r="H307" s="2" t="s">
        <v>12</v>
      </c>
    </row>
    <row r="308" spans="1:8" x14ac:dyDescent="0.3">
      <c r="A308" s="1">
        <v>0.7150010995370305</v>
      </c>
      <c r="B308" s="2" t="s">
        <v>33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3.12</v>
      </c>
      <c r="H308" s="2" t="s">
        <v>12</v>
      </c>
    </row>
    <row r="309" spans="1:8" x14ac:dyDescent="0.3">
      <c r="A309" s="1">
        <v>0.71511684027777134</v>
      </c>
      <c r="B309" s="2" t="s">
        <v>33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0.71523258101851195</v>
      </c>
      <c r="B310" s="2" t="s">
        <v>33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3.11</v>
      </c>
      <c r="H310" s="2" t="s">
        <v>12</v>
      </c>
    </row>
    <row r="311" spans="1:8" x14ac:dyDescent="0.3">
      <c r="A311" s="1">
        <v>0.71534832175925278</v>
      </c>
      <c r="B311" s="2" t="s">
        <v>33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3.12</v>
      </c>
      <c r="H311" s="2" t="s">
        <v>12</v>
      </c>
    </row>
    <row r="312" spans="1:8" x14ac:dyDescent="0.3">
      <c r="A312" s="1">
        <v>0.71546406249999339</v>
      </c>
      <c r="B312" s="2" t="s">
        <v>33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3.12</v>
      </c>
      <c r="H312" s="2" t="s">
        <v>12</v>
      </c>
    </row>
    <row r="313" spans="1:8" x14ac:dyDescent="0.3">
      <c r="A313" s="1">
        <v>0.71557980324073422</v>
      </c>
      <c r="B313" s="2" t="s">
        <v>33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</v>
      </c>
      <c r="H313" s="2" t="s">
        <v>12</v>
      </c>
    </row>
    <row r="314" spans="1:8" x14ac:dyDescent="0.3">
      <c r="A314" s="1">
        <v>0.71569554398147484</v>
      </c>
      <c r="B314" s="2" t="s">
        <v>33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3.14</v>
      </c>
      <c r="H314" s="2" t="s">
        <v>12</v>
      </c>
    </row>
    <row r="315" spans="1:8" x14ac:dyDescent="0.3">
      <c r="A315" s="1">
        <v>0.71581128472221567</v>
      </c>
      <c r="B315" s="2" t="s">
        <v>33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3.11</v>
      </c>
      <c r="H315" s="2" t="s">
        <v>12</v>
      </c>
    </row>
    <row r="316" spans="1:8" x14ac:dyDescent="0.3">
      <c r="A316" s="1">
        <v>0.71592702546295628</v>
      </c>
      <c r="B316" s="2" t="s">
        <v>33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3.11</v>
      </c>
      <c r="H316" s="2" t="s">
        <v>12</v>
      </c>
    </row>
    <row r="317" spans="1:8" x14ac:dyDescent="0.3">
      <c r="A317" s="1">
        <v>0.71604276620369711</v>
      </c>
      <c r="B317" s="2" t="s">
        <v>33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3.09</v>
      </c>
      <c r="H317" s="2" t="s">
        <v>12</v>
      </c>
    </row>
    <row r="318" spans="1:8" x14ac:dyDescent="0.3">
      <c r="A318" s="1">
        <v>0.71615850694443772</v>
      </c>
      <c r="B318" s="2" t="s">
        <v>33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3.13</v>
      </c>
      <c r="H318" s="2" t="s">
        <v>12</v>
      </c>
    </row>
    <row r="319" spans="1:8" x14ac:dyDescent="0.3">
      <c r="A319" s="1">
        <v>0.71627424768517856</v>
      </c>
      <c r="B319" s="2" t="s">
        <v>33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3.11</v>
      </c>
      <c r="H319" s="2" t="s">
        <v>12</v>
      </c>
    </row>
    <row r="320" spans="1:8" x14ac:dyDescent="0.3">
      <c r="A320" s="1">
        <v>0.71638998842591917</v>
      </c>
      <c r="B320" s="2" t="s">
        <v>33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3.11</v>
      </c>
      <c r="H320" s="2" t="s">
        <v>12</v>
      </c>
    </row>
    <row r="321" spans="1:8" x14ac:dyDescent="0.3">
      <c r="A321" s="1">
        <v>0.71650572916666</v>
      </c>
      <c r="B321" s="2" t="s">
        <v>33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3.09</v>
      </c>
      <c r="H321" s="2" t="s">
        <v>12</v>
      </c>
    </row>
    <row r="322" spans="1:8" x14ac:dyDescent="0.3">
      <c r="A322" s="1">
        <v>0.71662146990740061</v>
      </c>
      <c r="B322" s="2" t="s">
        <v>33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3.09</v>
      </c>
      <c r="H322" s="2" t="s">
        <v>12</v>
      </c>
    </row>
    <row r="323" spans="1:8" x14ac:dyDescent="0.3">
      <c r="A323" s="1">
        <v>0.71673721064814144</v>
      </c>
      <c r="B323" s="2" t="s">
        <v>33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3.11</v>
      </c>
      <c r="H323" s="2" t="s">
        <v>12</v>
      </c>
    </row>
    <row r="324" spans="1:8" x14ac:dyDescent="0.3">
      <c r="A324" s="1">
        <v>0.71685295138888205</v>
      </c>
      <c r="B324" s="2" t="s">
        <v>33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3.09</v>
      </c>
      <c r="H324" s="2" t="s">
        <v>12</v>
      </c>
    </row>
    <row r="325" spans="1:8" x14ac:dyDescent="0.3">
      <c r="A325" s="1">
        <v>0.71696869212962289</v>
      </c>
      <c r="B325" s="2" t="s">
        <v>33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3.09</v>
      </c>
      <c r="H325" s="2" t="s">
        <v>12</v>
      </c>
    </row>
    <row r="326" spans="1:8" x14ac:dyDescent="0.3">
      <c r="A326" s="1">
        <v>0.7170844328703635</v>
      </c>
      <c r="B326" s="2" t="s">
        <v>33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3.11</v>
      </c>
      <c r="H326" s="2" t="s">
        <v>12</v>
      </c>
    </row>
    <row r="327" spans="1:8" x14ac:dyDescent="0.3">
      <c r="A327" s="1">
        <v>0.71720017361110433</v>
      </c>
      <c r="B327" s="2" t="s">
        <v>33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3.11</v>
      </c>
      <c r="H327" s="2" t="s">
        <v>12</v>
      </c>
    </row>
    <row r="328" spans="1:8" x14ac:dyDescent="0.3">
      <c r="A328" s="1">
        <v>0.71731591435184494</v>
      </c>
      <c r="B328" s="2" t="s">
        <v>33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3.09</v>
      </c>
      <c r="H328" s="2" t="s">
        <v>12</v>
      </c>
    </row>
    <row r="329" spans="1:8" x14ac:dyDescent="0.3">
      <c r="A329" s="1">
        <v>0.71743165509258577</v>
      </c>
      <c r="B329" s="2" t="s">
        <v>33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3.11</v>
      </c>
      <c r="H329" s="2" t="s">
        <v>12</v>
      </c>
    </row>
    <row r="330" spans="1:8" x14ac:dyDescent="0.3">
      <c r="A330" s="1">
        <v>0.71754739583332638</v>
      </c>
      <c r="B330" s="2" t="s">
        <v>33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3.11</v>
      </c>
      <c r="H330" s="2" t="s">
        <v>12</v>
      </c>
    </row>
    <row r="331" spans="1:8" x14ac:dyDescent="0.3">
      <c r="A331" s="1">
        <v>0.71766313657406722</v>
      </c>
      <c r="B331" s="2" t="s">
        <v>33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3.09</v>
      </c>
      <c r="H331" s="2" t="s">
        <v>12</v>
      </c>
    </row>
    <row r="332" spans="1:8" x14ac:dyDescent="0.3">
      <c r="A332" s="1">
        <v>0.71777887731480783</v>
      </c>
      <c r="B332" s="2" t="s">
        <v>33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3.13</v>
      </c>
      <c r="H332" s="2" t="s">
        <v>12</v>
      </c>
    </row>
    <row r="333" spans="1:8" x14ac:dyDescent="0.3">
      <c r="A333" s="1">
        <v>0.71789461805554866</v>
      </c>
      <c r="B333" s="2" t="s">
        <v>33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3.11</v>
      </c>
      <c r="H333" s="2" t="s">
        <v>12</v>
      </c>
    </row>
    <row r="334" spans="1:8" x14ac:dyDescent="0.3">
      <c r="A334" s="1">
        <v>0.71801035879628927</v>
      </c>
      <c r="B334" s="2" t="s">
        <v>33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3.11</v>
      </c>
      <c r="H334" s="2" t="s">
        <v>12</v>
      </c>
    </row>
    <row r="335" spans="1:8" x14ac:dyDescent="0.3">
      <c r="A335" s="1">
        <v>0.7181260995370301</v>
      </c>
      <c r="B335" s="2" t="s">
        <v>33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3.09</v>
      </c>
      <c r="H335" s="2" t="s">
        <v>12</v>
      </c>
    </row>
    <row r="336" spans="1:8" x14ac:dyDescent="0.3">
      <c r="A336" s="1">
        <v>0.71824184027777072</v>
      </c>
      <c r="B336" s="2" t="s">
        <v>33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3.09</v>
      </c>
      <c r="H336" s="2" t="s">
        <v>12</v>
      </c>
    </row>
    <row r="337" spans="1:8" x14ac:dyDescent="0.3">
      <c r="A337" s="1">
        <v>0.71835758101851155</v>
      </c>
      <c r="B337" s="2" t="s">
        <v>33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3.11</v>
      </c>
      <c r="H337" s="2" t="s">
        <v>12</v>
      </c>
    </row>
    <row r="338" spans="1:8" x14ac:dyDescent="0.3">
      <c r="A338" s="1">
        <v>0.71847332175925216</v>
      </c>
      <c r="B338" s="2" t="s">
        <v>33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3.11</v>
      </c>
      <c r="H338" s="2" t="s">
        <v>12</v>
      </c>
    </row>
    <row r="339" spans="1:8" x14ac:dyDescent="0.3">
      <c r="A339" s="1">
        <v>0.71858906249999299</v>
      </c>
      <c r="B339" s="2" t="s">
        <v>33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3.09</v>
      </c>
      <c r="H339" s="2" t="s">
        <v>12</v>
      </c>
    </row>
    <row r="340" spans="1:8" x14ac:dyDescent="0.3">
      <c r="A340" s="1">
        <v>0.7187048032407336</v>
      </c>
      <c r="B340" s="2" t="s">
        <v>33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3.09</v>
      </c>
      <c r="H340" s="2" t="s">
        <v>12</v>
      </c>
    </row>
    <row r="341" spans="1:8" x14ac:dyDescent="0.3">
      <c r="A341" s="1">
        <v>0.71882054398147444</v>
      </c>
      <c r="B341" s="2" t="s">
        <v>33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</v>
      </c>
      <c r="H341" s="2" t="s">
        <v>12</v>
      </c>
    </row>
    <row r="342" spans="1:8" x14ac:dyDescent="0.3">
      <c r="A342" s="1">
        <v>0.71893628472221505</v>
      </c>
      <c r="B342" s="2" t="s">
        <v>33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</v>
      </c>
      <c r="H342" s="2" t="s">
        <v>12</v>
      </c>
    </row>
    <row r="343" spans="1:8" x14ac:dyDescent="0.3">
      <c r="A343" s="1">
        <v>0.71905202546295588</v>
      </c>
      <c r="B343" s="2" t="s">
        <v>33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3.09</v>
      </c>
      <c r="H343" s="2" t="s">
        <v>12</v>
      </c>
    </row>
    <row r="344" spans="1:8" x14ac:dyDescent="0.3">
      <c r="A344" s="1">
        <v>0.71916776620369649</v>
      </c>
      <c r="B344" s="2" t="s">
        <v>33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3.09</v>
      </c>
      <c r="H344" s="2" t="s">
        <v>12</v>
      </c>
    </row>
    <row r="345" spans="1:8" x14ac:dyDescent="0.3">
      <c r="A345" s="1">
        <v>0.71928350694443732</v>
      </c>
      <c r="B345" s="2" t="s">
        <v>33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</v>
      </c>
      <c r="H345" s="2" t="s">
        <v>12</v>
      </c>
    </row>
    <row r="346" spans="1:8" x14ac:dyDescent="0.3">
      <c r="A346" s="1">
        <v>0.71939924768517793</v>
      </c>
      <c r="B346" s="2" t="s">
        <v>33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</v>
      </c>
      <c r="H346" s="2" t="s">
        <v>12</v>
      </c>
    </row>
    <row r="347" spans="1:8" x14ac:dyDescent="0.3">
      <c r="A347" s="1">
        <v>0.71951498842591877</v>
      </c>
      <c r="B347" s="2" t="s">
        <v>33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3.08</v>
      </c>
      <c r="H347" s="2" t="s">
        <v>12</v>
      </c>
    </row>
    <row r="348" spans="1:8" x14ac:dyDescent="0.3">
      <c r="A348" s="1">
        <v>0.71963072916665938</v>
      </c>
      <c r="B348" s="2" t="s">
        <v>33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3.06</v>
      </c>
      <c r="H348" s="2" t="s">
        <v>12</v>
      </c>
    </row>
    <row r="349" spans="1:8" x14ac:dyDescent="0.3">
      <c r="A349" s="1">
        <v>0.71974646990740021</v>
      </c>
      <c r="B349" s="2" t="s">
        <v>33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3.05</v>
      </c>
      <c r="H349" s="2" t="s">
        <v>12</v>
      </c>
    </row>
    <row r="350" spans="1:8" x14ac:dyDescent="0.3">
      <c r="A350" s="1">
        <v>0.71986221064814082</v>
      </c>
      <c r="B350" s="2" t="s">
        <v>33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3.06</v>
      </c>
      <c r="H350" s="2" t="s">
        <v>12</v>
      </c>
    </row>
    <row r="351" spans="1:8" x14ac:dyDescent="0.3">
      <c r="A351" s="1">
        <v>0.71997795138888165</v>
      </c>
      <c r="B351" s="2" t="s">
        <v>33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3.06</v>
      </c>
      <c r="H351" s="2" t="s">
        <v>12</v>
      </c>
    </row>
    <row r="352" spans="1:8" x14ac:dyDescent="0.3">
      <c r="A352" s="1">
        <v>0.72009369212962226</v>
      </c>
      <c r="B352" s="2" t="s">
        <v>33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3.06</v>
      </c>
      <c r="H352" s="2" t="s">
        <v>12</v>
      </c>
    </row>
    <row r="353" spans="1:8" x14ac:dyDescent="0.3">
      <c r="A353" s="1">
        <v>0.7202094328703631</v>
      </c>
      <c r="B353" s="2" t="s">
        <v>33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</v>
      </c>
      <c r="H353" s="2" t="s">
        <v>12</v>
      </c>
    </row>
    <row r="354" spans="1:8" x14ac:dyDescent="0.3">
      <c r="A354" s="1">
        <v>0.72032517361110371</v>
      </c>
      <c r="B354" s="2" t="s">
        <v>33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3.06</v>
      </c>
      <c r="H354" s="2" t="s">
        <v>12</v>
      </c>
    </row>
    <row r="355" spans="1:8" x14ac:dyDescent="0.3">
      <c r="A355" s="1">
        <v>0.72044091435184454</v>
      </c>
      <c r="B355" s="2" t="s">
        <v>33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3.04</v>
      </c>
      <c r="H355" s="2" t="s">
        <v>12</v>
      </c>
    </row>
    <row r="356" spans="1:8" x14ac:dyDescent="0.3">
      <c r="A356" s="1">
        <v>0.72055665509258515</v>
      </c>
      <c r="B356" s="2" t="s">
        <v>33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3.05</v>
      </c>
      <c r="H356" s="2" t="s">
        <v>12</v>
      </c>
    </row>
    <row r="357" spans="1:8" x14ac:dyDescent="0.3">
      <c r="A357" s="1">
        <v>0.72067239583332598</v>
      </c>
      <c r="B357" s="2" t="s">
        <v>33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</v>
      </c>
      <c r="H357" s="2" t="s">
        <v>12</v>
      </c>
    </row>
    <row r="358" spans="1:8" x14ac:dyDescent="0.3">
      <c r="A358" s="1">
        <v>0.7207881365740666</v>
      </c>
      <c r="B358" s="2" t="s">
        <v>33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3.06</v>
      </c>
      <c r="H358" s="2" t="s">
        <v>12</v>
      </c>
    </row>
    <row r="359" spans="1:8" x14ac:dyDescent="0.3">
      <c r="A359" s="1">
        <v>0.72090387731480743</v>
      </c>
      <c r="B359" s="2" t="s">
        <v>33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3.09</v>
      </c>
      <c r="H359" s="2" t="s">
        <v>12</v>
      </c>
    </row>
    <row r="360" spans="1:8" x14ac:dyDescent="0.3">
      <c r="A360" s="1">
        <v>0.72101961805554804</v>
      </c>
      <c r="B360" s="2" t="s">
        <v>33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3.06</v>
      </c>
      <c r="H360" s="2" t="s">
        <v>12</v>
      </c>
    </row>
    <row r="361" spans="1:8" x14ac:dyDescent="0.3">
      <c r="A361" s="1">
        <v>0.72113535879628887</v>
      </c>
      <c r="B361" s="2" t="s">
        <v>33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3.0700000000000003</v>
      </c>
      <c r="H361" s="2" t="s">
        <v>12</v>
      </c>
    </row>
    <row r="362" spans="1:8" x14ac:dyDescent="0.3">
      <c r="A362" s="1">
        <v>0.72125109953702948</v>
      </c>
      <c r="B362" s="2" t="s">
        <v>33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3.0500000000000003</v>
      </c>
      <c r="H362" s="2" t="s">
        <v>12</v>
      </c>
    </row>
    <row r="363" spans="1:8" x14ac:dyDescent="0.3">
      <c r="A363" s="1">
        <v>0.72136684027777032</v>
      </c>
      <c r="B363" s="2" t="s">
        <v>33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3.06</v>
      </c>
      <c r="H363" s="2" t="s">
        <v>12</v>
      </c>
    </row>
    <row r="364" spans="1:8" x14ac:dyDescent="0.3">
      <c r="A364" s="1">
        <v>0.72148258101851093</v>
      </c>
      <c r="B364" s="2" t="s">
        <v>33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3.0300000000000002</v>
      </c>
      <c r="H364" s="2" t="s">
        <v>12</v>
      </c>
    </row>
    <row r="365" spans="1:8" x14ac:dyDescent="0.3">
      <c r="A365" s="1">
        <v>0.72159832175925176</v>
      </c>
      <c r="B365" s="2" t="s">
        <v>33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3.0500000000000003</v>
      </c>
      <c r="H365" s="2" t="s">
        <v>12</v>
      </c>
    </row>
    <row r="366" spans="1:8" x14ac:dyDescent="0.3">
      <c r="A366" s="1">
        <v>0.72171406249999237</v>
      </c>
      <c r="B366" s="2" t="s">
        <v>33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3.05</v>
      </c>
      <c r="H366" s="2" t="s">
        <v>12</v>
      </c>
    </row>
    <row r="367" spans="1:8" x14ac:dyDescent="0.3">
      <c r="A367" s="1">
        <v>0.7218298032407332</v>
      </c>
      <c r="B367" s="2" t="s">
        <v>33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3.05</v>
      </c>
      <c r="H367" s="2" t="s">
        <v>12</v>
      </c>
    </row>
    <row r="368" spans="1:8" x14ac:dyDescent="0.3">
      <c r="A368" s="1">
        <v>0.72194554398147381</v>
      </c>
      <c r="B368" s="2" t="s">
        <v>33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3.0300000000000002</v>
      </c>
      <c r="H368" s="2" t="s">
        <v>12</v>
      </c>
    </row>
    <row r="369" spans="1:8" x14ac:dyDescent="0.3">
      <c r="A369" s="1">
        <v>0.72206128472221465</v>
      </c>
      <c r="B369" s="2" t="s">
        <v>33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2.9800000000000004</v>
      </c>
      <c r="H369" s="2" t="s">
        <v>12</v>
      </c>
    </row>
    <row r="370" spans="1:8" x14ac:dyDescent="0.3">
      <c r="A370" s="1">
        <v>0.72217702546295526</v>
      </c>
      <c r="B370" s="2" t="s">
        <v>33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</v>
      </c>
      <c r="H370" s="2" t="s">
        <v>12</v>
      </c>
    </row>
    <row r="371" spans="1:8" x14ac:dyDescent="0.3">
      <c r="A371" s="1">
        <v>0.72229276620369609</v>
      </c>
      <c r="B371" s="2" t="s">
        <v>33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</v>
      </c>
      <c r="H371" s="2" t="s">
        <v>12</v>
      </c>
    </row>
    <row r="372" spans="1:8" x14ac:dyDescent="0.3">
      <c r="A372" s="1">
        <v>0.7224085069444367</v>
      </c>
      <c r="B372" s="2" t="s">
        <v>33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3.08</v>
      </c>
      <c r="H372" s="2" t="s">
        <v>12</v>
      </c>
    </row>
    <row r="373" spans="1:8" x14ac:dyDescent="0.3">
      <c r="A373" s="1">
        <v>0.72252424768517753</v>
      </c>
      <c r="B373" s="2" t="s">
        <v>33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3.08</v>
      </c>
      <c r="H373" s="2" t="s">
        <v>12</v>
      </c>
    </row>
    <row r="374" spans="1:8" x14ac:dyDescent="0.3">
      <c r="A374" s="1">
        <v>0.72263998842591814</v>
      </c>
      <c r="B374" s="2" t="s">
        <v>33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</v>
      </c>
      <c r="H374" s="2" t="s">
        <v>12</v>
      </c>
    </row>
    <row r="375" spans="1:8" x14ac:dyDescent="0.3">
      <c r="A375" s="1">
        <v>0.72275572916665898</v>
      </c>
      <c r="B375" s="2" t="s">
        <v>33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3.11</v>
      </c>
      <c r="H375" s="2" t="s">
        <v>12</v>
      </c>
    </row>
    <row r="376" spans="1:8" x14ac:dyDescent="0.3">
      <c r="A376" s="1">
        <v>0.72287146990739959</v>
      </c>
      <c r="B376" s="2" t="s">
        <v>33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3.08</v>
      </c>
      <c r="H376" s="2" t="s">
        <v>12</v>
      </c>
    </row>
    <row r="377" spans="1:8" x14ac:dyDescent="0.3">
      <c r="A377" s="1">
        <v>0.72298721064814042</v>
      </c>
      <c r="B377" s="2" t="s">
        <v>33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3.08</v>
      </c>
      <c r="H377" s="2" t="s">
        <v>12</v>
      </c>
    </row>
    <row r="378" spans="1:8" x14ac:dyDescent="0.3">
      <c r="A378" s="1">
        <v>0.72310295138888103</v>
      </c>
      <c r="B378" s="2" t="s">
        <v>33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</v>
      </c>
      <c r="H378" s="2" t="s">
        <v>12</v>
      </c>
    </row>
    <row r="379" spans="1:8" x14ac:dyDescent="0.3">
      <c r="A379" s="1">
        <v>0.72321869212962187</v>
      </c>
      <c r="B379" s="2" t="s">
        <v>33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</v>
      </c>
      <c r="H379" s="2" t="s">
        <v>12</v>
      </c>
    </row>
    <row r="380" spans="1:8" x14ac:dyDescent="0.3">
      <c r="A380" s="1">
        <v>0.72333443287036248</v>
      </c>
      <c r="B380" s="2" t="s">
        <v>33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3.09</v>
      </c>
      <c r="H380" s="2" t="s">
        <v>12</v>
      </c>
    </row>
    <row r="381" spans="1:8" x14ac:dyDescent="0.3">
      <c r="A381" s="1">
        <v>0.72345017361110331</v>
      </c>
      <c r="B381" s="2" t="s">
        <v>33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3.09</v>
      </c>
      <c r="H381" s="2" t="s">
        <v>12</v>
      </c>
    </row>
    <row r="382" spans="1:8" x14ac:dyDescent="0.3">
      <c r="A382" s="1">
        <v>0.72356591435184392</v>
      </c>
      <c r="B382" s="2" t="s">
        <v>33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</v>
      </c>
      <c r="H382" s="2" t="s">
        <v>12</v>
      </c>
    </row>
    <row r="383" spans="1:8" x14ac:dyDescent="0.3">
      <c r="A383" s="1">
        <v>0.72368165509258475</v>
      </c>
      <c r="B383" s="2" t="s">
        <v>33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</v>
      </c>
      <c r="H383" s="2" t="s">
        <v>12</v>
      </c>
    </row>
    <row r="384" spans="1:8" x14ac:dyDescent="0.3">
      <c r="A384" s="1">
        <v>0.72379739583332536</v>
      </c>
      <c r="B384" s="2" t="s">
        <v>33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3.09</v>
      </c>
      <c r="H384" s="2" t="s">
        <v>12</v>
      </c>
    </row>
    <row r="385" spans="1:8" x14ac:dyDescent="0.3">
      <c r="A385" s="1">
        <v>0.7239131365740662</v>
      </c>
      <c r="B385" s="2" t="s">
        <v>33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3.08</v>
      </c>
      <c r="H385" s="2" t="s">
        <v>12</v>
      </c>
    </row>
    <row r="386" spans="1:8" x14ac:dyDescent="0.3">
      <c r="A386" s="1">
        <v>0.72402887731480681</v>
      </c>
      <c r="B386" s="2" t="s">
        <v>33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3.08</v>
      </c>
      <c r="H386" s="2" t="s">
        <v>12</v>
      </c>
    </row>
    <row r="387" spans="1:8" x14ac:dyDescent="0.3">
      <c r="A387" s="1">
        <v>0.72414461805554764</v>
      </c>
      <c r="B387" s="2" t="s">
        <v>33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3.08</v>
      </c>
      <c r="H387" s="2" t="s">
        <v>12</v>
      </c>
    </row>
    <row r="388" spans="1:8" x14ac:dyDescent="0.3">
      <c r="A388" s="1">
        <v>0.72426035879628825</v>
      </c>
      <c r="B388" s="2" t="s">
        <v>33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3.07</v>
      </c>
      <c r="H388" s="2" t="s">
        <v>12</v>
      </c>
    </row>
    <row r="389" spans="1:8" x14ac:dyDescent="0.3">
      <c r="A389" s="1">
        <v>0.72437609953702908</v>
      </c>
      <c r="B389" s="2" t="s">
        <v>33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3.0500000000000003</v>
      </c>
      <c r="H389" s="2" t="s">
        <v>12</v>
      </c>
    </row>
    <row r="390" spans="1:8" x14ac:dyDescent="0.3">
      <c r="A390" s="1">
        <v>0.72449184027776969</v>
      </c>
      <c r="B390" s="2" t="s">
        <v>33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3.06</v>
      </c>
      <c r="H390" s="2" t="s">
        <v>12</v>
      </c>
    </row>
    <row r="391" spans="1:8" x14ac:dyDescent="0.3">
      <c r="A391" s="1">
        <v>0.72460758101851053</v>
      </c>
      <c r="B391" s="2" t="s">
        <v>33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3.0500000000000003</v>
      </c>
      <c r="H391" s="2" t="s">
        <v>12</v>
      </c>
    </row>
    <row r="392" spans="1:8" x14ac:dyDescent="0.3">
      <c r="A392" s="1">
        <v>0.72472332175925114</v>
      </c>
      <c r="B392" s="2" t="s">
        <v>33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3.0300000000000002</v>
      </c>
      <c r="H392" s="2" t="s">
        <v>12</v>
      </c>
    </row>
    <row r="393" spans="1:8" x14ac:dyDescent="0.3">
      <c r="A393" s="1">
        <v>0.72483906249999197</v>
      </c>
      <c r="B393" s="2" t="s">
        <v>33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3.0700000000000003</v>
      </c>
      <c r="H393" s="2" t="s">
        <v>12</v>
      </c>
    </row>
    <row r="394" spans="1:8" x14ac:dyDescent="0.3">
      <c r="A394" s="1">
        <v>0.72495480324073258</v>
      </c>
      <c r="B394" s="2" t="s">
        <v>33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3.06</v>
      </c>
      <c r="H394" s="2" t="s">
        <v>12</v>
      </c>
    </row>
    <row r="395" spans="1:8" x14ac:dyDescent="0.3">
      <c r="A395" s="1">
        <v>0.72507054398147341</v>
      </c>
      <c r="B395" s="2" t="s">
        <v>33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3.0500000000000003</v>
      </c>
      <c r="H395" s="2" t="s">
        <v>12</v>
      </c>
    </row>
    <row r="396" spans="1:8" x14ac:dyDescent="0.3">
      <c r="A396" s="1">
        <v>0.72518628472221403</v>
      </c>
      <c r="B396" s="2" t="s">
        <v>33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3.07</v>
      </c>
      <c r="H396" s="2" t="s">
        <v>12</v>
      </c>
    </row>
    <row r="397" spans="1:8" x14ac:dyDescent="0.3">
      <c r="A397" s="1">
        <v>0.72530202546295486</v>
      </c>
      <c r="B397" s="2" t="s">
        <v>33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3.04</v>
      </c>
      <c r="H397" s="2" t="s">
        <v>12</v>
      </c>
    </row>
    <row r="398" spans="1:8" x14ac:dyDescent="0.3">
      <c r="A398" s="1">
        <v>0.72541776620369547</v>
      </c>
      <c r="B398" s="2" t="s">
        <v>33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3.0500000000000003</v>
      </c>
      <c r="H398" s="2" t="s">
        <v>12</v>
      </c>
    </row>
    <row r="399" spans="1:8" x14ac:dyDescent="0.3">
      <c r="A399" s="1">
        <v>0.7255335069444363</v>
      </c>
      <c r="B399" s="2" t="s">
        <v>33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3.07</v>
      </c>
      <c r="H399" s="2" t="s">
        <v>12</v>
      </c>
    </row>
    <row r="400" spans="1:8" x14ac:dyDescent="0.3">
      <c r="A400" s="1">
        <v>0.72564924768517691</v>
      </c>
      <c r="B400" s="2" t="s">
        <v>33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3.01</v>
      </c>
      <c r="H400" s="2" t="s">
        <v>12</v>
      </c>
    </row>
    <row r="401" spans="1:8" x14ac:dyDescent="0.3">
      <c r="A401" s="1">
        <v>0.72576498842591775</v>
      </c>
      <c r="B401" s="2" t="s">
        <v>33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3.0500000000000003</v>
      </c>
      <c r="H401" s="2" t="s">
        <v>12</v>
      </c>
    </row>
    <row r="402" spans="1:8" x14ac:dyDescent="0.3">
      <c r="A402" s="1">
        <v>0.72588072916665836</v>
      </c>
      <c r="B402" s="2" t="s">
        <v>33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3.02</v>
      </c>
      <c r="H402" s="2" t="s">
        <v>12</v>
      </c>
    </row>
    <row r="403" spans="1:8" x14ac:dyDescent="0.3">
      <c r="A403" s="1">
        <v>0.72599646990739919</v>
      </c>
      <c r="B403" s="2" t="s">
        <v>33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3.0100000000000002</v>
      </c>
      <c r="H403" s="2" t="s">
        <v>12</v>
      </c>
    </row>
    <row r="404" spans="1:8" x14ac:dyDescent="0.3">
      <c r="A404" s="1">
        <v>0.7261122106481398</v>
      </c>
      <c r="B404" s="2" t="s">
        <v>33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2.79</v>
      </c>
      <c r="H404" s="2" t="s">
        <v>12</v>
      </c>
    </row>
    <row r="405" spans="1:8" x14ac:dyDescent="0.3">
      <c r="A405" s="1">
        <v>0.72622795138888063</v>
      </c>
      <c r="B405" s="2" t="s">
        <v>33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3.03</v>
      </c>
      <c r="H405" s="2" t="s">
        <v>12</v>
      </c>
    </row>
    <row r="406" spans="1:8" x14ac:dyDescent="0.3">
      <c r="A406" s="1">
        <v>0.72634369212962124</v>
      </c>
      <c r="B406" s="2" t="s">
        <v>33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2.79</v>
      </c>
      <c r="H406" s="2" t="s">
        <v>12</v>
      </c>
    </row>
    <row r="407" spans="1:8" x14ac:dyDescent="0.3">
      <c r="A407" s="1">
        <v>0.72645943287036208</v>
      </c>
      <c r="B407" s="2" t="s">
        <v>33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3.0100000000000002</v>
      </c>
      <c r="H407" s="2" t="s">
        <v>12</v>
      </c>
    </row>
    <row r="408" spans="1:8" x14ac:dyDescent="0.3">
      <c r="A408" s="1">
        <v>0.72657517361110269</v>
      </c>
      <c r="B408" s="2" t="s">
        <v>33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3.0100000000000002</v>
      </c>
      <c r="H408" s="2" t="s">
        <v>12</v>
      </c>
    </row>
    <row r="409" spans="1:8" x14ac:dyDescent="0.3">
      <c r="A409" s="1">
        <v>0.72669091435184352</v>
      </c>
      <c r="B409" s="2" t="s">
        <v>33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3.0100000000000002</v>
      </c>
      <c r="H409" s="2" t="s">
        <v>12</v>
      </c>
    </row>
    <row r="410" spans="1:8" x14ac:dyDescent="0.3">
      <c r="A410" s="1">
        <v>0.72680665509258413</v>
      </c>
      <c r="B410" s="2" t="s">
        <v>33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</v>
      </c>
      <c r="H410" s="2" t="s">
        <v>12</v>
      </c>
    </row>
    <row r="411" spans="1:8" x14ac:dyDescent="0.3">
      <c r="A411" s="1">
        <v>0.72692239583332496</v>
      </c>
      <c r="B411" s="2" t="s">
        <v>33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3.02</v>
      </c>
      <c r="H411" s="2" t="s">
        <v>12</v>
      </c>
    </row>
    <row r="412" spans="1:8" x14ac:dyDescent="0.3">
      <c r="A412" s="1">
        <v>0.72703813657406557</v>
      </c>
      <c r="B412" s="2" t="s">
        <v>33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2.97</v>
      </c>
      <c r="H412" s="2" t="s">
        <v>12</v>
      </c>
    </row>
    <row r="413" spans="1:8" x14ac:dyDescent="0.3">
      <c r="A413" s="1">
        <v>0.72715387731480641</v>
      </c>
      <c r="B413" s="2" t="s">
        <v>33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3.01</v>
      </c>
      <c r="H413" s="2" t="s">
        <v>12</v>
      </c>
    </row>
    <row r="414" spans="1:8" x14ac:dyDescent="0.3">
      <c r="A414" s="1">
        <v>0.72726961805554702</v>
      </c>
      <c r="B414" s="2" t="s">
        <v>33</v>
      </c>
      <c r="C414" s="2" t="s">
        <v>14</v>
      </c>
      <c r="D414" s="2" t="s">
        <v>9</v>
      </c>
      <c r="E414" s="2" t="s">
        <v>10</v>
      </c>
      <c r="F414" s="2" t="s">
        <v>11</v>
      </c>
      <c r="G414">
        <v>2.9800000000000004</v>
      </c>
      <c r="H414" s="2" t="s">
        <v>12</v>
      </c>
    </row>
    <row r="415" spans="1:8" x14ac:dyDescent="0.3">
      <c r="A415" s="1">
        <v>0.72738535879628785</v>
      </c>
      <c r="B415" s="2" t="s">
        <v>33</v>
      </c>
      <c r="C415" s="2" t="s">
        <v>14</v>
      </c>
      <c r="D415" s="2" t="s">
        <v>9</v>
      </c>
      <c r="E415" s="2" t="s">
        <v>10</v>
      </c>
      <c r="F415" s="2" t="s">
        <v>11</v>
      </c>
      <c r="G415">
        <v>3</v>
      </c>
      <c r="H415" s="2" t="s">
        <v>12</v>
      </c>
    </row>
    <row r="416" spans="1:8" x14ac:dyDescent="0.3">
      <c r="A416" s="1">
        <v>0.72750109953702846</v>
      </c>
      <c r="B416" s="2" t="s">
        <v>33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3.02</v>
      </c>
      <c r="H416" s="2" t="s">
        <v>12</v>
      </c>
    </row>
    <row r="417" spans="1:8" x14ac:dyDescent="0.3">
      <c r="A417" s="1">
        <v>0.72761684027776929</v>
      </c>
      <c r="B417" s="2" t="s">
        <v>33</v>
      </c>
      <c r="C417" s="2" t="s">
        <v>14</v>
      </c>
      <c r="D417" s="2" t="s">
        <v>9</v>
      </c>
      <c r="E417" s="2" t="s">
        <v>10</v>
      </c>
      <c r="F417" s="2" t="s">
        <v>11</v>
      </c>
      <c r="G417">
        <v>3.02</v>
      </c>
      <c r="H417" s="2" t="s">
        <v>12</v>
      </c>
    </row>
    <row r="418" spans="1:8" x14ac:dyDescent="0.3">
      <c r="A418" s="1">
        <v>0.72773258101850991</v>
      </c>
      <c r="B418" s="2" t="s">
        <v>33</v>
      </c>
      <c r="C418" s="2" t="s">
        <v>14</v>
      </c>
      <c r="D418" s="2" t="s">
        <v>9</v>
      </c>
      <c r="E418" s="2" t="s">
        <v>10</v>
      </c>
      <c r="F418" s="2" t="s">
        <v>11</v>
      </c>
      <c r="G418">
        <v>3.0100000000000002</v>
      </c>
      <c r="H418" s="2" t="s">
        <v>12</v>
      </c>
    </row>
    <row r="419" spans="1:8" x14ac:dyDescent="0.3">
      <c r="A419" s="1">
        <v>0.72784832175925074</v>
      </c>
      <c r="B419" s="2" t="s">
        <v>33</v>
      </c>
      <c r="C419" s="2" t="s">
        <v>14</v>
      </c>
      <c r="D419" s="2" t="s">
        <v>9</v>
      </c>
      <c r="E419" s="2" t="s">
        <v>10</v>
      </c>
      <c r="F419" s="2" t="s">
        <v>11</v>
      </c>
      <c r="G419">
        <v>3.02</v>
      </c>
      <c r="H419" s="2" t="s">
        <v>12</v>
      </c>
    </row>
    <row r="420" spans="1:8" x14ac:dyDescent="0.3">
      <c r="A420" s="1">
        <v>0.72796406249999135</v>
      </c>
      <c r="B420" s="2" t="s">
        <v>33</v>
      </c>
      <c r="C420" s="2" t="s">
        <v>14</v>
      </c>
      <c r="D420" s="2" t="s">
        <v>9</v>
      </c>
      <c r="E420" s="2" t="s">
        <v>10</v>
      </c>
      <c r="F420" s="2" t="s">
        <v>11</v>
      </c>
      <c r="G420">
        <v>3</v>
      </c>
      <c r="H420" s="2" t="s">
        <v>12</v>
      </c>
    </row>
    <row r="421" spans="1:8" x14ac:dyDescent="0.3">
      <c r="A421" s="1">
        <v>0.72807980324073218</v>
      </c>
      <c r="B421" s="2" t="s">
        <v>33</v>
      </c>
      <c r="C421" s="2" t="s">
        <v>14</v>
      </c>
      <c r="D421" s="2" t="s">
        <v>9</v>
      </c>
      <c r="E421" s="2" t="s">
        <v>10</v>
      </c>
      <c r="F421" s="2" t="s">
        <v>11</v>
      </c>
      <c r="G421">
        <v>3</v>
      </c>
      <c r="H421" s="2" t="s">
        <v>12</v>
      </c>
    </row>
    <row r="422" spans="1:8" x14ac:dyDescent="0.3">
      <c r="A422" s="1">
        <v>0.72819554398147279</v>
      </c>
      <c r="B422" s="2" t="s">
        <v>33</v>
      </c>
      <c r="C422" s="2" t="s">
        <v>14</v>
      </c>
      <c r="D422" s="2" t="s">
        <v>9</v>
      </c>
      <c r="E422" s="2" t="s">
        <v>10</v>
      </c>
      <c r="F422" s="2" t="s">
        <v>11</v>
      </c>
      <c r="G422">
        <v>3.03</v>
      </c>
      <c r="H422" s="2" t="s">
        <v>12</v>
      </c>
    </row>
    <row r="423" spans="1:8" x14ac:dyDescent="0.3">
      <c r="A423" s="1">
        <v>0.72831128472221363</v>
      </c>
      <c r="B423" s="2" t="s">
        <v>33</v>
      </c>
      <c r="C423" s="2" t="s">
        <v>14</v>
      </c>
      <c r="D423" s="2" t="s">
        <v>9</v>
      </c>
      <c r="E423" s="2" t="s">
        <v>10</v>
      </c>
      <c r="F423" s="2" t="s">
        <v>11</v>
      </c>
      <c r="G423">
        <v>3.02</v>
      </c>
      <c r="H423" s="2" t="s">
        <v>12</v>
      </c>
    </row>
    <row r="424" spans="1:8" x14ac:dyDescent="0.3">
      <c r="A424" s="1">
        <v>0.72842702546295424</v>
      </c>
      <c r="B424" s="2" t="s">
        <v>33</v>
      </c>
      <c r="C424" s="2" t="s">
        <v>14</v>
      </c>
      <c r="D424" s="2" t="s">
        <v>9</v>
      </c>
      <c r="E424" s="2" t="s">
        <v>10</v>
      </c>
      <c r="F424" s="2" t="s">
        <v>11</v>
      </c>
      <c r="G424">
        <v>3.0100000000000002</v>
      </c>
      <c r="H424" s="2" t="s">
        <v>12</v>
      </c>
    </row>
    <row r="425" spans="1:8" x14ac:dyDescent="0.3">
      <c r="A425" s="1">
        <v>0.72854276620369507</v>
      </c>
      <c r="B425" s="2" t="s">
        <v>33</v>
      </c>
      <c r="C425" s="2" t="s">
        <v>14</v>
      </c>
      <c r="D425" s="2" t="s">
        <v>9</v>
      </c>
      <c r="E425" s="2" t="s">
        <v>10</v>
      </c>
      <c r="F425" s="2" t="s">
        <v>11</v>
      </c>
      <c r="G425">
        <v>3.0100000000000002</v>
      </c>
      <c r="H425" s="2" t="s">
        <v>12</v>
      </c>
    </row>
    <row r="426" spans="1:8" x14ac:dyDescent="0.3">
      <c r="A426" s="1">
        <v>0.72865850694443568</v>
      </c>
      <c r="B426" s="2" t="s">
        <v>33</v>
      </c>
      <c r="C426" s="2" t="s">
        <v>14</v>
      </c>
      <c r="D426" s="2" t="s">
        <v>9</v>
      </c>
      <c r="E426" s="2" t="s">
        <v>10</v>
      </c>
      <c r="F426" s="2" t="s">
        <v>11</v>
      </c>
      <c r="G426">
        <v>2.79</v>
      </c>
      <c r="H426" s="2" t="s">
        <v>12</v>
      </c>
    </row>
    <row r="427" spans="1:8" x14ac:dyDescent="0.3">
      <c r="A427" s="3">
        <v>0.72877424768517651</v>
      </c>
      <c r="B427" s="4" t="s">
        <v>33</v>
      </c>
      <c r="C427" s="4" t="s">
        <v>14</v>
      </c>
      <c r="D427" s="4" t="s">
        <v>9</v>
      </c>
      <c r="E427" s="4" t="s">
        <v>10</v>
      </c>
      <c r="F427" s="4" t="s">
        <v>11</v>
      </c>
      <c r="G427" s="5">
        <v>2.8</v>
      </c>
      <c r="H427" s="4" t="s">
        <v>12</v>
      </c>
    </row>
    <row r="428" spans="1:8" x14ac:dyDescent="0.3">
      <c r="A428" s="1">
        <v>0.72888998842591712</v>
      </c>
      <c r="B428" s="2" t="s">
        <v>33</v>
      </c>
      <c r="C428" s="2" t="s">
        <v>14</v>
      </c>
      <c r="D428" s="2" t="s">
        <v>9</v>
      </c>
      <c r="E428" s="2" t="s">
        <v>10</v>
      </c>
      <c r="F428" s="2" t="s">
        <v>11</v>
      </c>
      <c r="G428">
        <v>3.03</v>
      </c>
      <c r="H428" s="2" t="s">
        <v>12</v>
      </c>
    </row>
    <row r="429" spans="1:8" x14ac:dyDescent="0.3">
      <c r="A429" s="1">
        <v>0.72900572916665796</v>
      </c>
      <c r="B429" s="2" t="s">
        <v>33</v>
      </c>
      <c r="C429" s="2" t="s">
        <v>14</v>
      </c>
      <c r="D429" s="2" t="s">
        <v>9</v>
      </c>
      <c r="E429" s="2" t="s">
        <v>10</v>
      </c>
      <c r="F429" s="2" t="s">
        <v>11</v>
      </c>
      <c r="G429">
        <v>3.03</v>
      </c>
      <c r="H429" s="2" t="s">
        <v>12</v>
      </c>
    </row>
    <row r="430" spans="1:8" x14ac:dyDescent="0.3">
      <c r="A430" s="1">
        <v>0.72912146990739857</v>
      </c>
      <c r="B430" s="2" t="s">
        <v>33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3.0100000000000002</v>
      </c>
      <c r="H430" s="2" t="s">
        <v>12</v>
      </c>
    </row>
    <row r="431" spans="1:8" x14ac:dyDescent="0.3">
      <c r="A431" s="1">
        <v>0.7292372106481394</v>
      </c>
      <c r="B431" s="2" t="s">
        <v>33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3.0100000000000002</v>
      </c>
      <c r="H431" s="2" t="s">
        <v>12</v>
      </c>
    </row>
    <row r="432" spans="1:8" x14ac:dyDescent="0.3">
      <c r="A432" s="1">
        <v>0.72935295138888001</v>
      </c>
      <c r="B432" s="2" t="s">
        <v>33</v>
      </c>
      <c r="C432" s="2" t="s">
        <v>14</v>
      </c>
      <c r="D432" s="2" t="s">
        <v>9</v>
      </c>
      <c r="E432" s="2" t="s">
        <v>10</v>
      </c>
      <c r="F432" s="2" t="s">
        <v>11</v>
      </c>
      <c r="G432">
        <v>2.78</v>
      </c>
      <c r="H432" s="2" t="s">
        <v>12</v>
      </c>
    </row>
    <row r="433" spans="1:8" x14ac:dyDescent="0.3">
      <c r="A433" s="1">
        <v>0.72946869212962084</v>
      </c>
      <c r="B433" s="2" t="s">
        <v>33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2.99</v>
      </c>
      <c r="H433" s="2" t="s">
        <v>12</v>
      </c>
    </row>
    <row r="434" spans="1:8" x14ac:dyDescent="0.3">
      <c r="A434" s="1">
        <v>0.72958443287036145</v>
      </c>
      <c r="B434" s="2" t="s">
        <v>33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2.99</v>
      </c>
      <c r="H434" s="2" t="s">
        <v>12</v>
      </c>
    </row>
    <row r="435" spans="1:8" x14ac:dyDescent="0.3">
      <c r="A435" s="1">
        <v>0.72970017361110229</v>
      </c>
      <c r="B435" s="2" t="s">
        <v>33</v>
      </c>
      <c r="C435" s="2" t="s">
        <v>14</v>
      </c>
      <c r="D435" s="2" t="s">
        <v>9</v>
      </c>
      <c r="E435" s="2" t="s">
        <v>10</v>
      </c>
      <c r="F435" s="2" t="s">
        <v>11</v>
      </c>
      <c r="G435">
        <v>2.79</v>
      </c>
      <c r="H435" s="2" t="s">
        <v>12</v>
      </c>
    </row>
    <row r="436" spans="1:8" x14ac:dyDescent="0.3">
      <c r="A436" s="1">
        <v>0.7298159143518429</v>
      </c>
      <c r="B436" s="2" t="s">
        <v>33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2.9800000000000004</v>
      </c>
      <c r="H436" s="2" t="s">
        <v>12</v>
      </c>
    </row>
    <row r="437" spans="1:8" x14ac:dyDescent="0.3">
      <c r="A437" s="1">
        <v>0.72993165509258373</v>
      </c>
      <c r="B437" s="2" t="s">
        <v>33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3</v>
      </c>
      <c r="H437" s="2" t="s">
        <v>12</v>
      </c>
    </row>
    <row r="438" spans="1:8" x14ac:dyDescent="0.3">
      <c r="A438" s="1">
        <v>0.73004739583332434</v>
      </c>
      <c r="B438" s="2" t="s">
        <v>33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2.99</v>
      </c>
      <c r="H438" s="2" t="s">
        <v>12</v>
      </c>
    </row>
    <row r="439" spans="1:8" x14ac:dyDescent="0.3">
      <c r="A439" s="1">
        <v>0.73016313657406517</v>
      </c>
      <c r="B439" s="2" t="s">
        <v>33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2.9800000000000004</v>
      </c>
      <c r="H439" s="2" t="s">
        <v>12</v>
      </c>
    </row>
    <row r="440" spans="1:8" x14ac:dyDescent="0.3">
      <c r="A440" s="1">
        <v>0.73027887731480579</v>
      </c>
      <c r="B440" s="2" t="s">
        <v>33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2.77</v>
      </c>
      <c r="H440" s="2" t="s">
        <v>12</v>
      </c>
    </row>
    <row r="441" spans="1:8" x14ac:dyDescent="0.3">
      <c r="A441" s="1">
        <v>0.73039461805554662</v>
      </c>
      <c r="B441" s="2" t="s">
        <v>33</v>
      </c>
      <c r="C441" s="2" t="s">
        <v>14</v>
      </c>
      <c r="D441" s="2" t="s">
        <v>9</v>
      </c>
      <c r="E441" s="2" t="s">
        <v>10</v>
      </c>
      <c r="F441" s="2" t="s">
        <v>11</v>
      </c>
      <c r="G441">
        <v>2.81</v>
      </c>
      <c r="H441" s="2" t="s">
        <v>12</v>
      </c>
    </row>
    <row r="442" spans="1:8" x14ac:dyDescent="0.3">
      <c r="A442" s="1">
        <v>0.73051035879628723</v>
      </c>
      <c r="B442" s="2" t="s">
        <v>33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2.82</v>
      </c>
      <c r="H442" s="2" t="s">
        <v>12</v>
      </c>
    </row>
    <row r="443" spans="1:8" x14ac:dyDescent="0.3">
      <c r="A443" s="1">
        <v>0.73062609953702806</v>
      </c>
      <c r="B443" s="2" t="s">
        <v>33</v>
      </c>
      <c r="C443" s="2" t="s">
        <v>14</v>
      </c>
      <c r="D443" s="2" t="s">
        <v>9</v>
      </c>
      <c r="E443" s="2" t="s">
        <v>10</v>
      </c>
      <c r="F443" s="2" t="s">
        <v>11</v>
      </c>
      <c r="G443">
        <v>2.8</v>
      </c>
      <c r="H443" s="2" t="s">
        <v>12</v>
      </c>
    </row>
    <row r="444" spans="1:8" x14ac:dyDescent="0.3">
      <c r="A444" s="1">
        <v>0.73074184027776867</v>
      </c>
      <c r="B444" s="2" t="s">
        <v>33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2.79</v>
      </c>
      <c r="H444" s="2" t="s">
        <v>12</v>
      </c>
    </row>
    <row r="445" spans="1:8" x14ac:dyDescent="0.3">
      <c r="A445" s="1">
        <v>0.73085758101850951</v>
      </c>
      <c r="B445" s="2" t="s">
        <v>33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2.9600000000000004</v>
      </c>
      <c r="H445" s="2" t="s">
        <v>12</v>
      </c>
    </row>
    <row r="446" spans="1:8" x14ac:dyDescent="0.3">
      <c r="A446" s="1">
        <v>0.73097332175925012</v>
      </c>
      <c r="B446" s="2" t="s">
        <v>33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2.95</v>
      </c>
      <c r="H446" s="2" t="s">
        <v>12</v>
      </c>
    </row>
    <row r="447" spans="1:8" x14ac:dyDescent="0.3">
      <c r="A447" s="1">
        <v>0.73108906249999095</v>
      </c>
      <c r="B447" s="2" t="s">
        <v>33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2.78</v>
      </c>
      <c r="H447" s="2" t="s">
        <v>12</v>
      </c>
    </row>
    <row r="448" spans="1:8" x14ac:dyDescent="0.3">
      <c r="A448" s="1">
        <v>0.73120480324073156</v>
      </c>
      <c r="B448" s="2" t="s">
        <v>33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2.8</v>
      </c>
      <c r="H448" s="2" t="s">
        <v>12</v>
      </c>
    </row>
    <row r="449" spans="1:8" x14ac:dyDescent="0.3">
      <c r="A449" s="1">
        <v>0.73132054398147239</v>
      </c>
      <c r="B449" s="2" t="s">
        <v>33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2.82</v>
      </c>
      <c r="H449" s="2" t="s">
        <v>12</v>
      </c>
    </row>
    <row r="450" spans="1:8" x14ac:dyDescent="0.3">
      <c r="A450" s="1">
        <v>0.731436284722213</v>
      </c>
      <c r="B450" s="2" t="s">
        <v>33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2.91</v>
      </c>
      <c r="H450" s="2" t="s">
        <v>12</v>
      </c>
    </row>
    <row r="451" spans="1:8" x14ac:dyDescent="0.3">
      <c r="A451" s="1">
        <v>0.73155202546295384</v>
      </c>
      <c r="B451" s="2" t="s">
        <v>33</v>
      </c>
      <c r="C451" s="2" t="s">
        <v>14</v>
      </c>
      <c r="D451" s="2" t="s">
        <v>9</v>
      </c>
      <c r="E451" s="2" t="s">
        <v>10</v>
      </c>
      <c r="F451" s="2" t="s">
        <v>11</v>
      </c>
      <c r="G451">
        <v>2.93</v>
      </c>
      <c r="H451" s="2" t="s">
        <v>12</v>
      </c>
    </row>
    <row r="452" spans="1:8" x14ac:dyDescent="0.3">
      <c r="A452" s="1">
        <v>0.73166776620369445</v>
      </c>
      <c r="B452" s="2" t="s">
        <v>33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2.77</v>
      </c>
      <c r="H452" s="2" t="s">
        <v>12</v>
      </c>
    </row>
    <row r="453" spans="1:8" x14ac:dyDescent="0.3">
      <c r="A453" s="1">
        <v>0.73178350694443528</v>
      </c>
      <c r="B453" s="2" t="s">
        <v>33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2.79</v>
      </c>
      <c r="H453" s="2" t="s">
        <v>12</v>
      </c>
    </row>
    <row r="454" spans="1:8" x14ac:dyDescent="0.3">
      <c r="A454" s="1">
        <v>0.73189924768517589</v>
      </c>
      <c r="B454" s="2" t="s">
        <v>33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2.92</v>
      </c>
      <c r="H454" s="2" t="s">
        <v>12</v>
      </c>
    </row>
    <row r="455" spans="1:8" x14ac:dyDescent="0.3">
      <c r="A455" s="1">
        <v>0.73201498842591672</v>
      </c>
      <c r="B455" s="2" t="s">
        <v>33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2.9200000000000004</v>
      </c>
      <c r="H455" s="2" t="s">
        <v>12</v>
      </c>
    </row>
    <row r="456" spans="1:8" x14ac:dyDescent="0.3">
      <c r="A456" s="1">
        <v>0.73213072916665733</v>
      </c>
      <c r="B456" s="2" t="s">
        <v>33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2.9000000000000004</v>
      </c>
      <c r="H456" s="2" t="s">
        <v>12</v>
      </c>
    </row>
    <row r="457" spans="1:8" x14ac:dyDescent="0.3">
      <c r="A457" s="1">
        <v>0.73224646990739817</v>
      </c>
      <c r="B457" s="2" t="s">
        <v>33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2.91</v>
      </c>
      <c r="H457" s="2" t="s">
        <v>12</v>
      </c>
    </row>
    <row r="458" spans="1:8" x14ac:dyDescent="0.3">
      <c r="A458" s="1">
        <v>0.73236221064813878</v>
      </c>
      <c r="B458" s="2" t="s">
        <v>33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2.91</v>
      </c>
      <c r="H458" s="2" t="s">
        <v>12</v>
      </c>
    </row>
    <row r="459" spans="1:8" x14ac:dyDescent="0.3">
      <c r="A459" s="1">
        <v>0.73247795138887961</v>
      </c>
      <c r="B459" s="2" t="s">
        <v>33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2.91</v>
      </c>
      <c r="H459" s="2" t="s">
        <v>12</v>
      </c>
    </row>
    <row r="460" spans="1:8" x14ac:dyDescent="0.3">
      <c r="A460" s="1">
        <v>0.73259369212962022</v>
      </c>
      <c r="B460" s="2" t="s">
        <v>33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2.9</v>
      </c>
      <c r="H460" s="2" t="s">
        <v>12</v>
      </c>
    </row>
    <row r="461" spans="1:8" x14ac:dyDescent="0.3">
      <c r="A461" s="1">
        <v>0.73270943287036105</v>
      </c>
      <c r="B461" s="2" t="s">
        <v>33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2.9</v>
      </c>
      <c r="H461" s="2" t="s">
        <v>12</v>
      </c>
    </row>
    <row r="462" spans="1:8" x14ac:dyDescent="0.3">
      <c r="A462" s="1">
        <v>0.73282517361110167</v>
      </c>
      <c r="B462" s="2" t="s">
        <v>33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2.91</v>
      </c>
      <c r="H462" s="2" t="s">
        <v>12</v>
      </c>
    </row>
    <row r="463" spans="1:8" x14ac:dyDescent="0.3">
      <c r="A463" s="1">
        <v>0.7329409143518425</v>
      </c>
      <c r="B463" s="2" t="s">
        <v>33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2.79</v>
      </c>
      <c r="H463" s="2" t="s">
        <v>12</v>
      </c>
    </row>
    <row r="464" spans="1:8" x14ac:dyDescent="0.3">
      <c r="A464" s="1">
        <v>0.73305665509258311</v>
      </c>
      <c r="B464" s="2" t="s">
        <v>33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2.91</v>
      </c>
      <c r="H464" s="2" t="s">
        <v>12</v>
      </c>
    </row>
    <row r="465" spans="1:8" x14ac:dyDescent="0.3">
      <c r="A465" s="1">
        <v>0.73317239583332394</v>
      </c>
      <c r="B465" s="2" t="s">
        <v>33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2.9</v>
      </c>
      <c r="H465" s="2" t="s">
        <v>12</v>
      </c>
    </row>
    <row r="466" spans="1:8" x14ac:dyDescent="0.3">
      <c r="A466" s="1">
        <v>0.73328813657406455</v>
      </c>
      <c r="B466" s="2" t="s">
        <v>33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2.77</v>
      </c>
      <c r="H466" s="2" t="s">
        <v>12</v>
      </c>
    </row>
    <row r="467" spans="1:8" x14ac:dyDescent="0.3">
      <c r="A467" s="1">
        <v>0.73340387731480539</v>
      </c>
      <c r="B467" s="2" t="s">
        <v>33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2.92</v>
      </c>
      <c r="H467" s="2" t="s">
        <v>12</v>
      </c>
    </row>
    <row r="468" spans="1:8" x14ac:dyDescent="0.3">
      <c r="A468" s="1">
        <v>0.733519618055546</v>
      </c>
      <c r="B468" s="2" t="s">
        <v>33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2.9</v>
      </c>
      <c r="H468" s="2" t="s">
        <v>12</v>
      </c>
    </row>
    <row r="469" spans="1:8" x14ac:dyDescent="0.3">
      <c r="A469" s="1">
        <v>0.73363535879628683</v>
      </c>
      <c r="B469" s="2" t="s">
        <v>33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2.9</v>
      </c>
      <c r="H469" s="2" t="s">
        <v>12</v>
      </c>
    </row>
    <row r="470" spans="1:8" x14ac:dyDescent="0.3">
      <c r="A470" s="1">
        <v>0.73375109953702744</v>
      </c>
      <c r="B470" s="2" t="s">
        <v>33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2.91</v>
      </c>
      <c r="H470" s="2" t="s">
        <v>12</v>
      </c>
    </row>
    <row r="471" spans="1:8" x14ac:dyDescent="0.3">
      <c r="A471" s="1">
        <v>0.73386684027776827</v>
      </c>
      <c r="B471" s="2" t="s">
        <v>33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2.8</v>
      </c>
      <c r="H471" s="2" t="s">
        <v>12</v>
      </c>
    </row>
    <row r="472" spans="1:8" x14ac:dyDescent="0.3">
      <c r="A472" s="1">
        <v>0.73398258101850888</v>
      </c>
      <c r="B472" s="2" t="s">
        <v>33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2.89</v>
      </c>
      <c r="H472" s="2" t="s">
        <v>12</v>
      </c>
    </row>
    <row r="473" spans="1:8" x14ac:dyDescent="0.3">
      <c r="A473" s="1">
        <v>0.73409832175924972</v>
      </c>
      <c r="B473" s="2" t="s">
        <v>33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2.88</v>
      </c>
      <c r="H473" s="2" t="s">
        <v>12</v>
      </c>
    </row>
    <row r="474" spans="1:8" x14ac:dyDescent="0.3">
      <c r="A474" s="1">
        <v>0.73421406249999033</v>
      </c>
      <c r="B474" s="2" t="s">
        <v>33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2.86</v>
      </c>
      <c r="H474" s="2" t="s">
        <v>12</v>
      </c>
    </row>
    <row r="475" spans="1:8" x14ac:dyDescent="0.3">
      <c r="A475" s="1">
        <v>0.73432980324073116</v>
      </c>
      <c r="B475" s="2" t="s">
        <v>33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2.85</v>
      </c>
      <c r="H475" s="2" t="s">
        <v>12</v>
      </c>
    </row>
    <row r="476" spans="1:8" x14ac:dyDescent="0.3">
      <c r="A476" s="1">
        <v>0.73444554398147177</v>
      </c>
      <c r="B476" s="2" t="s">
        <v>33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2.88</v>
      </c>
      <c r="H476" s="2" t="s">
        <v>12</v>
      </c>
    </row>
    <row r="477" spans="1:8" x14ac:dyDescent="0.3">
      <c r="A477" s="1">
        <v>0.7345612847222126</v>
      </c>
      <c r="B477" s="2" t="s">
        <v>33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2.8</v>
      </c>
      <c r="H477" s="2" t="s">
        <v>12</v>
      </c>
    </row>
    <row r="478" spans="1:8" x14ac:dyDescent="0.3">
      <c r="A478" s="1">
        <v>0.73467702546295321</v>
      </c>
      <c r="B478" s="2" t="s">
        <v>33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2.87</v>
      </c>
      <c r="H478" s="2" t="s">
        <v>12</v>
      </c>
    </row>
    <row r="479" spans="1:8" x14ac:dyDescent="0.3">
      <c r="A479" s="1">
        <v>0.73479276620369405</v>
      </c>
      <c r="B479" s="2" t="s">
        <v>33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2.8400000000000003</v>
      </c>
      <c r="H479" s="2" t="s">
        <v>12</v>
      </c>
    </row>
    <row r="480" spans="1:8" x14ac:dyDescent="0.3">
      <c r="A480" s="1">
        <v>0.73490850694443466</v>
      </c>
      <c r="B480" s="2" t="s">
        <v>33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2.8600000000000003</v>
      </c>
      <c r="H480" s="2" t="s">
        <v>12</v>
      </c>
    </row>
    <row r="481" spans="1:8" x14ac:dyDescent="0.3">
      <c r="A481" s="1">
        <v>0.73502424768517549</v>
      </c>
      <c r="B481" s="2" t="s">
        <v>33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2.78</v>
      </c>
      <c r="H481" s="2" t="s">
        <v>12</v>
      </c>
    </row>
    <row r="482" spans="1:8" x14ac:dyDescent="0.3">
      <c r="A482" s="1">
        <v>0.7351399884259161</v>
      </c>
      <c r="B482" s="2" t="s">
        <v>33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2.77</v>
      </c>
      <c r="H482" s="2" t="s">
        <v>12</v>
      </c>
    </row>
    <row r="483" spans="1:8" x14ac:dyDescent="0.3">
      <c r="A483" s="1">
        <v>0.73525572916665694</v>
      </c>
      <c r="B483" s="2" t="s">
        <v>33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2.8</v>
      </c>
      <c r="H483" s="2" t="s">
        <v>12</v>
      </c>
    </row>
    <row r="484" spans="1:8" x14ac:dyDescent="0.3">
      <c r="A484" s="1">
        <v>0.73537146990739755</v>
      </c>
      <c r="B484" s="2" t="s">
        <v>33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2.81</v>
      </c>
      <c r="H484" s="2" t="s">
        <v>12</v>
      </c>
    </row>
    <row r="485" spans="1:8" x14ac:dyDescent="0.3">
      <c r="A485" s="1">
        <v>0.73548721064813838</v>
      </c>
      <c r="B485" s="2" t="s">
        <v>33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2.81</v>
      </c>
      <c r="H485" s="2" t="s">
        <v>12</v>
      </c>
    </row>
    <row r="486" spans="1:8" x14ac:dyDescent="0.3">
      <c r="A486" s="1">
        <v>0.73560295138887899</v>
      </c>
      <c r="B486" s="2" t="s">
        <v>33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2.84</v>
      </c>
      <c r="H486" s="2" t="s">
        <v>12</v>
      </c>
    </row>
    <row r="487" spans="1:8" x14ac:dyDescent="0.3">
      <c r="A487" s="1">
        <v>0.73571869212961982</v>
      </c>
      <c r="B487" s="2" t="s">
        <v>33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2.8</v>
      </c>
      <c r="H487" s="2" t="s">
        <v>12</v>
      </c>
    </row>
    <row r="488" spans="1:8" x14ac:dyDescent="0.3">
      <c r="A488" s="1">
        <v>0.73583443287036043</v>
      </c>
      <c r="B488" s="2" t="s">
        <v>33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2.8</v>
      </c>
      <c r="H488" s="2" t="s">
        <v>12</v>
      </c>
    </row>
    <row r="489" spans="1:8" x14ac:dyDescent="0.3">
      <c r="A489" s="1">
        <v>0.73595017361110127</v>
      </c>
      <c r="B489" s="2" t="s">
        <v>33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2.78</v>
      </c>
      <c r="H489" s="2" t="s">
        <v>12</v>
      </c>
    </row>
    <row r="490" spans="1:8" x14ac:dyDescent="0.3">
      <c r="A490" s="1">
        <v>0.73606591435184188</v>
      </c>
      <c r="B490" s="2" t="s">
        <v>33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2.83</v>
      </c>
      <c r="H490" s="2" t="s">
        <v>12</v>
      </c>
    </row>
    <row r="491" spans="1:8" x14ac:dyDescent="0.3">
      <c r="A491" s="1">
        <v>0.73618165509258271</v>
      </c>
      <c r="B491" s="2" t="s">
        <v>33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2.83</v>
      </c>
      <c r="H491" s="2" t="s">
        <v>12</v>
      </c>
    </row>
    <row r="492" spans="1:8" x14ac:dyDescent="0.3">
      <c r="A492" s="1">
        <v>0.73629739583332332</v>
      </c>
      <c r="B492" s="2" t="s">
        <v>33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2.8</v>
      </c>
      <c r="H492" s="2" t="s">
        <v>12</v>
      </c>
    </row>
    <row r="493" spans="1:8" x14ac:dyDescent="0.3">
      <c r="A493" s="1">
        <v>0.73641313657406415</v>
      </c>
      <c r="B493" s="2" t="s">
        <v>33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2.81</v>
      </c>
      <c r="H493" s="2" t="s">
        <v>12</v>
      </c>
    </row>
    <row r="494" spans="1:8" x14ac:dyDescent="0.3">
      <c r="A494" s="1">
        <v>0.73652887731480476</v>
      </c>
      <c r="B494" s="2" t="s">
        <v>33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2.79</v>
      </c>
      <c r="H494" s="2" t="s">
        <v>12</v>
      </c>
    </row>
    <row r="495" spans="1:8" x14ac:dyDescent="0.3">
      <c r="A495" s="1">
        <v>0.7366446180555456</v>
      </c>
      <c r="B495" s="2" t="s">
        <v>33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2.81</v>
      </c>
      <c r="H495" s="2" t="s">
        <v>12</v>
      </c>
    </row>
    <row r="496" spans="1:8" x14ac:dyDescent="0.3">
      <c r="A496" s="1">
        <v>0.73676035879628621</v>
      </c>
      <c r="B496" s="2" t="s">
        <v>33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2.8</v>
      </c>
      <c r="H496" s="2" t="s">
        <v>12</v>
      </c>
    </row>
    <row r="497" spans="1:8" x14ac:dyDescent="0.3">
      <c r="A497" s="1">
        <v>0.73687609953702704</v>
      </c>
      <c r="B497" s="2" t="s">
        <v>33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2.76</v>
      </c>
      <c r="H497" s="2" t="s">
        <v>12</v>
      </c>
    </row>
    <row r="970" spans="10:12" x14ac:dyDescent="0.3">
      <c r="J970" s="2"/>
      <c r="K970" s="2"/>
      <c r="L970" s="2"/>
    </row>
    <row r="979" spans="1:1024 1030:2048 2054:3072 3078:4096 4102:5120 5126:6144 6150:7168 7174:8192 8198:9216 9222:10240 10246:11264 11270:12288 12294:13312 13318:14336 14342:15360 15366:16382" s="2" customFormat="1" x14ac:dyDescent="0.3">
      <c r="A979"/>
      <c r="B979"/>
      <c r="C979"/>
      <c r="D979"/>
      <c r="E979"/>
      <c r="F979"/>
      <c r="G979"/>
      <c r="H979"/>
      <c r="I979" s="1"/>
      <c r="J979" s="29"/>
      <c r="K979"/>
      <c r="L979"/>
      <c r="N979"/>
      <c r="P979" s="1"/>
      <c r="V979"/>
      <c r="X979" s="1"/>
      <c r="AD979"/>
      <c r="AF979" s="1"/>
      <c r="AL979"/>
      <c r="AN979" s="1"/>
      <c r="AT979"/>
      <c r="AV979" s="1"/>
      <c r="BB979"/>
      <c r="BD979" s="1"/>
      <c r="BJ979"/>
      <c r="BL979" s="1"/>
      <c r="BR979"/>
      <c r="BT979" s="1"/>
      <c r="BZ979"/>
      <c r="CB979" s="1"/>
      <c r="CH979"/>
      <c r="CJ979" s="1"/>
      <c r="CP979"/>
      <c r="CR979" s="1"/>
      <c r="CX979"/>
      <c r="CZ979" s="1"/>
      <c r="DF979"/>
      <c r="DH979" s="1"/>
      <c r="DN979"/>
      <c r="DP979" s="1"/>
      <c r="DV979"/>
      <c r="DX979" s="1"/>
      <c r="ED979"/>
      <c r="EF979" s="1"/>
      <c r="EL979"/>
      <c r="EN979" s="1"/>
      <c r="ET979"/>
      <c r="EV979" s="1"/>
      <c r="FB979"/>
      <c r="FD979" s="1"/>
      <c r="FJ979"/>
      <c r="FL979" s="1"/>
      <c r="FR979"/>
      <c r="FT979" s="1"/>
      <c r="FZ979"/>
      <c r="GB979" s="1"/>
      <c r="GH979"/>
      <c r="GJ979" s="1"/>
      <c r="GP979"/>
      <c r="GR979" s="1"/>
      <c r="GX979"/>
      <c r="GZ979" s="1"/>
      <c r="HF979"/>
      <c r="HH979" s="1"/>
      <c r="HN979"/>
      <c r="HP979" s="1"/>
      <c r="HV979"/>
      <c r="HX979" s="1"/>
      <c r="ID979"/>
      <c r="IF979" s="1"/>
      <c r="IL979"/>
      <c r="IN979" s="1"/>
      <c r="IT979"/>
      <c r="IV979" s="1"/>
      <c r="JB979"/>
      <c r="JD979" s="1"/>
      <c r="JJ979"/>
      <c r="JL979" s="1"/>
      <c r="JR979"/>
      <c r="JT979" s="1"/>
      <c r="JZ979"/>
      <c r="KB979" s="1"/>
      <c r="KH979"/>
      <c r="KJ979" s="1"/>
      <c r="KP979"/>
      <c r="KR979" s="1"/>
      <c r="KX979"/>
      <c r="KZ979" s="1"/>
      <c r="LF979"/>
      <c r="LH979" s="1"/>
      <c r="LN979"/>
      <c r="LP979" s="1"/>
      <c r="LV979"/>
      <c r="LX979" s="1"/>
      <c r="MD979"/>
      <c r="MF979" s="1"/>
      <c r="ML979"/>
      <c r="MN979" s="1"/>
      <c r="MT979"/>
      <c r="MV979" s="1"/>
      <c r="NB979"/>
      <c r="ND979" s="1"/>
      <c r="NJ979"/>
      <c r="NL979" s="1"/>
      <c r="NR979"/>
      <c r="NT979" s="1"/>
      <c r="NZ979"/>
      <c r="OB979" s="1"/>
      <c r="OH979"/>
      <c r="OJ979" s="1"/>
      <c r="OP979"/>
      <c r="OR979" s="1"/>
      <c r="OX979"/>
      <c r="OZ979" s="1"/>
      <c r="PF979"/>
      <c r="PH979" s="1"/>
      <c r="PN979"/>
      <c r="PP979" s="1"/>
      <c r="PV979"/>
      <c r="PX979" s="1"/>
      <c r="QD979"/>
      <c r="QF979" s="1"/>
      <c r="QL979"/>
      <c r="QN979" s="1"/>
      <c r="QT979"/>
      <c r="QV979" s="1"/>
      <c r="RB979"/>
      <c r="RD979" s="1"/>
      <c r="RJ979"/>
      <c r="RL979" s="1"/>
      <c r="RR979"/>
      <c r="RT979" s="1"/>
      <c r="RZ979"/>
      <c r="SB979" s="1"/>
      <c r="SH979"/>
      <c r="SJ979" s="1"/>
      <c r="SP979"/>
      <c r="SR979" s="1"/>
      <c r="SX979"/>
      <c r="SZ979" s="1"/>
      <c r="TF979"/>
      <c r="TH979" s="1"/>
      <c r="TN979"/>
      <c r="TP979" s="1"/>
      <c r="TV979"/>
      <c r="TX979" s="1"/>
      <c r="UD979"/>
      <c r="UF979" s="1"/>
      <c r="UL979"/>
      <c r="UN979" s="1"/>
      <c r="UT979"/>
      <c r="UV979" s="1"/>
      <c r="VB979"/>
      <c r="VD979" s="1"/>
      <c r="VJ979"/>
      <c r="VL979" s="1"/>
      <c r="VR979"/>
      <c r="VT979" s="1"/>
      <c r="VZ979"/>
      <c r="WB979" s="1"/>
      <c r="WH979"/>
      <c r="WJ979" s="1"/>
      <c r="WP979"/>
      <c r="WR979" s="1"/>
      <c r="WX979"/>
      <c r="WZ979" s="1"/>
      <c r="XF979"/>
      <c r="XH979" s="1"/>
      <c r="XN979"/>
      <c r="XP979" s="1"/>
      <c r="XV979"/>
      <c r="XX979" s="1"/>
      <c r="YD979"/>
      <c r="YF979" s="1"/>
      <c r="YL979"/>
      <c r="YN979" s="1"/>
      <c r="YT979"/>
      <c r="YV979" s="1"/>
      <c r="ZB979"/>
      <c r="ZD979" s="1"/>
      <c r="ZJ979"/>
      <c r="ZL979" s="1"/>
      <c r="ZR979"/>
      <c r="ZT979" s="1"/>
      <c r="ZZ979"/>
      <c r="AAB979" s="1"/>
      <c r="AAH979"/>
      <c r="AAJ979" s="1"/>
      <c r="AAP979"/>
      <c r="AAR979" s="1"/>
      <c r="AAX979"/>
      <c r="AAZ979" s="1"/>
      <c r="ABF979"/>
      <c r="ABH979" s="1"/>
      <c r="ABN979"/>
      <c r="ABP979" s="1"/>
      <c r="ABV979"/>
      <c r="ABX979" s="1"/>
      <c r="ACD979"/>
      <c r="ACF979" s="1"/>
      <c r="ACL979"/>
      <c r="ACN979" s="1"/>
      <c r="ACT979"/>
      <c r="ACV979" s="1"/>
      <c r="ADB979"/>
      <c r="ADD979" s="1"/>
      <c r="ADJ979"/>
      <c r="ADL979" s="1"/>
      <c r="ADR979"/>
      <c r="ADT979" s="1"/>
      <c r="ADZ979"/>
      <c r="AEB979" s="1"/>
      <c r="AEH979"/>
      <c r="AEJ979" s="1"/>
      <c r="AEP979"/>
      <c r="AER979" s="1"/>
      <c r="AEX979"/>
      <c r="AEZ979" s="1"/>
      <c r="AFF979"/>
      <c r="AFH979" s="1"/>
      <c r="AFN979"/>
      <c r="AFP979" s="1"/>
      <c r="AFV979"/>
      <c r="AFX979" s="1"/>
      <c r="AGD979"/>
      <c r="AGF979" s="1"/>
      <c r="AGL979"/>
      <c r="AGN979" s="1"/>
      <c r="AGT979"/>
      <c r="AGV979" s="1"/>
      <c r="AHB979"/>
      <c r="AHD979" s="1"/>
      <c r="AHJ979"/>
      <c r="AHL979" s="1"/>
      <c r="AHR979"/>
      <c r="AHT979" s="1"/>
      <c r="AHZ979"/>
      <c r="AIB979" s="1"/>
      <c r="AIH979"/>
      <c r="AIJ979" s="1"/>
      <c r="AIP979"/>
      <c r="AIR979" s="1"/>
      <c r="AIX979"/>
      <c r="AIZ979" s="1"/>
      <c r="AJF979"/>
      <c r="AJH979" s="1"/>
      <c r="AJN979"/>
      <c r="AJP979" s="1"/>
      <c r="AJV979"/>
      <c r="AJX979" s="1"/>
      <c r="AKD979"/>
      <c r="AKF979" s="1"/>
      <c r="AKL979"/>
      <c r="AKN979" s="1"/>
      <c r="AKT979"/>
      <c r="AKV979" s="1"/>
      <c r="ALB979"/>
      <c r="ALD979" s="1"/>
      <c r="ALJ979"/>
      <c r="ALL979" s="1"/>
      <c r="ALR979"/>
      <c r="ALT979" s="1"/>
      <c r="ALZ979"/>
      <c r="AMB979" s="1"/>
      <c r="AMH979"/>
      <c r="AMJ979" s="1"/>
      <c r="AMP979"/>
      <c r="AMR979" s="1"/>
      <c r="AMX979"/>
      <c r="AMZ979" s="1"/>
      <c r="ANF979"/>
      <c r="ANH979" s="1"/>
      <c r="ANN979"/>
      <c r="ANP979" s="1"/>
      <c r="ANV979"/>
      <c r="ANX979" s="1"/>
      <c r="AOD979"/>
      <c r="AOF979" s="1"/>
      <c r="AOL979"/>
      <c r="AON979" s="1"/>
      <c r="AOT979"/>
      <c r="AOV979" s="1"/>
      <c r="APB979"/>
      <c r="APD979" s="1"/>
      <c r="APJ979"/>
      <c r="APL979" s="1"/>
      <c r="APR979"/>
      <c r="APT979" s="1"/>
      <c r="APZ979"/>
      <c r="AQB979" s="1"/>
      <c r="AQH979"/>
      <c r="AQJ979" s="1"/>
      <c r="AQP979"/>
      <c r="AQR979" s="1"/>
      <c r="AQX979"/>
      <c r="AQZ979" s="1"/>
      <c r="ARF979"/>
      <c r="ARH979" s="1"/>
      <c r="ARN979"/>
      <c r="ARP979" s="1"/>
      <c r="ARV979"/>
      <c r="ARX979" s="1"/>
      <c r="ASD979"/>
      <c r="ASF979" s="1"/>
      <c r="ASL979"/>
      <c r="ASN979" s="1"/>
      <c r="AST979"/>
      <c r="ASV979" s="1"/>
      <c r="ATB979"/>
      <c r="ATD979" s="1"/>
      <c r="ATJ979"/>
      <c r="ATL979" s="1"/>
      <c r="ATR979"/>
      <c r="ATT979" s="1"/>
      <c r="ATZ979"/>
      <c r="AUB979" s="1"/>
      <c r="AUH979"/>
      <c r="AUJ979" s="1"/>
      <c r="AUP979"/>
      <c r="AUR979" s="1"/>
      <c r="AUX979"/>
      <c r="AUZ979" s="1"/>
      <c r="AVF979"/>
      <c r="AVH979" s="1"/>
      <c r="AVN979"/>
      <c r="AVP979" s="1"/>
      <c r="AVV979"/>
      <c r="AVX979" s="1"/>
      <c r="AWD979"/>
      <c r="AWF979" s="1"/>
      <c r="AWL979"/>
      <c r="AWN979" s="1"/>
      <c r="AWT979"/>
      <c r="AWV979" s="1"/>
      <c r="AXB979"/>
      <c r="AXD979" s="1"/>
      <c r="AXJ979"/>
      <c r="AXL979" s="1"/>
      <c r="AXR979"/>
      <c r="AXT979" s="1"/>
      <c r="AXZ979"/>
      <c r="AYB979" s="1"/>
      <c r="AYH979"/>
      <c r="AYJ979" s="1"/>
      <c r="AYP979"/>
      <c r="AYR979" s="1"/>
      <c r="AYX979"/>
      <c r="AYZ979" s="1"/>
      <c r="AZF979"/>
      <c r="AZH979" s="1"/>
      <c r="AZN979"/>
      <c r="AZP979" s="1"/>
      <c r="AZV979"/>
      <c r="AZX979" s="1"/>
      <c r="BAD979"/>
      <c r="BAF979" s="1"/>
      <c r="BAL979"/>
      <c r="BAN979" s="1"/>
      <c r="BAT979"/>
      <c r="BAV979" s="1"/>
      <c r="BBB979"/>
      <c r="BBD979" s="1"/>
      <c r="BBJ979"/>
      <c r="BBL979" s="1"/>
      <c r="BBR979"/>
      <c r="BBT979" s="1"/>
      <c r="BBZ979"/>
      <c r="BCB979" s="1"/>
      <c r="BCH979"/>
      <c r="BCJ979" s="1"/>
      <c r="BCP979"/>
      <c r="BCR979" s="1"/>
      <c r="BCX979"/>
      <c r="BCZ979" s="1"/>
      <c r="BDF979"/>
      <c r="BDH979" s="1"/>
      <c r="BDN979"/>
      <c r="BDP979" s="1"/>
      <c r="BDV979"/>
      <c r="BDX979" s="1"/>
      <c r="BED979"/>
      <c r="BEF979" s="1"/>
      <c r="BEL979"/>
      <c r="BEN979" s="1"/>
      <c r="BET979"/>
      <c r="BEV979" s="1"/>
      <c r="BFB979"/>
      <c r="BFD979" s="1"/>
      <c r="BFJ979"/>
      <c r="BFL979" s="1"/>
      <c r="BFR979"/>
      <c r="BFT979" s="1"/>
      <c r="BFZ979"/>
      <c r="BGB979" s="1"/>
      <c r="BGH979"/>
      <c r="BGJ979" s="1"/>
      <c r="BGP979"/>
      <c r="BGR979" s="1"/>
      <c r="BGX979"/>
      <c r="BGZ979" s="1"/>
      <c r="BHF979"/>
      <c r="BHH979" s="1"/>
      <c r="BHN979"/>
      <c r="BHP979" s="1"/>
      <c r="BHV979"/>
      <c r="BHX979" s="1"/>
      <c r="BID979"/>
      <c r="BIF979" s="1"/>
      <c r="BIL979"/>
      <c r="BIN979" s="1"/>
      <c r="BIT979"/>
      <c r="BIV979" s="1"/>
      <c r="BJB979"/>
      <c r="BJD979" s="1"/>
      <c r="BJJ979"/>
      <c r="BJL979" s="1"/>
      <c r="BJR979"/>
      <c r="BJT979" s="1"/>
      <c r="BJZ979"/>
      <c r="BKB979" s="1"/>
      <c r="BKH979"/>
      <c r="BKJ979" s="1"/>
      <c r="BKP979"/>
      <c r="BKR979" s="1"/>
      <c r="BKX979"/>
      <c r="BKZ979" s="1"/>
      <c r="BLF979"/>
      <c r="BLH979" s="1"/>
      <c r="BLN979"/>
      <c r="BLP979" s="1"/>
      <c r="BLV979"/>
      <c r="BLX979" s="1"/>
      <c r="BMD979"/>
      <c r="BMF979" s="1"/>
      <c r="BML979"/>
      <c r="BMN979" s="1"/>
      <c r="BMT979"/>
      <c r="BMV979" s="1"/>
      <c r="BNB979"/>
      <c r="BND979" s="1"/>
      <c r="BNJ979"/>
      <c r="BNL979" s="1"/>
      <c r="BNR979"/>
      <c r="BNT979" s="1"/>
      <c r="BNZ979"/>
      <c r="BOB979" s="1"/>
      <c r="BOH979"/>
      <c r="BOJ979" s="1"/>
      <c r="BOP979"/>
      <c r="BOR979" s="1"/>
      <c r="BOX979"/>
      <c r="BOZ979" s="1"/>
      <c r="BPF979"/>
      <c r="BPH979" s="1"/>
      <c r="BPN979"/>
      <c r="BPP979" s="1"/>
      <c r="BPV979"/>
      <c r="BPX979" s="1"/>
      <c r="BQD979"/>
      <c r="BQF979" s="1"/>
      <c r="BQL979"/>
      <c r="BQN979" s="1"/>
      <c r="BQT979"/>
      <c r="BQV979" s="1"/>
      <c r="BRB979"/>
      <c r="BRD979" s="1"/>
      <c r="BRJ979"/>
      <c r="BRL979" s="1"/>
      <c r="BRR979"/>
      <c r="BRT979" s="1"/>
      <c r="BRZ979"/>
      <c r="BSB979" s="1"/>
      <c r="BSH979"/>
      <c r="BSJ979" s="1"/>
      <c r="BSP979"/>
      <c r="BSR979" s="1"/>
      <c r="BSX979"/>
      <c r="BSZ979" s="1"/>
      <c r="BTF979"/>
      <c r="BTH979" s="1"/>
      <c r="BTN979"/>
      <c r="BTP979" s="1"/>
      <c r="BTV979"/>
      <c r="BTX979" s="1"/>
      <c r="BUD979"/>
      <c r="BUF979" s="1"/>
      <c r="BUL979"/>
      <c r="BUN979" s="1"/>
      <c r="BUT979"/>
      <c r="BUV979" s="1"/>
      <c r="BVB979"/>
      <c r="BVD979" s="1"/>
      <c r="BVJ979"/>
      <c r="BVL979" s="1"/>
      <c r="BVR979"/>
      <c r="BVT979" s="1"/>
      <c r="BVZ979"/>
      <c r="BWB979" s="1"/>
      <c r="BWH979"/>
      <c r="BWJ979" s="1"/>
      <c r="BWP979"/>
      <c r="BWR979" s="1"/>
      <c r="BWX979"/>
      <c r="BWZ979" s="1"/>
      <c r="BXF979"/>
      <c r="BXH979" s="1"/>
      <c r="BXN979"/>
      <c r="BXP979" s="1"/>
      <c r="BXV979"/>
      <c r="BXX979" s="1"/>
      <c r="BYD979"/>
      <c r="BYF979" s="1"/>
      <c r="BYL979"/>
      <c r="BYN979" s="1"/>
      <c r="BYT979"/>
      <c r="BYV979" s="1"/>
      <c r="BZB979"/>
      <c r="BZD979" s="1"/>
      <c r="BZJ979"/>
      <c r="BZL979" s="1"/>
      <c r="BZR979"/>
      <c r="BZT979" s="1"/>
      <c r="BZZ979"/>
      <c r="CAB979" s="1"/>
      <c r="CAH979"/>
      <c r="CAJ979" s="1"/>
      <c r="CAP979"/>
      <c r="CAR979" s="1"/>
      <c r="CAX979"/>
      <c r="CAZ979" s="1"/>
      <c r="CBF979"/>
      <c r="CBH979" s="1"/>
      <c r="CBN979"/>
      <c r="CBP979" s="1"/>
      <c r="CBV979"/>
      <c r="CBX979" s="1"/>
      <c r="CCD979"/>
      <c r="CCF979" s="1"/>
      <c r="CCL979"/>
      <c r="CCN979" s="1"/>
      <c r="CCT979"/>
      <c r="CCV979" s="1"/>
      <c r="CDB979"/>
      <c r="CDD979" s="1"/>
      <c r="CDJ979"/>
      <c r="CDL979" s="1"/>
      <c r="CDR979"/>
      <c r="CDT979" s="1"/>
      <c r="CDZ979"/>
      <c r="CEB979" s="1"/>
      <c r="CEH979"/>
      <c r="CEJ979" s="1"/>
      <c r="CEP979"/>
      <c r="CER979" s="1"/>
      <c r="CEX979"/>
      <c r="CEZ979" s="1"/>
      <c r="CFF979"/>
      <c r="CFH979" s="1"/>
      <c r="CFN979"/>
      <c r="CFP979" s="1"/>
      <c r="CFV979"/>
      <c r="CFX979" s="1"/>
      <c r="CGD979"/>
      <c r="CGF979" s="1"/>
      <c r="CGL979"/>
      <c r="CGN979" s="1"/>
      <c r="CGT979"/>
      <c r="CGV979" s="1"/>
      <c r="CHB979"/>
      <c r="CHD979" s="1"/>
      <c r="CHJ979"/>
      <c r="CHL979" s="1"/>
      <c r="CHR979"/>
      <c r="CHT979" s="1"/>
      <c r="CHZ979"/>
      <c r="CIB979" s="1"/>
      <c r="CIH979"/>
      <c r="CIJ979" s="1"/>
      <c r="CIP979"/>
      <c r="CIR979" s="1"/>
      <c r="CIX979"/>
      <c r="CIZ979" s="1"/>
      <c r="CJF979"/>
      <c r="CJH979" s="1"/>
      <c r="CJN979"/>
      <c r="CJP979" s="1"/>
      <c r="CJV979"/>
      <c r="CJX979" s="1"/>
      <c r="CKD979"/>
      <c r="CKF979" s="1"/>
      <c r="CKL979"/>
      <c r="CKN979" s="1"/>
      <c r="CKT979"/>
      <c r="CKV979" s="1"/>
      <c r="CLB979"/>
      <c r="CLD979" s="1"/>
      <c r="CLJ979"/>
      <c r="CLL979" s="1"/>
      <c r="CLR979"/>
      <c r="CLT979" s="1"/>
      <c r="CLZ979"/>
      <c r="CMB979" s="1"/>
      <c r="CMH979"/>
      <c r="CMJ979" s="1"/>
      <c r="CMP979"/>
      <c r="CMR979" s="1"/>
      <c r="CMX979"/>
      <c r="CMZ979" s="1"/>
      <c r="CNF979"/>
      <c r="CNH979" s="1"/>
      <c r="CNN979"/>
      <c r="CNP979" s="1"/>
      <c r="CNV979"/>
      <c r="CNX979" s="1"/>
      <c r="COD979"/>
      <c r="COF979" s="1"/>
      <c r="COL979"/>
      <c r="CON979" s="1"/>
      <c r="COT979"/>
      <c r="COV979" s="1"/>
      <c r="CPB979"/>
      <c r="CPD979" s="1"/>
      <c r="CPJ979"/>
      <c r="CPL979" s="1"/>
      <c r="CPR979"/>
      <c r="CPT979" s="1"/>
      <c r="CPZ979"/>
      <c r="CQB979" s="1"/>
      <c r="CQH979"/>
      <c r="CQJ979" s="1"/>
      <c r="CQP979"/>
      <c r="CQR979" s="1"/>
      <c r="CQX979"/>
      <c r="CQZ979" s="1"/>
      <c r="CRF979"/>
      <c r="CRH979" s="1"/>
      <c r="CRN979"/>
      <c r="CRP979" s="1"/>
      <c r="CRV979"/>
      <c r="CRX979" s="1"/>
      <c r="CSD979"/>
      <c r="CSF979" s="1"/>
      <c r="CSL979"/>
      <c r="CSN979" s="1"/>
      <c r="CST979"/>
      <c r="CSV979" s="1"/>
      <c r="CTB979"/>
      <c r="CTD979" s="1"/>
      <c r="CTJ979"/>
      <c r="CTL979" s="1"/>
      <c r="CTR979"/>
      <c r="CTT979" s="1"/>
      <c r="CTZ979"/>
      <c r="CUB979" s="1"/>
      <c r="CUH979"/>
      <c r="CUJ979" s="1"/>
      <c r="CUP979"/>
      <c r="CUR979" s="1"/>
      <c r="CUX979"/>
      <c r="CUZ979" s="1"/>
      <c r="CVF979"/>
      <c r="CVH979" s="1"/>
      <c r="CVN979"/>
      <c r="CVP979" s="1"/>
      <c r="CVV979"/>
      <c r="CVX979" s="1"/>
      <c r="CWD979"/>
      <c r="CWF979" s="1"/>
      <c r="CWL979"/>
      <c r="CWN979" s="1"/>
      <c r="CWT979"/>
      <c r="CWV979" s="1"/>
      <c r="CXB979"/>
      <c r="CXD979" s="1"/>
      <c r="CXJ979"/>
      <c r="CXL979" s="1"/>
      <c r="CXR979"/>
      <c r="CXT979" s="1"/>
      <c r="CXZ979"/>
      <c r="CYB979" s="1"/>
      <c r="CYH979"/>
      <c r="CYJ979" s="1"/>
      <c r="CYP979"/>
      <c r="CYR979" s="1"/>
      <c r="CYX979"/>
      <c r="CYZ979" s="1"/>
      <c r="CZF979"/>
      <c r="CZH979" s="1"/>
      <c r="CZN979"/>
      <c r="CZP979" s="1"/>
      <c r="CZV979"/>
      <c r="CZX979" s="1"/>
      <c r="DAD979"/>
      <c r="DAF979" s="1"/>
      <c r="DAL979"/>
      <c r="DAN979" s="1"/>
      <c r="DAT979"/>
      <c r="DAV979" s="1"/>
      <c r="DBB979"/>
      <c r="DBD979" s="1"/>
      <c r="DBJ979"/>
      <c r="DBL979" s="1"/>
      <c r="DBR979"/>
      <c r="DBT979" s="1"/>
      <c r="DBZ979"/>
      <c r="DCB979" s="1"/>
      <c r="DCH979"/>
      <c r="DCJ979" s="1"/>
      <c r="DCP979"/>
      <c r="DCR979" s="1"/>
      <c r="DCX979"/>
      <c r="DCZ979" s="1"/>
      <c r="DDF979"/>
      <c r="DDH979" s="1"/>
      <c r="DDN979"/>
      <c r="DDP979" s="1"/>
      <c r="DDV979"/>
      <c r="DDX979" s="1"/>
      <c r="DED979"/>
      <c r="DEF979" s="1"/>
      <c r="DEL979"/>
      <c r="DEN979" s="1"/>
      <c r="DET979"/>
      <c r="DEV979" s="1"/>
      <c r="DFB979"/>
      <c r="DFD979" s="1"/>
      <c r="DFJ979"/>
      <c r="DFL979" s="1"/>
      <c r="DFR979"/>
      <c r="DFT979" s="1"/>
      <c r="DFZ979"/>
      <c r="DGB979" s="1"/>
      <c r="DGH979"/>
      <c r="DGJ979" s="1"/>
      <c r="DGP979"/>
      <c r="DGR979" s="1"/>
      <c r="DGX979"/>
      <c r="DGZ979" s="1"/>
      <c r="DHF979"/>
      <c r="DHH979" s="1"/>
      <c r="DHN979"/>
      <c r="DHP979" s="1"/>
      <c r="DHV979"/>
      <c r="DHX979" s="1"/>
      <c r="DID979"/>
      <c r="DIF979" s="1"/>
      <c r="DIL979"/>
      <c r="DIN979" s="1"/>
      <c r="DIT979"/>
      <c r="DIV979" s="1"/>
      <c r="DJB979"/>
      <c r="DJD979" s="1"/>
      <c r="DJJ979"/>
      <c r="DJL979" s="1"/>
      <c r="DJR979"/>
      <c r="DJT979" s="1"/>
      <c r="DJZ979"/>
      <c r="DKB979" s="1"/>
      <c r="DKH979"/>
      <c r="DKJ979" s="1"/>
      <c r="DKP979"/>
      <c r="DKR979" s="1"/>
      <c r="DKX979"/>
      <c r="DKZ979" s="1"/>
      <c r="DLF979"/>
      <c r="DLH979" s="1"/>
      <c r="DLN979"/>
      <c r="DLP979" s="1"/>
      <c r="DLV979"/>
      <c r="DLX979" s="1"/>
      <c r="DMD979"/>
      <c r="DMF979" s="1"/>
      <c r="DML979"/>
      <c r="DMN979" s="1"/>
      <c r="DMT979"/>
      <c r="DMV979" s="1"/>
      <c r="DNB979"/>
      <c r="DND979" s="1"/>
      <c r="DNJ979"/>
      <c r="DNL979" s="1"/>
      <c r="DNR979"/>
      <c r="DNT979" s="1"/>
      <c r="DNZ979"/>
      <c r="DOB979" s="1"/>
      <c r="DOH979"/>
      <c r="DOJ979" s="1"/>
      <c r="DOP979"/>
      <c r="DOR979" s="1"/>
      <c r="DOX979"/>
      <c r="DOZ979" s="1"/>
      <c r="DPF979"/>
      <c r="DPH979" s="1"/>
      <c r="DPN979"/>
      <c r="DPP979" s="1"/>
      <c r="DPV979"/>
      <c r="DPX979" s="1"/>
      <c r="DQD979"/>
      <c r="DQF979" s="1"/>
      <c r="DQL979"/>
      <c r="DQN979" s="1"/>
      <c r="DQT979"/>
      <c r="DQV979" s="1"/>
      <c r="DRB979"/>
      <c r="DRD979" s="1"/>
      <c r="DRJ979"/>
      <c r="DRL979" s="1"/>
      <c r="DRR979"/>
      <c r="DRT979" s="1"/>
      <c r="DRZ979"/>
      <c r="DSB979" s="1"/>
      <c r="DSH979"/>
      <c r="DSJ979" s="1"/>
      <c r="DSP979"/>
      <c r="DSR979" s="1"/>
      <c r="DSX979"/>
      <c r="DSZ979" s="1"/>
      <c r="DTF979"/>
      <c r="DTH979" s="1"/>
      <c r="DTN979"/>
      <c r="DTP979" s="1"/>
      <c r="DTV979"/>
      <c r="DTX979" s="1"/>
      <c r="DUD979"/>
      <c r="DUF979" s="1"/>
      <c r="DUL979"/>
      <c r="DUN979" s="1"/>
      <c r="DUT979"/>
      <c r="DUV979" s="1"/>
      <c r="DVB979"/>
      <c r="DVD979" s="1"/>
      <c r="DVJ979"/>
      <c r="DVL979" s="1"/>
      <c r="DVR979"/>
      <c r="DVT979" s="1"/>
      <c r="DVZ979"/>
      <c r="DWB979" s="1"/>
      <c r="DWH979"/>
      <c r="DWJ979" s="1"/>
      <c r="DWP979"/>
      <c r="DWR979" s="1"/>
      <c r="DWX979"/>
      <c r="DWZ979" s="1"/>
      <c r="DXF979"/>
      <c r="DXH979" s="1"/>
      <c r="DXN979"/>
      <c r="DXP979" s="1"/>
      <c r="DXV979"/>
      <c r="DXX979" s="1"/>
      <c r="DYD979"/>
      <c r="DYF979" s="1"/>
      <c r="DYL979"/>
      <c r="DYN979" s="1"/>
      <c r="DYT979"/>
      <c r="DYV979" s="1"/>
      <c r="DZB979"/>
      <c r="DZD979" s="1"/>
      <c r="DZJ979"/>
      <c r="DZL979" s="1"/>
      <c r="DZR979"/>
      <c r="DZT979" s="1"/>
      <c r="DZZ979"/>
      <c r="EAB979" s="1"/>
      <c r="EAH979"/>
      <c r="EAJ979" s="1"/>
      <c r="EAP979"/>
      <c r="EAR979" s="1"/>
      <c r="EAX979"/>
      <c r="EAZ979" s="1"/>
      <c r="EBF979"/>
      <c r="EBH979" s="1"/>
      <c r="EBN979"/>
      <c r="EBP979" s="1"/>
      <c r="EBV979"/>
      <c r="EBX979" s="1"/>
      <c r="ECD979"/>
      <c r="ECF979" s="1"/>
      <c r="ECL979"/>
      <c r="ECN979" s="1"/>
      <c r="ECT979"/>
      <c r="ECV979" s="1"/>
      <c r="EDB979"/>
      <c r="EDD979" s="1"/>
      <c r="EDJ979"/>
      <c r="EDL979" s="1"/>
      <c r="EDR979"/>
      <c r="EDT979" s="1"/>
      <c r="EDZ979"/>
      <c r="EEB979" s="1"/>
      <c r="EEH979"/>
      <c r="EEJ979" s="1"/>
      <c r="EEP979"/>
      <c r="EER979" s="1"/>
      <c r="EEX979"/>
      <c r="EEZ979" s="1"/>
      <c r="EFF979"/>
      <c r="EFH979" s="1"/>
      <c r="EFN979"/>
      <c r="EFP979" s="1"/>
      <c r="EFV979"/>
      <c r="EFX979" s="1"/>
      <c r="EGD979"/>
      <c r="EGF979" s="1"/>
      <c r="EGL979"/>
      <c r="EGN979" s="1"/>
      <c r="EGT979"/>
      <c r="EGV979" s="1"/>
      <c r="EHB979"/>
      <c r="EHD979" s="1"/>
      <c r="EHJ979"/>
      <c r="EHL979" s="1"/>
      <c r="EHR979"/>
      <c r="EHT979" s="1"/>
      <c r="EHZ979"/>
      <c r="EIB979" s="1"/>
      <c r="EIH979"/>
      <c r="EIJ979" s="1"/>
      <c r="EIP979"/>
      <c r="EIR979" s="1"/>
      <c r="EIX979"/>
      <c r="EIZ979" s="1"/>
      <c r="EJF979"/>
      <c r="EJH979" s="1"/>
      <c r="EJN979"/>
      <c r="EJP979" s="1"/>
      <c r="EJV979"/>
      <c r="EJX979" s="1"/>
      <c r="EKD979"/>
      <c r="EKF979" s="1"/>
      <c r="EKL979"/>
      <c r="EKN979" s="1"/>
      <c r="EKT979"/>
      <c r="EKV979" s="1"/>
      <c r="ELB979"/>
      <c r="ELD979" s="1"/>
      <c r="ELJ979"/>
      <c r="ELL979" s="1"/>
      <c r="ELR979"/>
      <c r="ELT979" s="1"/>
      <c r="ELZ979"/>
      <c r="EMB979" s="1"/>
      <c r="EMH979"/>
      <c r="EMJ979" s="1"/>
      <c r="EMP979"/>
      <c r="EMR979" s="1"/>
      <c r="EMX979"/>
      <c r="EMZ979" s="1"/>
      <c r="ENF979"/>
      <c r="ENH979" s="1"/>
      <c r="ENN979"/>
      <c r="ENP979" s="1"/>
      <c r="ENV979"/>
      <c r="ENX979" s="1"/>
      <c r="EOD979"/>
      <c r="EOF979" s="1"/>
      <c r="EOL979"/>
      <c r="EON979" s="1"/>
      <c r="EOT979"/>
      <c r="EOV979" s="1"/>
      <c r="EPB979"/>
      <c r="EPD979" s="1"/>
      <c r="EPJ979"/>
      <c r="EPL979" s="1"/>
      <c r="EPR979"/>
      <c r="EPT979" s="1"/>
      <c r="EPZ979"/>
      <c r="EQB979" s="1"/>
      <c r="EQH979"/>
      <c r="EQJ979" s="1"/>
      <c r="EQP979"/>
      <c r="EQR979" s="1"/>
      <c r="EQX979"/>
      <c r="EQZ979" s="1"/>
      <c r="ERF979"/>
      <c r="ERH979" s="1"/>
      <c r="ERN979"/>
      <c r="ERP979" s="1"/>
      <c r="ERV979"/>
      <c r="ERX979" s="1"/>
      <c r="ESD979"/>
      <c r="ESF979" s="1"/>
      <c r="ESL979"/>
      <c r="ESN979" s="1"/>
      <c r="EST979"/>
      <c r="ESV979" s="1"/>
      <c r="ETB979"/>
      <c r="ETD979" s="1"/>
      <c r="ETJ979"/>
      <c r="ETL979" s="1"/>
      <c r="ETR979"/>
      <c r="ETT979" s="1"/>
      <c r="ETZ979"/>
      <c r="EUB979" s="1"/>
      <c r="EUH979"/>
      <c r="EUJ979" s="1"/>
      <c r="EUP979"/>
      <c r="EUR979" s="1"/>
      <c r="EUX979"/>
      <c r="EUZ979" s="1"/>
      <c r="EVF979"/>
      <c r="EVH979" s="1"/>
      <c r="EVN979"/>
      <c r="EVP979" s="1"/>
      <c r="EVV979"/>
      <c r="EVX979" s="1"/>
      <c r="EWD979"/>
      <c r="EWF979" s="1"/>
      <c r="EWL979"/>
      <c r="EWN979" s="1"/>
      <c r="EWT979"/>
      <c r="EWV979" s="1"/>
      <c r="EXB979"/>
      <c r="EXD979" s="1"/>
      <c r="EXJ979"/>
      <c r="EXL979" s="1"/>
      <c r="EXR979"/>
      <c r="EXT979" s="1"/>
      <c r="EXZ979"/>
      <c r="EYB979" s="1"/>
      <c r="EYH979"/>
      <c r="EYJ979" s="1"/>
      <c r="EYP979"/>
      <c r="EYR979" s="1"/>
      <c r="EYX979"/>
      <c r="EYZ979" s="1"/>
      <c r="EZF979"/>
      <c r="EZH979" s="1"/>
      <c r="EZN979"/>
      <c r="EZP979" s="1"/>
      <c r="EZV979"/>
      <c r="EZX979" s="1"/>
      <c r="FAD979"/>
      <c r="FAF979" s="1"/>
      <c r="FAL979"/>
      <c r="FAN979" s="1"/>
      <c r="FAT979"/>
      <c r="FAV979" s="1"/>
      <c r="FBB979"/>
      <c r="FBD979" s="1"/>
      <c r="FBJ979"/>
      <c r="FBL979" s="1"/>
      <c r="FBR979"/>
      <c r="FBT979" s="1"/>
      <c r="FBZ979"/>
      <c r="FCB979" s="1"/>
      <c r="FCH979"/>
      <c r="FCJ979" s="1"/>
      <c r="FCP979"/>
      <c r="FCR979" s="1"/>
      <c r="FCX979"/>
      <c r="FCZ979" s="1"/>
      <c r="FDF979"/>
      <c r="FDH979" s="1"/>
      <c r="FDN979"/>
      <c r="FDP979" s="1"/>
      <c r="FDV979"/>
      <c r="FDX979" s="1"/>
      <c r="FED979"/>
      <c r="FEF979" s="1"/>
      <c r="FEL979"/>
      <c r="FEN979" s="1"/>
      <c r="FET979"/>
      <c r="FEV979" s="1"/>
      <c r="FFB979"/>
      <c r="FFD979" s="1"/>
      <c r="FFJ979"/>
      <c r="FFL979" s="1"/>
      <c r="FFR979"/>
      <c r="FFT979" s="1"/>
      <c r="FFZ979"/>
      <c r="FGB979" s="1"/>
      <c r="FGH979"/>
      <c r="FGJ979" s="1"/>
      <c r="FGP979"/>
      <c r="FGR979" s="1"/>
      <c r="FGX979"/>
      <c r="FGZ979" s="1"/>
      <c r="FHF979"/>
      <c r="FHH979" s="1"/>
      <c r="FHN979"/>
      <c r="FHP979" s="1"/>
      <c r="FHV979"/>
      <c r="FHX979" s="1"/>
      <c r="FID979"/>
      <c r="FIF979" s="1"/>
      <c r="FIL979"/>
      <c r="FIN979" s="1"/>
      <c r="FIT979"/>
      <c r="FIV979" s="1"/>
      <c r="FJB979"/>
      <c r="FJD979" s="1"/>
      <c r="FJJ979"/>
      <c r="FJL979" s="1"/>
      <c r="FJR979"/>
      <c r="FJT979" s="1"/>
      <c r="FJZ979"/>
      <c r="FKB979" s="1"/>
      <c r="FKH979"/>
      <c r="FKJ979" s="1"/>
      <c r="FKP979"/>
      <c r="FKR979" s="1"/>
      <c r="FKX979"/>
      <c r="FKZ979" s="1"/>
      <c r="FLF979"/>
      <c r="FLH979" s="1"/>
      <c r="FLN979"/>
      <c r="FLP979" s="1"/>
      <c r="FLV979"/>
      <c r="FLX979" s="1"/>
      <c r="FMD979"/>
      <c r="FMF979" s="1"/>
      <c r="FML979"/>
      <c r="FMN979" s="1"/>
      <c r="FMT979"/>
      <c r="FMV979" s="1"/>
      <c r="FNB979"/>
      <c r="FND979" s="1"/>
      <c r="FNJ979"/>
      <c r="FNL979" s="1"/>
      <c r="FNR979"/>
      <c r="FNT979" s="1"/>
      <c r="FNZ979"/>
      <c r="FOB979" s="1"/>
      <c r="FOH979"/>
      <c r="FOJ979" s="1"/>
      <c r="FOP979"/>
      <c r="FOR979" s="1"/>
      <c r="FOX979"/>
      <c r="FOZ979" s="1"/>
      <c r="FPF979"/>
      <c r="FPH979" s="1"/>
      <c r="FPN979"/>
      <c r="FPP979" s="1"/>
      <c r="FPV979"/>
      <c r="FPX979" s="1"/>
      <c r="FQD979"/>
      <c r="FQF979" s="1"/>
      <c r="FQL979"/>
      <c r="FQN979" s="1"/>
      <c r="FQT979"/>
      <c r="FQV979" s="1"/>
      <c r="FRB979"/>
      <c r="FRD979" s="1"/>
      <c r="FRJ979"/>
      <c r="FRL979" s="1"/>
      <c r="FRR979"/>
      <c r="FRT979" s="1"/>
      <c r="FRZ979"/>
      <c r="FSB979" s="1"/>
      <c r="FSH979"/>
      <c r="FSJ979" s="1"/>
      <c r="FSP979"/>
      <c r="FSR979" s="1"/>
      <c r="FSX979"/>
      <c r="FSZ979" s="1"/>
      <c r="FTF979"/>
      <c r="FTH979" s="1"/>
      <c r="FTN979"/>
      <c r="FTP979" s="1"/>
      <c r="FTV979"/>
      <c r="FTX979" s="1"/>
      <c r="FUD979"/>
      <c r="FUF979" s="1"/>
      <c r="FUL979"/>
      <c r="FUN979" s="1"/>
      <c r="FUT979"/>
      <c r="FUV979" s="1"/>
      <c r="FVB979"/>
      <c r="FVD979" s="1"/>
      <c r="FVJ979"/>
      <c r="FVL979" s="1"/>
      <c r="FVR979"/>
      <c r="FVT979" s="1"/>
      <c r="FVZ979"/>
      <c r="FWB979" s="1"/>
      <c r="FWH979"/>
      <c r="FWJ979" s="1"/>
      <c r="FWP979"/>
      <c r="FWR979" s="1"/>
      <c r="FWX979"/>
      <c r="FWZ979" s="1"/>
      <c r="FXF979"/>
      <c r="FXH979" s="1"/>
      <c r="FXN979"/>
      <c r="FXP979" s="1"/>
      <c r="FXV979"/>
      <c r="FXX979" s="1"/>
      <c r="FYD979"/>
      <c r="FYF979" s="1"/>
      <c r="FYL979"/>
      <c r="FYN979" s="1"/>
      <c r="FYT979"/>
      <c r="FYV979" s="1"/>
      <c r="FZB979"/>
      <c r="FZD979" s="1"/>
      <c r="FZJ979"/>
      <c r="FZL979" s="1"/>
      <c r="FZR979"/>
      <c r="FZT979" s="1"/>
      <c r="FZZ979"/>
      <c r="GAB979" s="1"/>
      <c r="GAH979"/>
      <c r="GAJ979" s="1"/>
      <c r="GAP979"/>
      <c r="GAR979" s="1"/>
      <c r="GAX979"/>
      <c r="GAZ979" s="1"/>
      <c r="GBF979"/>
      <c r="GBH979" s="1"/>
      <c r="GBN979"/>
      <c r="GBP979" s="1"/>
      <c r="GBV979"/>
      <c r="GBX979" s="1"/>
      <c r="GCD979"/>
      <c r="GCF979" s="1"/>
      <c r="GCL979"/>
      <c r="GCN979" s="1"/>
      <c r="GCT979"/>
      <c r="GCV979" s="1"/>
      <c r="GDB979"/>
      <c r="GDD979" s="1"/>
      <c r="GDJ979"/>
      <c r="GDL979" s="1"/>
      <c r="GDR979"/>
      <c r="GDT979" s="1"/>
      <c r="GDZ979"/>
      <c r="GEB979" s="1"/>
      <c r="GEH979"/>
      <c r="GEJ979" s="1"/>
      <c r="GEP979"/>
      <c r="GER979" s="1"/>
      <c r="GEX979"/>
      <c r="GEZ979" s="1"/>
      <c r="GFF979"/>
      <c r="GFH979" s="1"/>
      <c r="GFN979"/>
      <c r="GFP979" s="1"/>
      <c r="GFV979"/>
      <c r="GFX979" s="1"/>
      <c r="GGD979"/>
      <c r="GGF979" s="1"/>
      <c r="GGL979"/>
      <c r="GGN979" s="1"/>
      <c r="GGT979"/>
      <c r="GGV979" s="1"/>
      <c r="GHB979"/>
      <c r="GHD979" s="1"/>
      <c r="GHJ979"/>
      <c r="GHL979" s="1"/>
      <c r="GHR979"/>
      <c r="GHT979" s="1"/>
      <c r="GHZ979"/>
      <c r="GIB979" s="1"/>
      <c r="GIH979"/>
      <c r="GIJ979" s="1"/>
      <c r="GIP979"/>
      <c r="GIR979" s="1"/>
      <c r="GIX979"/>
      <c r="GIZ979" s="1"/>
      <c r="GJF979"/>
      <c r="GJH979" s="1"/>
      <c r="GJN979"/>
      <c r="GJP979" s="1"/>
      <c r="GJV979"/>
      <c r="GJX979" s="1"/>
      <c r="GKD979"/>
      <c r="GKF979" s="1"/>
      <c r="GKL979"/>
      <c r="GKN979" s="1"/>
      <c r="GKT979"/>
      <c r="GKV979" s="1"/>
      <c r="GLB979"/>
      <c r="GLD979" s="1"/>
      <c r="GLJ979"/>
      <c r="GLL979" s="1"/>
      <c r="GLR979"/>
      <c r="GLT979" s="1"/>
      <c r="GLZ979"/>
      <c r="GMB979" s="1"/>
      <c r="GMH979"/>
      <c r="GMJ979" s="1"/>
      <c r="GMP979"/>
      <c r="GMR979" s="1"/>
      <c r="GMX979"/>
      <c r="GMZ979" s="1"/>
      <c r="GNF979"/>
      <c r="GNH979" s="1"/>
      <c r="GNN979"/>
      <c r="GNP979" s="1"/>
      <c r="GNV979"/>
      <c r="GNX979" s="1"/>
      <c r="GOD979"/>
      <c r="GOF979" s="1"/>
      <c r="GOL979"/>
      <c r="GON979" s="1"/>
      <c r="GOT979"/>
      <c r="GOV979" s="1"/>
      <c r="GPB979"/>
      <c r="GPD979" s="1"/>
      <c r="GPJ979"/>
      <c r="GPL979" s="1"/>
      <c r="GPR979"/>
      <c r="GPT979" s="1"/>
      <c r="GPZ979"/>
      <c r="GQB979" s="1"/>
      <c r="GQH979"/>
      <c r="GQJ979" s="1"/>
      <c r="GQP979"/>
      <c r="GQR979" s="1"/>
      <c r="GQX979"/>
      <c r="GQZ979" s="1"/>
      <c r="GRF979"/>
      <c r="GRH979" s="1"/>
      <c r="GRN979"/>
      <c r="GRP979" s="1"/>
      <c r="GRV979"/>
      <c r="GRX979" s="1"/>
      <c r="GSD979"/>
      <c r="GSF979" s="1"/>
      <c r="GSL979"/>
      <c r="GSN979" s="1"/>
      <c r="GST979"/>
      <c r="GSV979" s="1"/>
      <c r="GTB979"/>
      <c r="GTD979" s="1"/>
      <c r="GTJ979"/>
      <c r="GTL979" s="1"/>
      <c r="GTR979"/>
      <c r="GTT979" s="1"/>
      <c r="GTZ979"/>
      <c r="GUB979" s="1"/>
      <c r="GUH979"/>
      <c r="GUJ979" s="1"/>
      <c r="GUP979"/>
      <c r="GUR979" s="1"/>
      <c r="GUX979"/>
      <c r="GUZ979" s="1"/>
      <c r="GVF979"/>
      <c r="GVH979" s="1"/>
      <c r="GVN979"/>
      <c r="GVP979" s="1"/>
      <c r="GVV979"/>
      <c r="GVX979" s="1"/>
      <c r="GWD979"/>
      <c r="GWF979" s="1"/>
      <c r="GWL979"/>
      <c r="GWN979" s="1"/>
      <c r="GWT979"/>
      <c r="GWV979" s="1"/>
      <c r="GXB979"/>
      <c r="GXD979" s="1"/>
      <c r="GXJ979"/>
      <c r="GXL979" s="1"/>
      <c r="GXR979"/>
      <c r="GXT979" s="1"/>
      <c r="GXZ979"/>
      <c r="GYB979" s="1"/>
      <c r="GYH979"/>
      <c r="GYJ979" s="1"/>
      <c r="GYP979"/>
      <c r="GYR979" s="1"/>
      <c r="GYX979"/>
      <c r="GYZ979" s="1"/>
      <c r="GZF979"/>
      <c r="GZH979" s="1"/>
      <c r="GZN979"/>
      <c r="GZP979" s="1"/>
      <c r="GZV979"/>
      <c r="GZX979" s="1"/>
      <c r="HAD979"/>
      <c r="HAF979" s="1"/>
      <c r="HAL979"/>
      <c r="HAN979" s="1"/>
      <c r="HAT979"/>
      <c r="HAV979" s="1"/>
      <c r="HBB979"/>
      <c r="HBD979" s="1"/>
      <c r="HBJ979"/>
      <c r="HBL979" s="1"/>
      <c r="HBR979"/>
      <c r="HBT979" s="1"/>
      <c r="HBZ979"/>
      <c r="HCB979" s="1"/>
      <c r="HCH979"/>
      <c r="HCJ979" s="1"/>
      <c r="HCP979"/>
      <c r="HCR979" s="1"/>
      <c r="HCX979"/>
      <c r="HCZ979" s="1"/>
      <c r="HDF979"/>
      <c r="HDH979" s="1"/>
      <c r="HDN979"/>
      <c r="HDP979" s="1"/>
      <c r="HDV979"/>
      <c r="HDX979" s="1"/>
      <c r="HED979"/>
      <c r="HEF979" s="1"/>
      <c r="HEL979"/>
      <c r="HEN979" s="1"/>
      <c r="HET979"/>
      <c r="HEV979" s="1"/>
      <c r="HFB979"/>
      <c r="HFD979" s="1"/>
      <c r="HFJ979"/>
      <c r="HFL979" s="1"/>
      <c r="HFR979"/>
      <c r="HFT979" s="1"/>
      <c r="HFZ979"/>
      <c r="HGB979" s="1"/>
      <c r="HGH979"/>
      <c r="HGJ979" s="1"/>
      <c r="HGP979"/>
      <c r="HGR979" s="1"/>
      <c r="HGX979"/>
      <c r="HGZ979" s="1"/>
      <c r="HHF979"/>
      <c r="HHH979" s="1"/>
      <c r="HHN979"/>
      <c r="HHP979" s="1"/>
      <c r="HHV979"/>
      <c r="HHX979" s="1"/>
      <c r="HID979"/>
      <c r="HIF979" s="1"/>
      <c r="HIL979"/>
      <c r="HIN979" s="1"/>
      <c r="HIT979"/>
      <c r="HIV979" s="1"/>
      <c r="HJB979"/>
      <c r="HJD979" s="1"/>
      <c r="HJJ979"/>
      <c r="HJL979" s="1"/>
      <c r="HJR979"/>
      <c r="HJT979" s="1"/>
      <c r="HJZ979"/>
      <c r="HKB979" s="1"/>
      <c r="HKH979"/>
      <c r="HKJ979" s="1"/>
      <c r="HKP979"/>
      <c r="HKR979" s="1"/>
      <c r="HKX979"/>
      <c r="HKZ979" s="1"/>
      <c r="HLF979"/>
      <c r="HLH979" s="1"/>
      <c r="HLN979"/>
      <c r="HLP979" s="1"/>
      <c r="HLV979"/>
      <c r="HLX979" s="1"/>
      <c r="HMD979"/>
      <c r="HMF979" s="1"/>
      <c r="HML979"/>
      <c r="HMN979" s="1"/>
      <c r="HMT979"/>
      <c r="HMV979" s="1"/>
      <c r="HNB979"/>
      <c r="HND979" s="1"/>
      <c r="HNJ979"/>
      <c r="HNL979" s="1"/>
      <c r="HNR979"/>
      <c r="HNT979" s="1"/>
      <c r="HNZ979"/>
      <c r="HOB979" s="1"/>
      <c r="HOH979"/>
      <c r="HOJ979" s="1"/>
      <c r="HOP979"/>
      <c r="HOR979" s="1"/>
      <c r="HOX979"/>
      <c r="HOZ979" s="1"/>
      <c r="HPF979"/>
      <c r="HPH979" s="1"/>
      <c r="HPN979"/>
      <c r="HPP979" s="1"/>
      <c r="HPV979"/>
      <c r="HPX979" s="1"/>
      <c r="HQD979"/>
      <c r="HQF979" s="1"/>
      <c r="HQL979"/>
      <c r="HQN979" s="1"/>
      <c r="HQT979"/>
      <c r="HQV979" s="1"/>
      <c r="HRB979"/>
      <c r="HRD979" s="1"/>
      <c r="HRJ979"/>
      <c r="HRL979" s="1"/>
      <c r="HRR979"/>
      <c r="HRT979" s="1"/>
      <c r="HRZ979"/>
      <c r="HSB979" s="1"/>
      <c r="HSH979"/>
      <c r="HSJ979" s="1"/>
      <c r="HSP979"/>
      <c r="HSR979" s="1"/>
      <c r="HSX979"/>
      <c r="HSZ979" s="1"/>
      <c r="HTF979"/>
      <c r="HTH979" s="1"/>
      <c r="HTN979"/>
      <c r="HTP979" s="1"/>
      <c r="HTV979"/>
      <c r="HTX979" s="1"/>
      <c r="HUD979"/>
      <c r="HUF979" s="1"/>
      <c r="HUL979"/>
      <c r="HUN979" s="1"/>
      <c r="HUT979"/>
      <c r="HUV979" s="1"/>
      <c r="HVB979"/>
      <c r="HVD979" s="1"/>
      <c r="HVJ979"/>
      <c r="HVL979" s="1"/>
      <c r="HVR979"/>
      <c r="HVT979" s="1"/>
      <c r="HVZ979"/>
      <c r="HWB979" s="1"/>
      <c r="HWH979"/>
      <c r="HWJ979" s="1"/>
      <c r="HWP979"/>
      <c r="HWR979" s="1"/>
      <c r="HWX979"/>
      <c r="HWZ979" s="1"/>
      <c r="HXF979"/>
      <c r="HXH979" s="1"/>
      <c r="HXN979"/>
      <c r="HXP979" s="1"/>
      <c r="HXV979"/>
      <c r="HXX979" s="1"/>
      <c r="HYD979"/>
      <c r="HYF979" s="1"/>
      <c r="HYL979"/>
      <c r="HYN979" s="1"/>
      <c r="HYT979"/>
      <c r="HYV979" s="1"/>
      <c r="HZB979"/>
      <c r="HZD979" s="1"/>
      <c r="HZJ979"/>
      <c r="HZL979" s="1"/>
      <c r="HZR979"/>
      <c r="HZT979" s="1"/>
      <c r="HZZ979"/>
      <c r="IAB979" s="1"/>
      <c r="IAH979"/>
      <c r="IAJ979" s="1"/>
      <c r="IAP979"/>
      <c r="IAR979" s="1"/>
      <c r="IAX979"/>
      <c r="IAZ979" s="1"/>
      <c r="IBF979"/>
      <c r="IBH979" s="1"/>
      <c r="IBN979"/>
      <c r="IBP979" s="1"/>
      <c r="IBV979"/>
      <c r="IBX979" s="1"/>
      <c r="ICD979"/>
      <c r="ICF979" s="1"/>
      <c r="ICL979"/>
      <c r="ICN979" s="1"/>
      <c r="ICT979"/>
      <c r="ICV979" s="1"/>
      <c r="IDB979"/>
      <c r="IDD979" s="1"/>
      <c r="IDJ979"/>
      <c r="IDL979" s="1"/>
      <c r="IDR979"/>
      <c r="IDT979" s="1"/>
      <c r="IDZ979"/>
      <c r="IEB979" s="1"/>
      <c r="IEH979"/>
      <c r="IEJ979" s="1"/>
      <c r="IEP979"/>
      <c r="IER979" s="1"/>
      <c r="IEX979"/>
      <c r="IEZ979" s="1"/>
      <c r="IFF979"/>
      <c r="IFH979" s="1"/>
      <c r="IFN979"/>
      <c r="IFP979" s="1"/>
      <c r="IFV979"/>
      <c r="IFX979" s="1"/>
      <c r="IGD979"/>
      <c r="IGF979" s="1"/>
      <c r="IGL979"/>
      <c r="IGN979" s="1"/>
      <c r="IGT979"/>
      <c r="IGV979" s="1"/>
      <c r="IHB979"/>
      <c r="IHD979" s="1"/>
      <c r="IHJ979"/>
      <c r="IHL979" s="1"/>
      <c r="IHR979"/>
      <c r="IHT979" s="1"/>
      <c r="IHZ979"/>
      <c r="IIB979" s="1"/>
      <c r="IIH979"/>
      <c r="IIJ979" s="1"/>
      <c r="IIP979"/>
      <c r="IIR979" s="1"/>
      <c r="IIX979"/>
      <c r="IIZ979" s="1"/>
      <c r="IJF979"/>
      <c r="IJH979" s="1"/>
      <c r="IJN979"/>
      <c r="IJP979" s="1"/>
      <c r="IJV979"/>
      <c r="IJX979" s="1"/>
      <c r="IKD979"/>
      <c r="IKF979" s="1"/>
      <c r="IKL979"/>
      <c r="IKN979" s="1"/>
      <c r="IKT979"/>
      <c r="IKV979" s="1"/>
      <c r="ILB979"/>
      <c r="ILD979" s="1"/>
      <c r="ILJ979"/>
      <c r="ILL979" s="1"/>
      <c r="ILR979"/>
      <c r="ILT979" s="1"/>
      <c r="ILZ979"/>
      <c r="IMB979" s="1"/>
      <c r="IMH979"/>
      <c r="IMJ979" s="1"/>
      <c r="IMP979"/>
      <c r="IMR979" s="1"/>
      <c r="IMX979"/>
      <c r="IMZ979" s="1"/>
      <c r="INF979"/>
      <c r="INH979" s="1"/>
      <c r="INN979"/>
      <c r="INP979" s="1"/>
      <c r="INV979"/>
      <c r="INX979" s="1"/>
      <c r="IOD979"/>
      <c r="IOF979" s="1"/>
      <c r="IOL979"/>
      <c r="ION979" s="1"/>
      <c r="IOT979"/>
      <c r="IOV979" s="1"/>
      <c r="IPB979"/>
      <c r="IPD979" s="1"/>
      <c r="IPJ979"/>
      <c r="IPL979" s="1"/>
      <c r="IPR979"/>
      <c r="IPT979" s="1"/>
      <c r="IPZ979"/>
      <c r="IQB979" s="1"/>
      <c r="IQH979"/>
      <c r="IQJ979" s="1"/>
      <c r="IQP979"/>
      <c r="IQR979" s="1"/>
      <c r="IQX979"/>
      <c r="IQZ979" s="1"/>
      <c r="IRF979"/>
      <c r="IRH979" s="1"/>
      <c r="IRN979"/>
      <c r="IRP979" s="1"/>
      <c r="IRV979"/>
      <c r="IRX979" s="1"/>
      <c r="ISD979"/>
      <c r="ISF979" s="1"/>
      <c r="ISL979"/>
      <c r="ISN979" s="1"/>
      <c r="IST979"/>
      <c r="ISV979" s="1"/>
      <c r="ITB979"/>
      <c r="ITD979" s="1"/>
      <c r="ITJ979"/>
      <c r="ITL979" s="1"/>
      <c r="ITR979"/>
      <c r="ITT979" s="1"/>
      <c r="ITZ979"/>
      <c r="IUB979" s="1"/>
      <c r="IUH979"/>
      <c r="IUJ979" s="1"/>
      <c r="IUP979"/>
      <c r="IUR979" s="1"/>
      <c r="IUX979"/>
      <c r="IUZ979" s="1"/>
      <c r="IVF979"/>
      <c r="IVH979" s="1"/>
      <c r="IVN979"/>
      <c r="IVP979" s="1"/>
      <c r="IVV979"/>
      <c r="IVX979" s="1"/>
      <c r="IWD979"/>
      <c r="IWF979" s="1"/>
      <c r="IWL979"/>
      <c r="IWN979" s="1"/>
      <c r="IWT979"/>
      <c r="IWV979" s="1"/>
      <c r="IXB979"/>
      <c r="IXD979" s="1"/>
      <c r="IXJ979"/>
      <c r="IXL979" s="1"/>
      <c r="IXR979"/>
      <c r="IXT979" s="1"/>
      <c r="IXZ979"/>
      <c r="IYB979" s="1"/>
      <c r="IYH979"/>
      <c r="IYJ979" s="1"/>
      <c r="IYP979"/>
      <c r="IYR979" s="1"/>
      <c r="IYX979"/>
      <c r="IYZ979" s="1"/>
      <c r="IZF979"/>
      <c r="IZH979" s="1"/>
      <c r="IZN979"/>
      <c r="IZP979" s="1"/>
      <c r="IZV979"/>
      <c r="IZX979" s="1"/>
      <c r="JAD979"/>
      <c r="JAF979" s="1"/>
      <c r="JAL979"/>
      <c r="JAN979" s="1"/>
      <c r="JAT979"/>
      <c r="JAV979" s="1"/>
      <c r="JBB979"/>
      <c r="JBD979" s="1"/>
      <c r="JBJ979"/>
      <c r="JBL979" s="1"/>
      <c r="JBR979"/>
      <c r="JBT979" s="1"/>
      <c r="JBZ979"/>
      <c r="JCB979" s="1"/>
      <c r="JCH979"/>
      <c r="JCJ979" s="1"/>
      <c r="JCP979"/>
      <c r="JCR979" s="1"/>
      <c r="JCX979"/>
      <c r="JCZ979" s="1"/>
      <c r="JDF979"/>
      <c r="JDH979" s="1"/>
      <c r="JDN979"/>
      <c r="JDP979" s="1"/>
      <c r="JDV979"/>
      <c r="JDX979" s="1"/>
      <c r="JED979"/>
      <c r="JEF979" s="1"/>
      <c r="JEL979"/>
      <c r="JEN979" s="1"/>
      <c r="JET979"/>
      <c r="JEV979" s="1"/>
      <c r="JFB979"/>
      <c r="JFD979" s="1"/>
      <c r="JFJ979"/>
      <c r="JFL979" s="1"/>
      <c r="JFR979"/>
      <c r="JFT979" s="1"/>
      <c r="JFZ979"/>
      <c r="JGB979" s="1"/>
      <c r="JGH979"/>
      <c r="JGJ979" s="1"/>
      <c r="JGP979"/>
      <c r="JGR979" s="1"/>
      <c r="JGX979"/>
      <c r="JGZ979" s="1"/>
      <c r="JHF979"/>
      <c r="JHH979" s="1"/>
      <c r="JHN979"/>
      <c r="JHP979" s="1"/>
      <c r="JHV979"/>
      <c r="JHX979" s="1"/>
      <c r="JID979"/>
      <c r="JIF979" s="1"/>
      <c r="JIL979"/>
      <c r="JIN979" s="1"/>
      <c r="JIT979"/>
      <c r="JIV979" s="1"/>
      <c r="JJB979"/>
      <c r="JJD979" s="1"/>
      <c r="JJJ979"/>
      <c r="JJL979" s="1"/>
      <c r="JJR979"/>
      <c r="JJT979" s="1"/>
      <c r="JJZ979"/>
      <c r="JKB979" s="1"/>
      <c r="JKH979"/>
      <c r="JKJ979" s="1"/>
      <c r="JKP979"/>
      <c r="JKR979" s="1"/>
      <c r="JKX979"/>
      <c r="JKZ979" s="1"/>
      <c r="JLF979"/>
      <c r="JLH979" s="1"/>
      <c r="JLN979"/>
      <c r="JLP979" s="1"/>
      <c r="JLV979"/>
      <c r="JLX979" s="1"/>
      <c r="JMD979"/>
      <c r="JMF979" s="1"/>
      <c r="JML979"/>
      <c r="JMN979" s="1"/>
      <c r="JMT979"/>
      <c r="JMV979" s="1"/>
      <c r="JNB979"/>
      <c r="JND979" s="1"/>
      <c r="JNJ979"/>
      <c r="JNL979" s="1"/>
      <c r="JNR979"/>
      <c r="JNT979" s="1"/>
      <c r="JNZ979"/>
      <c r="JOB979" s="1"/>
      <c r="JOH979"/>
      <c r="JOJ979" s="1"/>
      <c r="JOP979"/>
      <c r="JOR979" s="1"/>
      <c r="JOX979"/>
      <c r="JOZ979" s="1"/>
      <c r="JPF979"/>
      <c r="JPH979" s="1"/>
      <c r="JPN979"/>
      <c r="JPP979" s="1"/>
      <c r="JPV979"/>
      <c r="JPX979" s="1"/>
      <c r="JQD979"/>
      <c r="JQF979" s="1"/>
      <c r="JQL979"/>
      <c r="JQN979" s="1"/>
      <c r="JQT979"/>
      <c r="JQV979" s="1"/>
      <c r="JRB979"/>
      <c r="JRD979" s="1"/>
      <c r="JRJ979"/>
      <c r="JRL979" s="1"/>
      <c r="JRR979"/>
      <c r="JRT979" s="1"/>
      <c r="JRZ979"/>
      <c r="JSB979" s="1"/>
      <c r="JSH979"/>
      <c r="JSJ979" s="1"/>
      <c r="JSP979"/>
      <c r="JSR979" s="1"/>
      <c r="JSX979"/>
      <c r="JSZ979" s="1"/>
      <c r="JTF979"/>
      <c r="JTH979" s="1"/>
      <c r="JTN979"/>
      <c r="JTP979" s="1"/>
      <c r="JTV979"/>
      <c r="JTX979" s="1"/>
      <c r="JUD979"/>
      <c r="JUF979" s="1"/>
      <c r="JUL979"/>
      <c r="JUN979" s="1"/>
      <c r="JUT979"/>
      <c r="JUV979" s="1"/>
      <c r="JVB979"/>
      <c r="JVD979" s="1"/>
      <c r="JVJ979"/>
      <c r="JVL979" s="1"/>
      <c r="JVR979"/>
      <c r="JVT979" s="1"/>
      <c r="JVZ979"/>
      <c r="JWB979" s="1"/>
      <c r="JWH979"/>
      <c r="JWJ979" s="1"/>
      <c r="JWP979"/>
      <c r="JWR979" s="1"/>
      <c r="JWX979"/>
      <c r="JWZ979" s="1"/>
      <c r="JXF979"/>
      <c r="JXH979" s="1"/>
      <c r="JXN979"/>
      <c r="JXP979" s="1"/>
      <c r="JXV979"/>
      <c r="JXX979" s="1"/>
      <c r="JYD979"/>
      <c r="JYF979" s="1"/>
      <c r="JYL979"/>
      <c r="JYN979" s="1"/>
      <c r="JYT979"/>
      <c r="JYV979" s="1"/>
      <c r="JZB979"/>
      <c r="JZD979" s="1"/>
      <c r="JZJ979"/>
      <c r="JZL979" s="1"/>
      <c r="JZR979"/>
      <c r="JZT979" s="1"/>
      <c r="JZZ979"/>
      <c r="KAB979" s="1"/>
      <c r="KAH979"/>
      <c r="KAJ979" s="1"/>
      <c r="KAP979"/>
      <c r="KAR979" s="1"/>
      <c r="KAX979"/>
      <c r="KAZ979" s="1"/>
      <c r="KBF979"/>
      <c r="KBH979" s="1"/>
      <c r="KBN979"/>
      <c r="KBP979" s="1"/>
      <c r="KBV979"/>
      <c r="KBX979" s="1"/>
      <c r="KCD979"/>
      <c r="KCF979" s="1"/>
      <c r="KCL979"/>
      <c r="KCN979" s="1"/>
      <c r="KCT979"/>
      <c r="KCV979" s="1"/>
      <c r="KDB979"/>
      <c r="KDD979" s="1"/>
      <c r="KDJ979"/>
      <c r="KDL979" s="1"/>
      <c r="KDR979"/>
      <c r="KDT979" s="1"/>
      <c r="KDZ979"/>
      <c r="KEB979" s="1"/>
      <c r="KEH979"/>
      <c r="KEJ979" s="1"/>
      <c r="KEP979"/>
      <c r="KER979" s="1"/>
      <c r="KEX979"/>
      <c r="KEZ979" s="1"/>
      <c r="KFF979"/>
      <c r="KFH979" s="1"/>
      <c r="KFN979"/>
      <c r="KFP979" s="1"/>
      <c r="KFV979"/>
      <c r="KFX979" s="1"/>
      <c r="KGD979"/>
      <c r="KGF979" s="1"/>
      <c r="KGL979"/>
      <c r="KGN979" s="1"/>
      <c r="KGT979"/>
      <c r="KGV979" s="1"/>
      <c r="KHB979"/>
      <c r="KHD979" s="1"/>
      <c r="KHJ979"/>
      <c r="KHL979" s="1"/>
      <c r="KHR979"/>
      <c r="KHT979" s="1"/>
      <c r="KHZ979"/>
      <c r="KIB979" s="1"/>
      <c r="KIH979"/>
      <c r="KIJ979" s="1"/>
      <c r="KIP979"/>
      <c r="KIR979" s="1"/>
      <c r="KIX979"/>
      <c r="KIZ979" s="1"/>
      <c r="KJF979"/>
      <c r="KJH979" s="1"/>
      <c r="KJN979"/>
      <c r="KJP979" s="1"/>
      <c r="KJV979"/>
      <c r="KJX979" s="1"/>
      <c r="KKD979"/>
      <c r="KKF979" s="1"/>
      <c r="KKL979"/>
      <c r="KKN979" s="1"/>
      <c r="KKT979"/>
      <c r="KKV979" s="1"/>
      <c r="KLB979"/>
      <c r="KLD979" s="1"/>
      <c r="KLJ979"/>
      <c r="KLL979" s="1"/>
      <c r="KLR979"/>
      <c r="KLT979" s="1"/>
      <c r="KLZ979"/>
      <c r="KMB979" s="1"/>
      <c r="KMH979"/>
      <c r="KMJ979" s="1"/>
      <c r="KMP979"/>
      <c r="KMR979" s="1"/>
      <c r="KMX979"/>
      <c r="KMZ979" s="1"/>
      <c r="KNF979"/>
      <c r="KNH979" s="1"/>
      <c r="KNN979"/>
      <c r="KNP979" s="1"/>
      <c r="KNV979"/>
      <c r="KNX979" s="1"/>
      <c r="KOD979"/>
      <c r="KOF979" s="1"/>
      <c r="KOL979"/>
      <c r="KON979" s="1"/>
      <c r="KOT979"/>
      <c r="KOV979" s="1"/>
      <c r="KPB979"/>
      <c r="KPD979" s="1"/>
      <c r="KPJ979"/>
      <c r="KPL979" s="1"/>
      <c r="KPR979"/>
      <c r="KPT979" s="1"/>
      <c r="KPZ979"/>
      <c r="KQB979" s="1"/>
      <c r="KQH979"/>
      <c r="KQJ979" s="1"/>
      <c r="KQP979"/>
      <c r="KQR979" s="1"/>
      <c r="KQX979"/>
      <c r="KQZ979" s="1"/>
      <c r="KRF979"/>
      <c r="KRH979" s="1"/>
      <c r="KRN979"/>
      <c r="KRP979" s="1"/>
      <c r="KRV979"/>
      <c r="KRX979" s="1"/>
      <c r="KSD979"/>
      <c r="KSF979" s="1"/>
      <c r="KSL979"/>
      <c r="KSN979" s="1"/>
      <c r="KST979"/>
      <c r="KSV979" s="1"/>
      <c r="KTB979"/>
      <c r="KTD979" s="1"/>
      <c r="KTJ979"/>
      <c r="KTL979" s="1"/>
      <c r="KTR979"/>
      <c r="KTT979" s="1"/>
      <c r="KTZ979"/>
      <c r="KUB979" s="1"/>
      <c r="KUH979"/>
      <c r="KUJ979" s="1"/>
      <c r="KUP979"/>
      <c r="KUR979" s="1"/>
      <c r="KUX979"/>
      <c r="KUZ979" s="1"/>
      <c r="KVF979"/>
      <c r="KVH979" s="1"/>
      <c r="KVN979"/>
      <c r="KVP979" s="1"/>
      <c r="KVV979"/>
      <c r="KVX979" s="1"/>
      <c r="KWD979"/>
      <c r="KWF979" s="1"/>
      <c r="KWL979"/>
      <c r="KWN979" s="1"/>
      <c r="KWT979"/>
      <c r="KWV979" s="1"/>
      <c r="KXB979"/>
      <c r="KXD979" s="1"/>
      <c r="KXJ979"/>
      <c r="KXL979" s="1"/>
      <c r="KXR979"/>
      <c r="KXT979" s="1"/>
      <c r="KXZ979"/>
      <c r="KYB979" s="1"/>
      <c r="KYH979"/>
      <c r="KYJ979" s="1"/>
      <c r="KYP979"/>
      <c r="KYR979" s="1"/>
      <c r="KYX979"/>
      <c r="KYZ979" s="1"/>
      <c r="KZF979"/>
      <c r="KZH979" s="1"/>
      <c r="KZN979"/>
      <c r="KZP979" s="1"/>
      <c r="KZV979"/>
      <c r="KZX979" s="1"/>
      <c r="LAD979"/>
      <c r="LAF979" s="1"/>
      <c r="LAL979"/>
      <c r="LAN979" s="1"/>
      <c r="LAT979"/>
      <c r="LAV979" s="1"/>
      <c r="LBB979"/>
      <c r="LBD979" s="1"/>
      <c r="LBJ979"/>
      <c r="LBL979" s="1"/>
      <c r="LBR979"/>
      <c r="LBT979" s="1"/>
      <c r="LBZ979"/>
      <c r="LCB979" s="1"/>
      <c r="LCH979"/>
      <c r="LCJ979" s="1"/>
      <c r="LCP979"/>
      <c r="LCR979" s="1"/>
      <c r="LCX979"/>
      <c r="LCZ979" s="1"/>
      <c r="LDF979"/>
      <c r="LDH979" s="1"/>
      <c r="LDN979"/>
      <c r="LDP979" s="1"/>
      <c r="LDV979"/>
      <c r="LDX979" s="1"/>
      <c r="LED979"/>
      <c r="LEF979" s="1"/>
      <c r="LEL979"/>
      <c r="LEN979" s="1"/>
      <c r="LET979"/>
      <c r="LEV979" s="1"/>
      <c r="LFB979"/>
      <c r="LFD979" s="1"/>
      <c r="LFJ979"/>
      <c r="LFL979" s="1"/>
      <c r="LFR979"/>
      <c r="LFT979" s="1"/>
      <c r="LFZ979"/>
      <c r="LGB979" s="1"/>
      <c r="LGH979"/>
      <c r="LGJ979" s="1"/>
      <c r="LGP979"/>
      <c r="LGR979" s="1"/>
      <c r="LGX979"/>
      <c r="LGZ979" s="1"/>
      <c r="LHF979"/>
      <c r="LHH979" s="1"/>
      <c r="LHN979"/>
      <c r="LHP979" s="1"/>
      <c r="LHV979"/>
      <c r="LHX979" s="1"/>
      <c r="LID979"/>
      <c r="LIF979" s="1"/>
      <c r="LIL979"/>
      <c r="LIN979" s="1"/>
      <c r="LIT979"/>
      <c r="LIV979" s="1"/>
      <c r="LJB979"/>
      <c r="LJD979" s="1"/>
      <c r="LJJ979"/>
      <c r="LJL979" s="1"/>
      <c r="LJR979"/>
      <c r="LJT979" s="1"/>
      <c r="LJZ979"/>
      <c r="LKB979" s="1"/>
      <c r="LKH979"/>
      <c r="LKJ979" s="1"/>
      <c r="LKP979"/>
      <c r="LKR979" s="1"/>
      <c r="LKX979"/>
      <c r="LKZ979" s="1"/>
      <c r="LLF979"/>
      <c r="LLH979" s="1"/>
      <c r="LLN979"/>
      <c r="LLP979" s="1"/>
      <c r="LLV979"/>
      <c r="LLX979" s="1"/>
      <c r="LMD979"/>
      <c r="LMF979" s="1"/>
      <c r="LML979"/>
      <c r="LMN979" s="1"/>
      <c r="LMT979"/>
      <c r="LMV979" s="1"/>
      <c r="LNB979"/>
      <c r="LND979" s="1"/>
      <c r="LNJ979"/>
      <c r="LNL979" s="1"/>
      <c r="LNR979"/>
      <c r="LNT979" s="1"/>
      <c r="LNZ979"/>
      <c r="LOB979" s="1"/>
      <c r="LOH979"/>
      <c r="LOJ979" s="1"/>
      <c r="LOP979"/>
      <c r="LOR979" s="1"/>
      <c r="LOX979"/>
      <c r="LOZ979" s="1"/>
      <c r="LPF979"/>
      <c r="LPH979" s="1"/>
      <c r="LPN979"/>
      <c r="LPP979" s="1"/>
      <c r="LPV979"/>
      <c r="LPX979" s="1"/>
      <c r="LQD979"/>
      <c r="LQF979" s="1"/>
      <c r="LQL979"/>
      <c r="LQN979" s="1"/>
      <c r="LQT979"/>
      <c r="LQV979" s="1"/>
      <c r="LRB979"/>
      <c r="LRD979" s="1"/>
      <c r="LRJ979"/>
      <c r="LRL979" s="1"/>
      <c r="LRR979"/>
      <c r="LRT979" s="1"/>
      <c r="LRZ979"/>
      <c r="LSB979" s="1"/>
      <c r="LSH979"/>
      <c r="LSJ979" s="1"/>
      <c r="LSP979"/>
      <c r="LSR979" s="1"/>
      <c r="LSX979"/>
      <c r="LSZ979" s="1"/>
      <c r="LTF979"/>
      <c r="LTH979" s="1"/>
      <c r="LTN979"/>
      <c r="LTP979" s="1"/>
      <c r="LTV979"/>
      <c r="LTX979" s="1"/>
      <c r="LUD979"/>
      <c r="LUF979" s="1"/>
      <c r="LUL979"/>
      <c r="LUN979" s="1"/>
      <c r="LUT979"/>
      <c r="LUV979" s="1"/>
      <c r="LVB979"/>
      <c r="LVD979" s="1"/>
      <c r="LVJ979"/>
      <c r="LVL979" s="1"/>
      <c r="LVR979"/>
      <c r="LVT979" s="1"/>
      <c r="LVZ979"/>
      <c r="LWB979" s="1"/>
      <c r="LWH979"/>
      <c r="LWJ979" s="1"/>
      <c r="LWP979"/>
      <c r="LWR979" s="1"/>
      <c r="LWX979"/>
      <c r="LWZ979" s="1"/>
      <c r="LXF979"/>
      <c r="LXH979" s="1"/>
      <c r="LXN979"/>
      <c r="LXP979" s="1"/>
      <c r="LXV979"/>
      <c r="LXX979" s="1"/>
      <c r="LYD979"/>
      <c r="LYF979" s="1"/>
      <c r="LYL979"/>
      <c r="LYN979" s="1"/>
      <c r="LYT979"/>
      <c r="LYV979" s="1"/>
      <c r="LZB979"/>
      <c r="LZD979" s="1"/>
      <c r="LZJ979"/>
      <c r="LZL979" s="1"/>
      <c r="LZR979"/>
      <c r="LZT979" s="1"/>
      <c r="LZZ979"/>
      <c r="MAB979" s="1"/>
      <c r="MAH979"/>
      <c r="MAJ979" s="1"/>
      <c r="MAP979"/>
      <c r="MAR979" s="1"/>
      <c r="MAX979"/>
      <c r="MAZ979" s="1"/>
      <c r="MBF979"/>
      <c r="MBH979" s="1"/>
      <c r="MBN979"/>
      <c r="MBP979" s="1"/>
      <c r="MBV979"/>
      <c r="MBX979" s="1"/>
      <c r="MCD979"/>
      <c r="MCF979" s="1"/>
      <c r="MCL979"/>
      <c r="MCN979" s="1"/>
      <c r="MCT979"/>
      <c r="MCV979" s="1"/>
      <c r="MDB979"/>
      <c r="MDD979" s="1"/>
      <c r="MDJ979"/>
      <c r="MDL979" s="1"/>
      <c r="MDR979"/>
      <c r="MDT979" s="1"/>
      <c r="MDZ979"/>
      <c r="MEB979" s="1"/>
      <c r="MEH979"/>
      <c r="MEJ979" s="1"/>
      <c r="MEP979"/>
      <c r="MER979" s="1"/>
      <c r="MEX979"/>
      <c r="MEZ979" s="1"/>
      <c r="MFF979"/>
      <c r="MFH979" s="1"/>
      <c r="MFN979"/>
      <c r="MFP979" s="1"/>
      <c r="MFV979"/>
      <c r="MFX979" s="1"/>
      <c r="MGD979"/>
      <c r="MGF979" s="1"/>
      <c r="MGL979"/>
      <c r="MGN979" s="1"/>
      <c r="MGT979"/>
      <c r="MGV979" s="1"/>
      <c r="MHB979"/>
      <c r="MHD979" s="1"/>
      <c r="MHJ979"/>
      <c r="MHL979" s="1"/>
      <c r="MHR979"/>
      <c r="MHT979" s="1"/>
      <c r="MHZ979"/>
      <c r="MIB979" s="1"/>
      <c r="MIH979"/>
      <c r="MIJ979" s="1"/>
      <c r="MIP979"/>
      <c r="MIR979" s="1"/>
      <c r="MIX979"/>
      <c r="MIZ979" s="1"/>
      <c r="MJF979"/>
      <c r="MJH979" s="1"/>
      <c r="MJN979"/>
      <c r="MJP979" s="1"/>
      <c r="MJV979"/>
      <c r="MJX979" s="1"/>
      <c r="MKD979"/>
      <c r="MKF979" s="1"/>
      <c r="MKL979"/>
      <c r="MKN979" s="1"/>
      <c r="MKT979"/>
      <c r="MKV979" s="1"/>
      <c r="MLB979"/>
      <c r="MLD979" s="1"/>
      <c r="MLJ979"/>
      <c r="MLL979" s="1"/>
      <c r="MLR979"/>
      <c r="MLT979" s="1"/>
      <c r="MLZ979"/>
      <c r="MMB979" s="1"/>
      <c r="MMH979"/>
      <c r="MMJ979" s="1"/>
      <c r="MMP979"/>
      <c r="MMR979" s="1"/>
      <c r="MMX979"/>
      <c r="MMZ979" s="1"/>
      <c r="MNF979"/>
      <c r="MNH979" s="1"/>
      <c r="MNN979"/>
      <c r="MNP979" s="1"/>
      <c r="MNV979"/>
      <c r="MNX979" s="1"/>
      <c r="MOD979"/>
      <c r="MOF979" s="1"/>
      <c r="MOL979"/>
      <c r="MON979" s="1"/>
      <c r="MOT979"/>
      <c r="MOV979" s="1"/>
      <c r="MPB979"/>
      <c r="MPD979" s="1"/>
      <c r="MPJ979"/>
      <c r="MPL979" s="1"/>
      <c r="MPR979"/>
      <c r="MPT979" s="1"/>
      <c r="MPZ979"/>
      <c r="MQB979" s="1"/>
      <c r="MQH979"/>
      <c r="MQJ979" s="1"/>
      <c r="MQP979"/>
      <c r="MQR979" s="1"/>
      <c r="MQX979"/>
      <c r="MQZ979" s="1"/>
      <c r="MRF979"/>
      <c r="MRH979" s="1"/>
      <c r="MRN979"/>
      <c r="MRP979" s="1"/>
      <c r="MRV979"/>
      <c r="MRX979" s="1"/>
      <c r="MSD979"/>
      <c r="MSF979" s="1"/>
      <c r="MSL979"/>
      <c r="MSN979" s="1"/>
      <c r="MST979"/>
      <c r="MSV979" s="1"/>
      <c r="MTB979"/>
      <c r="MTD979" s="1"/>
      <c r="MTJ979"/>
      <c r="MTL979" s="1"/>
      <c r="MTR979"/>
      <c r="MTT979" s="1"/>
      <c r="MTZ979"/>
      <c r="MUB979" s="1"/>
      <c r="MUH979"/>
      <c r="MUJ979" s="1"/>
      <c r="MUP979"/>
      <c r="MUR979" s="1"/>
      <c r="MUX979"/>
      <c r="MUZ979" s="1"/>
      <c r="MVF979"/>
      <c r="MVH979" s="1"/>
      <c r="MVN979"/>
      <c r="MVP979" s="1"/>
      <c r="MVV979"/>
      <c r="MVX979" s="1"/>
      <c r="MWD979"/>
      <c r="MWF979" s="1"/>
      <c r="MWL979"/>
      <c r="MWN979" s="1"/>
      <c r="MWT979"/>
      <c r="MWV979" s="1"/>
      <c r="MXB979"/>
      <c r="MXD979" s="1"/>
      <c r="MXJ979"/>
      <c r="MXL979" s="1"/>
      <c r="MXR979"/>
      <c r="MXT979" s="1"/>
      <c r="MXZ979"/>
      <c r="MYB979" s="1"/>
      <c r="MYH979"/>
      <c r="MYJ979" s="1"/>
      <c r="MYP979"/>
      <c r="MYR979" s="1"/>
      <c r="MYX979"/>
      <c r="MYZ979" s="1"/>
      <c r="MZF979"/>
      <c r="MZH979" s="1"/>
      <c r="MZN979"/>
      <c r="MZP979" s="1"/>
      <c r="MZV979"/>
      <c r="MZX979" s="1"/>
      <c r="NAD979"/>
      <c r="NAF979" s="1"/>
      <c r="NAL979"/>
      <c r="NAN979" s="1"/>
      <c r="NAT979"/>
      <c r="NAV979" s="1"/>
      <c r="NBB979"/>
      <c r="NBD979" s="1"/>
      <c r="NBJ979"/>
      <c r="NBL979" s="1"/>
      <c r="NBR979"/>
      <c r="NBT979" s="1"/>
      <c r="NBZ979"/>
      <c r="NCB979" s="1"/>
      <c r="NCH979"/>
      <c r="NCJ979" s="1"/>
      <c r="NCP979"/>
      <c r="NCR979" s="1"/>
      <c r="NCX979"/>
      <c r="NCZ979" s="1"/>
      <c r="NDF979"/>
      <c r="NDH979" s="1"/>
      <c r="NDN979"/>
      <c r="NDP979" s="1"/>
      <c r="NDV979"/>
      <c r="NDX979" s="1"/>
      <c r="NED979"/>
      <c r="NEF979" s="1"/>
      <c r="NEL979"/>
      <c r="NEN979" s="1"/>
      <c r="NET979"/>
      <c r="NEV979" s="1"/>
      <c r="NFB979"/>
      <c r="NFD979" s="1"/>
      <c r="NFJ979"/>
      <c r="NFL979" s="1"/>
      <c r="NFR979"/>
      <c r="NFT979" s="1"/>
      <c r="NFZ979"/>
      <c r="NGB979" s="1"/>
      <c r="NGH979"/>
      <c r="NGJ979" s="1"/>
      <c r="NGP979"/>
      <c r="NGR979" s="1"/>
      <c r="NGX979"/>
      <c r="NGZ979" s="1"/>
      <c r="NHF979"/>
      <c r="NHH979" s="1"/>
      <c r="NHN979"/>
      <c r="NHP979" s="1"/>
      <c r="NHV979"/>
      <c r="NHX979" s="1"/>
      <c r="NID979"/>
      <c r="NIF979" s="1"/>
      <c r="NIL979"/>
      <c r="NIN979" s="1"/>
      <c r="NIT979"/>
      <c r="NIV979" s="1"/>
      <c r="NJB979"/>
      <c r="NJD979" s="1"/>
      <c r="NJJ979"/>
      <c r="NJL979" s="1"/>
      <c r="NJR979"/>
      <c r="NJT979" s="1"/>
      <c r="NJZ979"/>
      <c r="NKB979" s="1"/>
      <c r="NKH979"/>
      <c r="NKJ979" s="1"/>
      <c r="NKP979"/>
      <c r="NKR979" s="1"/>
      <c r="NKX979"/>
      <c r="NKZ979" s="1"/>
      <c r="NLF979"/>
      <c r="NLH979" s="1"/>
      <c r="NLN979"/>
      <c r="NLP979" s="1"/>
      <c r="NLV979"/>
      <c r="NLX979" s="1"/>
      <c r="NMD979"/>
      <c r="NMF979" s="1"/>
      <c r="NML979"/>
      <c r="NMN979" s="1"/>
      <c r="NMT979"/>
      <c r="NMV979" s="1"/>
      <c r="NNB979"/>
      <c r="NND979" s="1"/>
      <c r="NNJ979"/>
      <c r="NNL979" s="1"/>
      <c r="NNR979"/>
      <c r="NNT979" s="1"/>
      <c r="NNZ979"/>
      <c r="NOB979" s="1"/>
      <c r="NOH979"/>
      <c r="NOJ979" s="1"/>
      <c r="NOP979"/>
      <c r="NOR979" s="1"/>
      <c r="NOX979"/>
      <c r="NOZ979" s="1"/>
      <c r="NPF979"/>
      <c r="NPH979" s="1"/>
      <c r="NPN979"/>
      <c r="NPP979" s="1"/>
      <c r="NPV979"/>
      <c r="NPX979" s="1"/>
      <c r="NQD979"/>
      <c r="NQF979" s="1"/>
      <c r="NQL979"/>
      <c r="NQN979" s="1"/>
      <c r="NQT979"/>
      <c r="NQV979" s="1"/>
      <c r="NRB979"/>
      <c r="NRD979" s="1"/>
      <c r="NRJ979"/>
      <c r="NRL979" s="1"/>
      <c r="NRR979"/>
      <c r="NRT979" s="1"/>
      <c r="NRZ979"/>
      <c r="NSB979" s="1"/>
      <c r="NSH979"/>
      <c r="NSJ979" s="1"/>
      <c r="NSP979"/>
      <c r="NSR979" s="1"/>
      <c r="NSX979"/>
      <c r="NSZ979" s="1"/>
      <c r="NTF979"/>
      <c r="NTH979" s="1"/>
      <c r="NTN979"/>
      <c r="NTP979" s="1"/>
      <c r="NTV979"/>
      <c r="NTX979" s="1"/>
      <c r="NUD979"/>
      <c r="NUF979" s="1"/>
      <c r="NUL979"/>
      <c r="NUN979" s="1"/>
      <c r="NUT979"/>
      <c r="NUV979" s="1"/>
      <c r="NVB979"/>
      <c r="NVD979" s="1"/>
      <c r="NVJ979"/>
      <c r="NVL979" s="1"/>
      <c r="NVR979"/>
      <c r="NVT979" s="1"/>
      <c r="NVZ979"/>
      <c r="NWB979" s="1"/>
      <c r="NWH979"/>
      <c r="NWJ979" s="1"/>
      <c r="NWP979"/>
      <c r="NWR979" s="1"/>
      <c r="NWX979"/>
      <c r="NWZ979" s="1"/>
      <c r="NXF979"/>
      <c r="NXH979" s="1"/>
      <c r="NXN979"/>
      <c r="NXP979" s="1"/>
      <c r="NXV979"/>
      <c r="NXX979" s="1"/>
      <c r="NYD979"/>
      <c r="NYF979" s="1"/>
      <c r="NYL979"/>
      <c r="NYN979" s="1"/>
      <c r="NYT979"/>
      <c r="NYV979" s="1"/>
      <c r="NZB979"/>
      <c r="NZD979" s="1"/>
      <c r="NZJ979"/>
      <c r="NZL979" s="1"/>
      <c r="NZR979"/>
      <c r="NZT979" s="1"/>
      <c r="NZZ979"/>
      <c r="OAB979" s="1"/>
      <c r="OAH979"/>
      <c r="OAJ979" s="1"/>
      <c r="OAP979"/>
      <c r="OAR979" s="1"/>
      <c r="OAX979"/>
      <c r="OAZ979" s="1"/>
      <c r="OBF979"/>
      <c r="OBH979" s="1"/>
      <c r="OBN979"/>
      <c r="OBP979" s="1"/>
      <c r="OBV979"/>
      <c r="OBX979" s="1"/>
      <c r="OCD979"/>
      <c r="OCF979" s="1"/>
      <c r="OCL979"/>
      <c r="OCN979" s="1"/>
      <c r="OCT979"/>
      <c r="OCV979" s="1"/>
      <c r="ODB979"/>
      <c r="ODD979" s="1"/>
      <c r="ODJ979"/>
      <c r="ODL979" s="1"/>
      <c r="ODR979"/>
      <c r="ODT979" s="1"/>
      <c r="ODZ979"/>
      <c r="OEB979" s="1"/>
      <c r="OEH979"/>
      <c r="OEJ979" s="1"/>
      <c r="OEP979"/>
      <c r="OER979" s="1"/>
      <c r="OEX979"/>
      <c r="OEZ979" s="1"/>
      <c r="OFF979"/>
      <c r="OFH979" s="1"/>
      <c r="OFN979"/>
      <c r="OFP979" s="1"/>
      <c r="OFV979"/>
      <c r="OFX979" s="1"/>
      <c r="OGD979"/>
      <c r="OGF979" s="1"/>
      <c r="OGL979"/>
      <c r="OGN979" s="1"/>
      <c r="OGT979"/>
      <c r="OGV979" s="1"/>
      <c r="OHB979"/>
      <c r="OHD979" s="1"/>
      <c r="OHJ979"/>
      <c r="OHL979" s="1"/>
      <c r="OHR979"/>
      <c r="OHT979" s="1"/>
      <c r="OHZ979"/>
      <c r="OIB979" s="1"/>
      <c r="OIH979"/>
      <c r="OIJ979" s="1"/>
      <c r="OIP979"/>
      <c r="OIR979" s="1"/>
      <c r="OIX979"/>
      <c r="OIZ979" s="1"/>
      <c r="OJF979"/>
      <c r="OJH979" s="1"/>
      <c r="OJN979"/>
      <c r="OJP979" s="1"/>
      <c r="OJV979"/>
      <c r="OJX979" s="1"/>
      <c r="OKD979"/>
      <c r="OKF979" s="1"/>
      <c r="OKL979"/>
      <c r="OKN979" s="1"/>
      <c r="OKT979"/>
      <c r="OKV979" s="1"/>
      <c r="OLB979"/>
      <c r="OLD979" s="1"/>
      <c r="OLJ979"/>
      <c r="OLL979" s="1"/>
      <c r="OLR979"/>
      <c r="OLT979" s="1"/>
      <c r="OLZ979"/>
      <c r="OMB979" s="1"/>
      <c r="OMH979"/>
      <c r="OMJ979" s="1"/>
      <c r="OMP979"/>
      <c r="OMR979" s="1"/>
      <c r="OMX979"/>
      <c r="OMZ979" s="1"/>
      <c r="ONF979"/>
      <c r="ONH979" s="1"/>
      <c r="ONN979"/>
      <c r="ONP979" s="1"/>
      <c r="ONV979"/>
      <c r="ONX979" s="1"/>
      <c r="OOD979"/>
      <c r="OOF979" s="1"/>
      <c r="OOL979"/>
      <c r="OON979" s="1"/>
      <c r="OOT979"/>
      <c r="OOV979" s="1"/>
      <c r="OPB979"/>
      <c r="OPD979" s="1"/>
      <c r="OPJ979"/>
      <c r="OPL979" s="1"/>
      <c r="OPR979"/>
      <c r="OPT979" s="1"/>
      <c r="OPZ979"/>
      <c r="OQB979" s="1"/>
      <c r="OQH979"/>
      <c r="OQJ979" s="1"/>
      <c r="OQP979"/>
      <c r="OQR979" s="1"/>
      <c r="OQX979"/>
      <c r="OQZ979" s="1"/>
      <c r="ORF979"/>
      <c r="ORH979" s="1"/>
      <c r="ORN979"/>
      <c r="ORP979" s="1"/>
      <c r="ORV979"/>
      <c r="ORX979" s="1"/>
      <c r="OSD979"/>
      <c r="OSF979" s="1"/>
      <c r="OSL979"/>
      <c r="OSN979" s="1"/>
      <c r="OST979"/>
      <c r="OSV979" s="1"/>
      <c r="OTB979"/>
      <c r="OTD979" s="1"/>
      <c r="OTJ979"/>
      <c r="OTL979" s="1"/>
      <c r="OTR979"/>
      <c r="OTT979" s="1"/>
      <c r="OTZ979"/>
      <c r="OUB979" s="1"/>
      <c r="OUH979"/>
      <c r="OUJ979" s="1"/>
      <c r="OUP979"/>
      <c r="OUR979" s="1"/>
      <c r="OUX979"/>
      <c r="OUZ979" s="1"/>
      <c r="OVF979"/>
      <c r="OVH979" s="1"/>
      <c r="OVN979"/>
      <c r="OVP979" s="1"/>
      <c r="OVV979"/>
      <c r="OVX979" s="1"/>
      <c r="OWD979"/>
      <c r="OWF979" s="1"/>
      <c r="OWL979"/>
      <c r="OWN979" s="1"/>
      <c r="OWT979"/>
      <c r="OWV979" s="1"/>
      <c r="OXB979"/>
      <c r="OXD979" s="1"/>
      <c r="OXJ979"/>
      <c r="OXL979" s="1"/>
      <c r="OXR979"/>
      <c r="OXT979" s="1"/>
      <c r="OXZ979"/>
      <c r="OYB979" s="1"/>
      <c r="OYH979"/>
      <c r="OYJ979" s="1"/>
      <c r="OYP979"/>
      <c r="OYR979" s="1"/>
      <c r="OYX979"/>
      <c r="OYZ979" s="1"/>
      <c r="OZF979"/>
      <c r="OZH979" s="1"/>
      <c r="OZN979"/>
      <c r="OZP979" s="1"/>
      <c r="OZV979"/>
      <c r="OZX979" s="1"/>
      <c r="PAD979"/>
      <c r="PAF979" s="1"/>
      <c r="PAL979"/>
      <c r="PAN979" s="1"/>
      <c r="PAT979"/>
      <c r="PAV979" s="1"/>
      <c r="PBB979"/>
      <c r="PBD979" s="1"/>
      <c r="PBJ979"/>
      <c r="PBL979" s="1"/>
      <c r="PBR979"/>
      <c r="PBT979" s="1"/>
      <c r="PBZ979"/>
      <c r="PCB979" s="1"/>
      <c r="PCH979"/>
      <c r="PCJ979" s="1"/>
      <c r="PCP979"/>
      <c r="PCR979" s="1"/>
      <c r="PCX979"/>
      <c r="PCZ979" s="1"/>
      <c r="PDF979"/>
      <c r="PDH979" s="1"/>
      <c r="PDN979"/>
      <c r="PDP979" s="1"/>
      <c r="PDV979"/>
      <c r="PDX979" s="1"/>
      <c r="PED979"/>
      <c r="PEF979" s="1"/>
      <c r="PEL979"/>
      <c r="PEN979" s="1"/>
      <c r="PET979"/>
      <c r="PEV979" s="1"/>
      <c r="PFB979"/>
      <c r="PFD979" s="1"/>
      <c r="PFJ979"/>
      <c r="PFL979" s="1"/>
      <c r="PFR979"/>
      <c r="PFT979" s="1"/>
      <c r="PFZ979"/>
      <c r="PGB979" s="1"/>
      <c r="PGH979"/>
      <c r="PGJ979" s="1"/>
      <c r="PGP979"/>
      <c r="PGR979" s="1"/>
      <c r="PGX979"/>
      <c r="PGZ979" s="1"/>
      <c r="PHF979"/>
      <c r="PHH979" s="1"/>
      <c r="PHN979"/>
      <c r="PHP979" s="1"/>
      <c r="PHV979"/>
      <c r="PHX979" s="1"/>
      <c r="PID979"/>
      <c r="PIF979" s="1"/>
      <c r="PIL979"/>
      <c r="PIN979" s="1"/>
      <c r="PIT979"/>
      <c r="PIV979" s="1"/>
      <c r="PJB979"/>
      <c r="PJD979" s="1"/>
      <c r="PJJ979"/>
      <c r="PJL979" s="1"/>
      <c r="PJR979"/>
      <c r="PJT979" s="1"/>
      <c r="PJZ979"/>
      <c r="PKB979" s="1"/>
      <c r="PKH979"/>
      <c r="PKJ979" s="1"/>
      <c r="PKP979"/>
      <c r="PKR979" s="1"/>
      <c r="PKX979"/>
      <c r="PKZ979" s="1"/>
      <c r="PLF979"/>
      <c r="PLH979" s="1"/>
      <c r="PLN979"/>
      <c r="PLP979" s="1"/>
      <c r="PLV979"/>
      <c r="PLX979" s="1"/>
      <c r="PMD979"/>
      <c r="PMF979" s="1"/>
      <c r="PML979"/>
      <c r="PMN979" s="1"/>
      <c r="PMT979"/>
      <c r="PMV979" s="1"/>
      <c r="PNB979"/>
      <c r="PND979" s="1"/>
      <c r="PNJ979"/>
      <c r="PNL979" s="1"/>
      <c r="PNR979"/>
      <c r="PNT979" s="1"/>
      <c r="PNZ979"/>
      <c r="POB979" s="1"/>
      <c r="POH979"/>
      <c r="POJ979" s="1"/>
      <c r="POP979"/>
      <c r="POR979" s="1"/>
      <c r="POX979"/>
      <c r="POZ979" s="1"/>
      <c r="PPF979"/>
      <c r="PPH979" s="1"/>
      <c r="PPN979"/>
      <c r="PPP979" s="1"/>
      <c r="PPV979"/>
      <c r="PPX979" s="1"/>
      <c r="PQD979"/>
      <c r="PQF979" s="1"/>
      <c r="PQL979"/>
      <c r="PQN979" s="1"/>
      <c r="PQT979"/>
      <c r="PQV979" s="1"/>
      <c r="PRB979"/>
      <c r="PRD979" s="1"/>
      <c r="PRJ979"/>
      <c r="PRL979" s="1"/>
      <c r="PRR979"/>
      <c r="PRT979" s="1"/>
      <c r="PRZ979"/>
      <c r="PSB979" s="1"/>
      <c r="PSH979"/>
      <c r="PSJ979" s="1"/>
      <c r="PSP979"/>
      <c r="PSR979" s="1"/>
      <c r="PSX979"/>
      <c r="PSZ979" s="1"/>
      <c r="PTF979"/>
      <c r="PTH979" s="1"/>
      <c r="PTN979"/>
      <c r="PTP979" s="1"/>
      <c r="PTV979"/>
      <c r="PTX979" s="1"/>
      <c r="PUD979"/>
      <c r="PUF979" s="1"/>
      <c r="PUL979"/>
      <c r="PUN979" s="1"/>
      <c r="PUT979"/>
      <c r="PUV979" s="1"/>
      <c r="PVB979"/>
      <c r="PVD979" s="1"/>
      <c r="PVJ979"/>
      <c r="PVL979" s="1"/>
      <c r="PVR979"/>
      <c r="PVT979" s="1"/>
      <c r="PVZ979"/>
      <c r="PWB979" s="1"/>
      <c r="PWH979"/>
      <c r="PWJ979" s="1"/>
      <c r="PWP979"/>
      <c r="PWR979" s="1"/>
      <c r="PWX979"/>
      <c r="PWZ979" s="1"/>
      <c r="PXF979"/>
      <c r="PXH979" s="1"/>
      <c r="PXN979"/>
      <c r="PXP979" s="1"/>
      <c r="PXV979"/>
      <c r="PXX979" s="1"/>
      <c r="PYD979"/>
      <c r="PYF979" s="1"/>
      <c r="PYL979"/>
      <c r="PYN979" s="1"/>
      <c r="PYT979"/>
      <c r="PYV979" s="1"/>
      <c r="PZB979"/>
      <c r="PZD979" s="1"/>
      <c r="PZJ979"/>
      <c r="PZL979" s="1"/>
      <c r="PZR979"/>
      <c r="PZT979" s="1"/>
      <c r="PZZ979"/>
      <c r="QAB979" s="1"/>
      <c r="QAH979"/>
      <c r="QAJ979" s="1"/>
      <c r="QAP979"/>
      <c r="QAR979" s="1"/>
      <c r="QAX979"/>
      <c r="QAZ979" s="1"/>
      <c r="QBF979"/>
      <c r="QBH979" s="1"/>
      <c r="QBN979"/>
      <c r="QBP979" s="1"/>
      <c r="QBV979"/>
      <c r="QBX979" s="1"/>
      <c r="QCD979"/>
      <c r="QCF979" s="1"/>
      <c r="QCL979"/>
      <c r="QCN979" s="1"/>
      <c r="QCT979"/>
      <c r="QCV979" s="1"/>
      <c r="QDB979"/>
      <c r="QDD979" s="1"/>
      <c r="QDJ979"/>
      <c r="QDL979" s="1"/>
      <c r="QDR979"/>
      <c r="QDT979" s="1"/>
      <c r="QDZ979"/>
      <c r="QEB979" s="1"/>
      <c r="QEH979"/>
      <c r="QEJ979" s="1"/>
      <c r="QEP979"/>
      <c r="QER979" s="1"/>
      <c r="QEX979"/>
      <c r="QEZ979" s="1"/>
      <c r="QFF979"/>
      <c r="QFH979" s="1"/>
      <c r="QFN979"/>
      <c r="QFP979" s="1"/>
      <c r="QFV979"/>
      <c r="QFX979" s="1"/>
      <c r="QGD979"/>
      <c r="QGF979" s="1"/>
      <c r="QGL979"/>
      <c r="QGN979" s="1"/>
      <c r="QGT979"/>
      <c r="QGV979" s="1"/>
      <c r="QHB979"/>
      <c r="QHD979" s="1"/>
      <c r="QHJ979"/>
      <c r="QHL979" s="1"/>
      <c r="QHR979"/>
      <c r="QHT979" s="1"/>
      <c r="QHZ979"/>
      <c r="QIB979" s="1"/>
      <c r="QIH979"/>
      <c r="QIJ979" s="1"/>
      <c r="QIP979"/>
      <c r="QIR979" s="1"/>
      <c r="QIX979"/>
      <c r="QIZ979" s="1"/>
      <c r="QJF979"/>
      <c r="QJH979" s="1"/>
      <c r="QJN979"/>
      <c r="QJP979" s="1"/>
      <c r="QJV979"/>
      <c r="QJX979" s="1"/>
      <c r="QKD979"/>
      <c r="QKF979" s="1"/>
      <c r="QKL979"/>
      <c r="QKN979" s="1"/>
      <c r="QKT979"/>
      <c r="QKV979" s="1"/>
      <c r="QLB979"/>
      <c r="QLD979" s="1"/>
      <c r="QLJ979"/>
      <c r="QLL979" s="1"/>
      <c r="QLR979"/>
      <c r="QLT979" s="1"/>
      <c r="QLZ979"/>
      <c r="QMB979" s="1"/>
      <c r="QMH979"/>
      <c r="QMJ979" s="1"/>
      <c r="QMP979"/>
      <c r="QMR979" s="1"/>
      <c r="QMX979"/>
      <c r="QMZ979" s="1"/>
      <c r="QNF979"/>
      <c r="QNH979" s="1"/>
      <c r="QNN979"/>
      <c r="QNP979" s="1"/>
      <c r="QNV979"/>
      <c r="QNX979" s="1"/>
      <c r="QOD979"/>
      <c r="QOF979" s="1"/>
      <c r="QOL979"/>
      <c r="QON979" s="1"/>
      <c r="QOT979"/>
      <c r="QOV979" s="1"/>
      <c r="QPB979"/>
      <c r="QPD979" s="1"/>
      <c r="QPJ979"/>
      <c r="QPL979" s="1"/>
      <c r="QPR979"/>
      <c r="QPT979" s="1"/>
      <c r="QPZ979"/>
      <c r="QQB979" s="1"/>
      <c r="QQH979"/>
      <c r="QQJ979" s="1"/>
      <c r="QQP979"/>
      <c r="QQR979" s="1"/>
      <c r="QQX979"/>
      <c r="QQZ979" s="1"/>
      <c r="QRF979"/>
      <c r="QRH979" s="1"/>
      <c r="QRN979"/>
      <c r="QRP979" s="1"/>
      <c r="QRV979"/>
      <c r="QRX979" s="1"/>
      <c r="QSD979"/>
      <c r="QSF979" s="1"/>
      <c r="QSL979"/>
      <c r="QSN979" s="1"/>
      <c r="QST979"/>
      <c r="QSV979" s="1"/>
      <c r="QTB979"/>
      <c r="QTD979" s="1"/>
      <c r="QTJ979"/>
      <c r="QTL979" s="1"/>
      <c r="QTR979"/>
      <c r="QTT979" s="1"/>
      <c r="QTZ979"/>
      <c r="QUB979" s="1"/>
      <c r="QUH979"/>
      <c r="QUJ979" s="1"/>
      <c r="QUP979"/>
      <c r="QUR979" s="1"/>
      <c r="QUX979"/>
      <c r="QUZ979" s="1"/>
      <c r="QVF979"/>
      <c r="QVH979" s="1"/>
      <c r="QVN979"/>
      <c r="QVP979" s="1"/>
      <c r="QVV979"/>
      <c r="QVX979" s="1"/>
      <c r="QWD979"/>
      <c r="QWF979" s="1"/>
      <c r="QWL979"/>
      <c r="QWN979" s="1"/>
      <c r="QWT979"/>
      <c r="QWV979" s="1"/>
      <c r="QXB979"/>
      <c r="QXD979" s="1"/>
      <c r="QXJ979"/>
      <c r="QXL979" s="1"/>
      <c r="QXR979"/>
      <c r="QXT979" s="1"/>
      <c r="QXZ979"/>
      <c r="QYB979" s="1"/>
      <c r="QYH979"/>
      <c r="QYJ979" s="1"/>
      <c r="QYP979"/>
      <c r="QYR979" s="1"/>
      <c r="QYX979"/>
      <c r="QYZ979" s="1"/>
      <c r="QZF979"/>
      <c r="QZH979" s="1"/>
      <c r="QZN979"/>
      <c r="QZP979" s="1"/>
      <c r="QZV979"/>
      <c r="QZX979" s="1"/>
      <c r="RAD979"/>
      <c r="RAF979" s="1"/>
      <c r="RAL979"/>
      <c r="RAN979" s="1"/>
      <c r="RAT979"/>
      <c r="RAV979" s="1"/>
      <c r="RBB979"/>
      <c r="RBD979" s="1"/>
      <c r="RBJ979"/>
      <c r="RBL979" s="1"/>
      <c r="RBR979"/>
      <c r="RBT979" s="1"/>
      <c r="RBZ979"/>
      <c r="RCB979" s="1"/>
      <c r="RCH979"/>
      <c r="RCJ979" s="1"/>
      <c r="RCP979"/>
      <c r="RCR979" s="1"/>
      <c r="RCX979"/>
      <c r="RCZ979" s="1"/>
      <c r="RDF979"/>
      <c r="RDH979" s="1"/>
      <c r="RDN979"/>
      <c r="RDP979" s="1"/>
      <c r="RDV979"/>
      <c r="RDX979" s="1"/>
      <c r="RED979"/>
      <c r="REF979" s="1"/>
      <c r="REL979"/>
      <c r="REN979" s="1"/>
      <c r="RET979"/>
      <c r="REV979" s="1"/>
      <c r="RFB979"/>
      <c r="RFD979" s="1"/>
      <c r="RFJ979"/>
      <c r="RFL979" s="1"/>
      <c r="RFR979"/>
      <c r="RFT979" s="1"/>
      <c r="RFZ979"/>
      <c r="RGB979" s="1"/>
      <c r="RGH979"/>
      <c r="RGJ979" s="1"/>
      <c r="RGP979"/>
      <c r="RGR979" s="1"/>
      <c r="RGX979"/>
      <c r="RGZ979" s="1"/>
      <c r="RHF979"/>
      <c r="RHH979" s="1"/>
      <c r="RHN979"/>
      <c r="RHP979" s="1"/>
      <c r="RHV979"/>
      <c r="RHX979" s="1"/>
      <c r="RID979"/>
      <c r="RIF979" s="1"/>
      <c r="RIL979"/>
      <c r="RIN979" s="1"/>
      <c r="RIT979"/>
      <c r="RIV979" s="1"/>
      <c r="RJB979"/>
      <c r="RJD979" s="1"/>
      <c r="RJJ979"/>
      <c r="RJL979" s="1"/>
      <c r="RJR979"/>
      <c r="RJT979" s="1"/>
      <c r="RJZ979"/>
      <c r="RKB979" s="1"/>
      <c r="RKH979"/>
      <c r="RKJ979" s="1"/>
      <c r="RKP979"/>
      <c r="RKR979" s="1"/>
      <c r="RKX979"/>
      <c r="RKZ979" s="1"/>
      <c r="RLF979"/>
      <c r="RLH979" s="1"/>
      <c r="RLN979"/>
      <c r="RLP979" s="1"/>
      <c r="RLV979"/>
      <c r="RLX979" s="1"/>
      <c r="RMD979"/>
      <c r="RMF979" s="1"/>
      <c r="RML979"/>
      <c r="RMN979" s="1"/>
      <c r="RMT979"/>
      <c r="RMV979" s="1"/>
      <c r="RNB979"/>
      <c r="RND979" s="1"/>
      <c r="RNJ979"/>
      <c r="RNL979" s="1"/>
      <c r="RNR979"/>
      <c r="RNT979" s="1"/>
      <c r="RNZ979"/>
      <c r="ROB979" s="1"/>
      <c r="ROH979"/>
      <c r="ROJ979" s="1"/>
      <c r="ROP979"/>
      <c r="ROR979" s="1"/>
      <c r="ROX979"/>
      <c r="ROZ979" s="1"/>
      <c r="RPF979"/>
      <c r="RPH979" s="1"/>
      <c r="RPN979"/>
      <c r="RPP979" s="1"/>
      <c r="RPV979"/>
      <c r="RPX979" s="1"/>
      <c r="RQD979"/>
      <c r="RQF979" s="1"/>
      <c r="RQL979"/>
      <c r="RQN979" s="1"/>
      <c r="RQT979"/>
      <c r="RQV979" s="1"/>
      <c r="RRB979"/>
      <c r="RRD979" s="1"/>
      <c r="RRJ979"/>
      <c r="RRL979" s="1"/>
      <c r="RRR979"/>
      <c r="RRT979" s="1"/>
      <c r="RRZ979"/>
      <c r="RSB979" s="1"/>
      <c r="RSH979"/>
      <c r="RSJ979" s="1"/>
      <c r="RSP979"/>
      <c r="RSR979" s="1"/>
      <c r="RSX979"/>
      <c r="RSZ979" s="1"/>
      <c r="RTF979"/>
      <c r="RTH979" s="1"/>
      <c r="RTN979"/>
      <c r="RTP979" s="1"/>
      <c r="RTV979"/>
      <c r="RTX979" s="1"/>
      <c r="RUD979"/>
      <c r="RUF979" s="1"/>
      <c r="RUL979"/>
      <c r="RUN979" s="1"/>
      <c r="RUT979"/>
      <c r="RUV979" s="1"/>
      <c r="RVB979"/>
      <c r="RVD979" s="1"/>
      <c r="RVJ979"/>
      <c r="RVL979" s="1"/>
      <c r="RVR979"/>
      <c r="RVT979" s="1"/>
      <c r="RVZ979"/>
      <c r="RWB979" s="1"/>
      <c r="RWH979"/>
      <c r="RWJ979" s="1"/>
      <c r="RWP979"/>
      <c r="RWR979" s="1"/>
      <c r="RWX979"/>
      <c r="RWZ979" s="1"/>
      <c r="RXF979"/>
      <c r="RXH979" s="1"/>
      <c r="RXN979"/>
      <c r="RXP979" s="1"/>
      <c r="RXV979"/>
      <c r="RXX979" s="1"/>
      <c r="RYD979"/>
      <c r="RYF979" s="1"/>
      <c r="RYL979"/>
      <c r="RYN979" s="1"/>
      <c r="RYT979"/>
      <c r="RYV979" s="1"/>
      <c r="RZB979"/>
      <c r="RZD979" s="1"/>
      <c r="RZJ979"/>
      <c r="RZL979" s="1"/>
      <c r="RZR979"/>
      <c r="RZT979" s="1"/>
      <c r="RZZ979"/>
      <c r="SAB979" s="1"/>
      <c r="SAH979"/>
      <c r="SAJ979" s="1"/>
      <c r="SAP979"/>
      <c r="SAR979" s="1"/>
      <c r="SAX979"/>
      <c r="SAZ979" s="1"/>
      <c r="SBF979"/>
      <c r="SBH979" s="1"/>
      <c r="SBN979"/>
      <c r="SBP979" s="1"/>
      <c r="SBV979"/>
      <c r="SBX979" s="1"/>
      <c r="SCD979"/>
      <c r="SCF979" s="1"/>
      <c r="SCL979"/>
      <c r="SCN979" s="1"/>
      <c r="SCT979"/>
      <c r="SCV979" s="1"/>
      <c r="SDB979"/>
      <c r="SDD979" s="1"/>
      <c r="SDJ979"/>
      <c r="SDL979" s="1"/>
      <c r="SDR979"/>
      <c r="SDT979" s="1"/>
      <c r="SDZ979"/>
      <c r="SEB979" s="1"/>
      <c r="SEH979"/>
      <c r="SEJ979" s="1"/>
      <c r="SEP979"/>
      <c r="SER979" s="1"/>
      <c r="SEX979"/>
      <c r="SEZ979" s="1"/>
      <c r="SFF979"/>
      <c r="SFH979" s="1"/>
      <c r="SFN979"/>
      <c r="SFP979" s="1"/>
      <c r="SFV979"/>
      <c r="SFX979" s="1"/>
      <c r="SGD979"/>
      <c r="SGF979" s="1"/>
      <c r="SGL979"/>
      <c r="SGN979" s="1"/>
      <c r="SGT979"/>
      <c r="SGV979" s="1"/>
      <c r="SHB979"/>
      <c r="SHD979" s="1"/>
      <c r="SHJ979"/>
      <c r="SHL979" s="1"/>
      <c r="SHR979"/>
      <c r="SHT979" s="1"/>
      <c r="SHZ979"/>
      <c r="SIB979" s="1"/>
      <c r="SIH979"/>
      <c r="SIJ979" s="1"/>
      <c r="SIP979"/>
      <c r="SIR979" s="1"/>
      <c r="SIX979"/>
      <c r="SIZ979" s="1"/>
      <c r="SJF979"/>
      <c r="SJH979" s="1"/>
      <c r="SJN979"/>
      <c r="SJP979" s="1"/>
      <c r="SJV979"/>
      <c r="SJX979" s="1"/>
      <c r="SKD979"/>
      <c r="SKF979" s="1"/>
      <c r="SKL979"/>
      <c r="SKN979" s="1"/>
      <c r="SKT979"/>
      <c r="SKV979" s="1"/>
      <c r="SLB979"/>
      <c r="SLD979" s="1"/>
      <c r="SLJ979"/>
      <c r="SLL979" s="1"/>
      <c r="SLR979"/>
      <c r="SLT979" s="1"/>
      <c r="SLZ979"/>
      <c r="SMB979" s="1"/>
      <c r="SMH979"/>
      <c r="SMJ979" s="1"/>
      <c r="SMP979"/>
      <c r="SMR979" s="1"/>
      <c r="SMX979"/>
      <c r="SMZ979" s="1"/>
      <c r="SNF979"/>
      <c r="SNH979" s="1"/>
      <c r="SNN979"/>
      <c r="SNP979" s="1"/>
      <c r="SNV979"/>
      <c r="SNX979" s="1"/>
      <c r="SOD979"/>
      <c r="SOF979" s="1"/>
      <c r="SOL979"/>
      <c r="SON979" s="1"/>
      <c r="SOT979"/>
      <c r="SOV979" s="1"/>
      <c r="SPB979"/>
      <c r="SPD979" s="1"/>
      <c r="SPJ979"/>
      <c r="SPL979" s="1"/>
      <c r="SPR979"/>
      <c r="SPT979" s="1"/>
      <c r="SPZ979"/>
      <c r="SQB979" s="1"/>
      <c r="SQH979"/>
      <c r="SQJ979" s="1"/>
      <c r="SQP979"/>
      <c r="SQR979" s="1"/>
      <c r="SQX979"/>
      <c r="SQZ979" s="1"/>
      <c r="SRF979"/>
      <c r="SRH979" s="1"/>
      <c r="SRN979"/>
      <c r="SRP979" s="1"/>
      <c r="SRV979"/>
      <c r="SRX979" s="1"/>
      <c r="SSD979"/>
      <c r="SSF979" s="1"/>
      <c r="SSL979"/>
      <c r="SSN979" s="1"/>
      <c r="SST979"/>
      <c r="SSV979" s="1"/>
      <c r="STB979"/>
      <c r="STD979" s="1"/>
      <c r="STJ979"/>
      <c r="STL979" s="1"/>
      <c r="STR979"/>
      <c r="STT979" s="1"/>
      <c r="STZ979"/>
      <c r="SUB979" s="1"/>
      <c r="SUH979"/>
      <c r="SUJ979" s="1"/>
      <c r="SUP979"/>
      <c r="SUR979" s="1"/>
      <c r="SUX979"/>
      <c r="SUZ979" s="1"/>
      <c r="SVF979"/>
      <c r="SVH979" s="1"/>
      <c r="SVN979"/>
      <c r="SVP979" s="1"/>
      <c r="SVV979"/>
      <c r="SVX979" s="1"/>
      <c r="SWD979"/>
      <c r="SWF979" s="1"/>
      <c r="SWL979"/>
      <c r="SWN979" s="1"/>
      <c r="SWT979"/>
      <c r="SWV979" s="1"/>
      <c r="SXB979"/>
      <c r="SXD979" s="1"/>
      <c r="SXJ979"/>
      <c r="SXL979" s="1"/>
      <c r="SXR979"/>
      <c r="SXT979" s="1"/>
      <c r="SXZ979"/>
      <c r="SYB979" s="1"/>
      <c r="SYH979"/>
      <c r="SYJ979" s="1"/>
      <c r="SYP979"/>
      <c r="SYR979" s="1"/>
      <c r="SYX979"/>
      <c r="SYZ979" s="1"/>
      <c r="SZF979"/>
      <c r="SZH979" s="1"/>
      <c r="SZN979"/>
      <c r="SZP979" s="1"/>
      <c r="SZV979"/>
      <c r="SZX979" s="1"/>
      <c r="TAD979"/>
      <c r="TAF979" s="1"/>
      <c r="TAL979"/>
      <c r="TAN979" s="1"/>
      <c r="TAT979"/>
      <c r="TAV979" s="1"/>
      <c r="TBB979"/>
      <c r="TBD979" s="1"/>
      <c r="TBJ979"/>
      <c r="TBL979" s="1"/>
      <c r="TBR979"/>
      <c r="TBT979" s="1"/>
      <c r="TBZ979"/>
      <c r="TCB979" s="1"/>
      <c r="TCH979"/>
      <c r="TCJ979" s="1"/>
      <c r="TCP979"/>
      <c r="TCR979" s="1"/>
      <c r="TCX979"/>
      <c r="TCZ979" s="1"/>
      <c r="TDF979"/>
      <c r="TDH979" s="1"/>
      <c r="TDN979"/>
      <c r="TDP979" s="1"/>
      <c r="TDV979"/>
      <c r="TDX979" s="1"/>
      <c r="TED979"/>
      <c r="TEF979" s="1"/>
      <c r="TEL979"/>
      <c r="TEN979" s="1"/>
      <c r="TET979"/>
      <c r="TEV979" s="1"/>
      <c r="TFB979"/>
      <c r="TFD979" s="1"/>
      <c r="TFJ979"/>
      <c r="TFL979" s="1"/>
      <c r="TFR979"/>
      <c r="TFT979" s="1"/>
      <c r="TFZ979"/>
      <c r="TGB979" s="1"/>
      <c r="TGH979"/>
      <c r="TGJ979" s="1"/>
      <c r="TGP979"/>
      <c r="TGR979" s="1"/>
      <c r="TGX979"/>
      <c r="TGZ979" s="1"/>
      <c r="THF979"/>
      <c r="THH979" s="1"/>
      <c r="THN979"/>
      <c r="THP979" s="1"/>
      <c r="THV979"/>
      <c r="THX979" s="1"/>
      <c r="TID979"/>
      <c r="TIF979" s="1"/>
      <c r="TIL979"/>
      <c r="TIN979" s="1"/>
      <c r="TIT979"/>
      <c r="TIV979" s="1"/>
      <c r="TJB979"/>
      <c r="TJD979" s="1"/>
      <c r="TJJ979"/>
      <c r="TJL979" s="1"/>
      <c r="TJR979"/>
      <c r="TJT979" s="1"/>
      <c r="TJZ979"/>
      <c r="TKB979" s="1"/>
      <c r="TKH979"/>
      <c r="TKJ979" s="1"/>
      <c r="TKP979"/>
      <c r="TKR979" s="1"/>
      <c r="TKX979"/>
      <c r="TKZ979" s="1"/>
      <c r="TLF979"/>
      <c r="TLH979" s="1"/>
      <c r="TLN979"/>
      <c r="TLP979" s="1"/>
      <c r="TLV979"/>
      <c r="TLX979" s="1"/>
      <c r="TMD979"/>
      <c r="TMF979" s="1"/>
      <c r="TML979"/>
      <c r="TMN979" s="1"/>
      <c r="TMT979"/>
      <c r="TMV979" s="1"/>
      <c r="TNB979"/>
      <c r="TND979" s="1"/>
      <c r="TNJ979"/>
      <c r="TNL979" s="1"/>
      <c r="TNR979"/>
      <c r="TNT979" s="1"/>
      <c r="TNZ979"/>
      <c r="TOB979" s="1"/>
      <c r="TOH979"/>
      <c r="TOJ979" s="1"/>
      <c r="TOP979"/>
      <c r="TOR979" s="1"/>
      <c r="TOX979"/>
      <c r="TOZ979" s="1"/>
      <c r="TPF979"/>
      <c r="TPH979" s="1"/>
      <c r="TPN979"/>
      <c r="TPP979" s="1"/>
      <c r="TPV979"/>
      <c r="TPX979" s="1"/>
      <c r="TQD979"/>
      <c r="TQF979" s="1"/>
      <c r="TQL979"/>
      <c r="TQN979" s="1"/>
      <c r="TQT979"/>
      <c r="TQV979" s="1"/>
      <c r="TRB979"/>
      <c r="TRD979" s="1"/>
      <c r="TRJ979"/>
      <c r="TRL979" s="1"/>
      <c r="TRR979"/>
      <c r="TRT979" s="1"/>
      <c r="TRZ979"/>
      <c r="TSB979" s="1"/>
      <c r="TSH979"/>
      <c r="TSJ979" s="1"/>
      <c r="TSP979"/>
      <c r="TSR979" s="1"/>
      <c r="TSX979"/>
      <c r="TSZ979" s="1"/>
      <c r="TTF979"/>
      <c r="TTH979" s="1"/>
      <c r="TTN979"/>
      <c r="TTP979" s="1"/>
      <c r="TTV979"/>
      <c r="TTX979" s="1"/>
      <c r="TUD979"/>
      <c r="TUF979" s="1"/>
      <c r="TUL979"/>
      <c r="TUN979" s="1"/>
      <c r="TUT979"/>
      <c r="TUV979" s="1"/>
      <c r="TVB979"/>
      <c r="TVD979" s="1"/>
      <c r="TVJ979"/>
      <c r="TVL979" s="1"/>
      <c r="TVR979"/>
      <c r="TVT979" s="1"/>
      <c r="TVZ979"/>
      <c r="TWB979" s="1"/>
      <c r="TWH979"/>
      <c r="TWJ979" s="1"/>
      <c r="TWP979"/>
      <c r="TWR979" s="1"/>
      <c r="TWX979"/>
      <c r="TWZ979" s="1"/>
      <c r="TXF979"/>
      <c r="TXH979" s="1"/>
      <c r="TXN979"/>
      <c r="TXP979" s="1"/>
      <c r="TXV979"/>
      <c r="TXX979" s="1"/>
      <c r="TYD979"/>
      <c r="TYF979" s="1"/>
      <c r="TYL979"/>
      <c r="TYN979" s="1"/>
      <c r="TYT979"/>
      <c r="TYV979" s="1"/>
      <c r="TZB979"/>
      <c r="TZD979" s="1"/>
      <c r="TZJ979"/>
      <c r="TZL979" s="1"/>
      <c r="TZR979"/>
      <c r="TZT979" s="1"/>
      <c r="TZZ979"/>
      <c r="UAB979" s="1"/>
      <c r="UAH979"/>
      <c r="UAJ979" s="1"/>
      <c r="UAP979"/>
      <c r="UAR979" s="1"/>
      <c r="UAX979"/>
      <c r="UAZ979" s="1"/>
      <c r="UBF979"/>
      <c r="UBH979" s="1"/>
      <c r="UBN979"/>
      <c r="UBP979" s="1"/>
      <c r="UBV979"/>
      <c r="UBX979" s="1"/>
      <c r="UCD979"/>
      <c r="UCF979" s="1"/>
      <c r="UCL979"/>
      <c r="UCN979" s="1"/>
      <c r="UCT979"/>
      <c r="UCV979" s="1"/>
      <c r="UDB979"/>
      <c r="UDD979" s="1"/>
      <c r="UDJ979"/>
      <c r="UDL979" s="1"/>
      <c r="UDR979"/>
      <c r="UDT979" s="1"/>
      <c r="UDZ979"/>
      <c r="UEB979" s="1"/>
      <c r="UEH979"/>
      <c r="UEJ979" s="1"/>
      <c r="UEP979"/>
      <c r="UER979" s="1"/>
      <c r="UEX979"/>
      <c r="UEZ979" s="1"/>
      <c r="UFF979"/>
      <c r="UFH979" s="1"/>
      <c r="UFN979"/>
      <c r="UFP979" s="1"/>
      <c r="UFV979"/>
      <c r="UFX979" s="1"/>
      <c r="UGD979"/>
      <c r="UGF979" s="1"/>
      <c r="UGL979"/>
      <c r="UGN979" s="1"/>
      <c r="UGT979"/>
      <c r="UGV979" s="1"/>
      <c r="UHB979"/>
      <c r="UHD979" s="1"/>
      <c r="UHJ979"/>
      <c r="UHL979" s="1"/>
      <c r="UHR979"/>
      <c r="UHT979" s="1"/>
      <c r="UHZ979"/>
      <c r="UIB979" s="1"/>
      <c r="UIH979"/>
      <c r="UIJ979" s="1"/>
      <c r="UIP979"/>
      <c r="UIR979" s="1"/>
      <c r="UIX979"/>
      <c r="UIZ979" s="1"/>
      <c r="UJF979"/>
      <c r="UJH979" s="1"/>
      <c r="UJN979"/>
      <c r="UJP979" s="1"/>
      <c r="UJV979"/>
      <c r="UJX979" s="1"/>
      <c r="UKD979"/>
      <c r="UKF979" s="1"/>
      <c r="UKL979"/>
      <c r="UKN979" s="1"/>
      <c r="UKT979"/>
      <c r="UKV979" s="1"/>
      <c r="ULB979"/>
      <c r="ULD979" s="1"/>
      <c r="ULJ979"/>
      <c r="ULL979" s="1"/>
      <c r="ULR979"/>
      <c r="ULT979" s="1"/>
      <c r="ULZ979"/>
      <c r="UMB979" s="1"/>
      <c r="UMH979"/>
      <c r="UMJ979" s="1"/>
      <c r="UMP979"/>
      <c r="UMR979" s="1"/>
      <c r="UMX979"/>
      <c r="UMZ979" s="1"/>
      <c r="UNF979"/>
      <c r="UNH979" s="1"/>
      <c r="UNN979"/>
      <c r="UNP979" s="1"/>
      <c r="UNV979"/>
      <c r="UNX979" s="1"/>
      <c r="UOD979"/>
      <c r="UOF979" s="1"/>
      <c r="UOL979"/>
      <c r="UON979" s="1"/>
      <c r="UOT979"/>
      <c r="UOV979" s="1"/>
      <c r="UPB979"/>
      <c r="UPD979" s="1"/>
      <c r="UPJ979"/>
      <c r="UPL979" s="1"/>
      <c r="UPR979"/>
      <c r="UPT979" s="1"/>
      <c r="UPZ979"/>
      <c r="UQB979" s="1"/>
      <c r="UQH979"/>
      <c r="UQJ979" s="1"/>
      <c r="UQP979"/>
      <c r="UQR979" s="1"/>
      <c r="UQX979"/>
      <c r="UQZ979" s="1"/>
      <c r="URF979"/>
      <c r="URH979" s="1"/>
      <c r="URN979"/>
      <c r="URP979" s="1"/>
      <c r="URV979"/>
      <c r="URX979" s="1"/>
      <c r="USD979"/>
      <c r="USF979" s="1"/>
      <c r="USL979"/>
      <c r="USN979" s="1"/>
      <c r="UST979"/>
      <c r="USV979" s="1"/>
      <c r="UTB979"/>
      <c r="UTD979" s="1"/>
      <c r="UTJ979"/>
      <c r="UTL979" s="1"/>
      <c r="UTR979"/>
      <c r="UTT979" s="1"/>
      <c r="UTZ979"/>
      <c r="UUB979" s="1"/>
      <c r="UUH979"/>
      <c r="UUJ979" s="1"/>
      <c r="UUP979"/>
      <c r="UUR979" s="1"/>
      <c r="UUX979"/>
      <c r="UUZ979" s="1"/>
      <c r="UVF979"/>
      <c r="UVH979" s="1"/>
      <c r="UVN979"/>
      <c r="UVP979" s="1"/>
      <c r="UVV979"/>
      <c r="UVX979" s="1"/>
      <c r="UWD979"/>
      <c r="UWF979" s="1"/>
      <c r="UWL979"/>
      <c r="UWN979" s="1"/>
      <c r="UWT979"/>
      <c r="UWV979" s="1"/>
      <c r="UXB979"/>
      <c r="UXD979" s="1"/>
      <c r="UXJ979"/>
      <c r="UXL979" s="1"/>
      <c r="UXR979"/>
      <c r="UXT979" s="1"/>
      <c r="UXZ979"/>
      <c r="UYB979" s="1"/>
      <c r="UYH979"/>
      <c r="UYJ979" s="1"/>
      <c r="UYP979"/>
      <c r="UYR979" s="1"/>
      <c r="UYX979"/>
      <c r="UYZ979" s="1"/>
      <c r="UZF979"/>
      <c r="UZH979" s="1"/>
      <c r="UZN979"/>
      <c r="UZP979" s="1"/>
      <c r="UZV979"/>
      <c r="UZX979" s="1"/>
      <c r="VAD979"/>
      <c r="VAF979" s="1"/>
      <c r="VAL979"/>
      <c r="VAN979" s="1"/>
      <c r="VAT979"/>
      <c r="VAV979" s="1"/>
      <c r="VBB979"/>
      <c r="VBD979" s="1"/>
      <c r="VBJ979"/>
      <c r="VBL979" s="1"/>
      <c r="VBR979"/>
      <c r="VBT979" s="1"/>
      <c r="VBZ979"/>
      <c r="VCB979" s="1"/>
      <c r="VCH979"/>
      <c r="VCJ979" s="1"/>
      <c r="VCP979"/>
      <c r="VCR979" s="1"/>
      <c r="VCX979"/>
      <c r="VCZ979" s="1"/>
      <c r="VDF979"/>
      <c r="VDH979" s="1"/>
      <c r="VDN979"/>
      <c r="VDP979" s="1"/>
      <c r="VDV979"/>
      <c r="VDX979" s="1"/>
      <c r="VED979"/>
      <c r="VEF979" s="1"/>
      <c r="VEL979"/>
      <c r="VEN979" s="1"/>
      <c r="VET979"/>
      <c r="VEV979" s="1"/>
      <c r="VFB979"/>
      <c r="VFD979" s="1"/>
      <c r="VFJ979"/>
      <c r="VFL979" s="1"/>
      <c r="VFR979"/>
      <c r="VFT979" s="1"/>
      <c r="VFZ979"/>
      <c r="VGB979" s="1"/>
      <c r="VGH979"/>
      <c r="VGJ979" s="1"/>
      <c r="VGP979"/>
      <c r="VGR979" s="1"/>
      <c r="VGX979"/>
      <c r="VGZ979" s="1"/>
      <c r="VHF979"/>
      <c r="VHH979" s="1"/>
      <c r="VHN979"/>
      <c r="VHP979" s="1"/>
      <c r="VHV979"/>
      <c r="VHX979" s="1"/>
      <c r="VID979"/>
      <c r="VIF979" s="1"/>
      <c r="VIL979"/>
      <c r="VIN979" s="1"/>
      <c r="VIT979"/>
      <c r="VIV979" s="1"/>
      <c r="VJB979"/>
      <c r="VJD979" s="1"/>
      <c r="VJJ979"/>
      <c r="VJL979" s="1"/>
      <c r="VJR979"/>
      <c r="VJT979" s="1"/>
      <c r="VJZ979"/>
      <c r="VKB979" s="1"/>
      <c r="VKH979"/>
      <c r="VKJ979" s="1"/>
      <c r="VKP979"/>
      <c r="VKR979" s="1"/>
      <c r="VKX979"/>
      <c r="VKZ979" s="1"/>
      <c r="VLF979"/>
      <c r="VLH979" s="1"/>
      <c r="VLN979"/>
      <c r="VLP979" s="1"/>
      <c r="VLV979"/>
      <c r="VLX979" s="1"/>
      <c r="VMD979"/>
      <c r="VMF979" s="1"/>
      <c r="VML979"/>
      <c r="VMN979" s="1"/>
      <c r="VMT979"/>
      <c r="VMV979" s="1"/>
      <c r="VNB979"/>
      <c r="VND979" s="1"/>
      <c r="VNJ979"/>
      <c r="VNL979" s="1"/>
      <c r="VNR979"/>
      <c r="VNT979" s="1"/>
      <c r="VNZ979"/>
      <c r="VOB979" s="1"/>
      <c r="VOH979"/>
      <c r="VOJ979" s="1"/>
      <c r="VOP979"/>
      <c r="VOR979" s="1"/>
      <c r="VOX979"/>
      <c r="VOZ979" s="1"/>
      <c r="VPF979"/>
      <c r="VPH979" s="1"/>
      <c r="VPN979"/>
      <c r="VPP979" s="1"/>
      <c r="VPV979"/>
      <c r="VPX979" s="1"/>
      <c r="VQD979"/>
      <c r="VQF979" s="1"/>
      <c r="VQL979"/>
      <c r="VQN979" s="1"/>
      <c r="VQT979"/>
      <c r="VQV979" s="1"/>
      <c r="VRB979"/>
      <c r="VRD979" s="1"/>
      <c r="VRJ979"/>
      <c r="VRL979" s="1"/>
      <c r="VRR979"/>
      <c r="VRT979" s="1"/>
      <c r="VRZ979"/>
      <c r="VSB979" s="1"/>
      <c r="VSH979"/>
      <c r="VSJ979" s="1"/>
      <c r="VSP979"/>
      <c r="VSR979" s="1"/>
      <c r="VSX979"/>
      <c r="VSZ979" s="1"/>
      <c r="VTF979"/>
      <c r="VTH979" s="1"/>
      <c r="VTN979"/>
      <c r="VTP979" s="1"/>
      <c r="VTV979"/>
      <c r="VTX979" s="1"/>
      <c r="VUD979"/>
      <c r="VUF979" s="1"/>
      <c r="VUL979"/>
      <c r="VUN979" s="1"/>
      <c r="VUT979"/>
      <c r="VUV979" s="1"/>
      <c r="VVB979"/>
      <c r="VVD979" s="1"/>
      <c r="VVJ979"/>
      <c r="VVL979" s="1"/>
      <c r="VVR979"/>
      <c r="VVT979" s="1"/>
      <c r="VVZ979"/>
      <c r="VWB979" s="1"/>
      <c r="VWH979"/>
      <c r="VWJ979" s="1"/>
      <c r="VWP979"/>
      <c r="VWR979" s="1"/>
      <c r="VWX979"/>
      <c r="VWZ979" s="1"/>
      <c r="VXF979"/>
      <c r="VXH979" s="1"/>
      <c r="VXN979"/>
      <c r="VXP979" s="1"/>
      <c r="VXV979"/>
      <c r="VXX979" s="1"/>
      <c r="VYD979"/>
      <c r="VYF979" s="1"/>
      <c r="VYL979"/>
      <c r="VYN979" s="1"/>
      <c r="VYT979"/>
      <c r="VYV979" s="1"/>
      <c r="VZB979"/>
      <c r="VZD979" s="1"/>
      <c r="VZJ979"/>
      <c r="VZL979" s="1"/>
      <c r="VZR979"/>
      <c r="VZT979" s="1"/>
      <c r="VZZ979"/>
      <c r="WAB979" s="1"/>
      <c r="WAH979"/>
      <c r="WAJ979" s="1"/>
      <c r="WAP979"/>
      <c r="WAR979" s="1"/>
      <c r="WAX979"/>
      <c r="WAZ979" s="1"/>
      <c r="WBF979"/>
      <c r="WBH979" s="1"/>
      <c r="WBN979"/>
      <c r="WBP979" s="1"/>
      <c r="WBV979"/>
      <c r="WBX979" s="1"/>
      <c r="WCD979"/>
      <c r="WCF979" s="1"/>
      <c r="WCL979"/>
      <c r="WCN979" s="1"/>
      <c r="WCT979"/>
      <c r="WCV979" s="1"/>
      <c r="WDB979"/>
      <c r="WDD979" s="1"/>
      <c r="WDJ979"/>
      <c r="WDL979" s="1"/>
      <c r="WDR979"/>
      <c r="WDT979" s="1"/>
      <c r="WDZ979"/>
      <c r="WEB979" s="1"/>
      <c r="WEH979"/>
      <c r="WEJ979" s="1"/>
      <c r="WEP979"/>
      <c r="WER979" s="1"/>
      <c r="WEX979"/>
      <c r="WEZ979" s="1"/>
      <c r="WFF979"/>
      <c r="WFH979" s="1"/>
      <c r="WFN979"/>
      <c r="WFP979" s="1"/>
      <c r="WFV979"/>
      <c r="WFX979" s="1"/>
      <c r="WGD979"/>
      <c r="WGF979" s="1"/>
      <c r="WGL979"/>
      <c r="WGN979" s="1"/>
      <c r="WGT979"/>
      <c r="WGV979" s="1"/>
      <c r="WHB979"/>
      <c r="WHD979" s="1"/>
      <c r="WHJ979"/>
      <c r="WHL979" s="1"/>
      <c r="WHR979"/>
      <c r="WHT979" s="1"/>
      <c r="WHZ979"/>
      <c r="WIB979" s="1"/>
      <c r="WIH979"/>
      <c r="WIJ979" s="1"/>
      <c r="WIP979"/>
      <c r="WIR979" s="1"/>
      <c r="WIX979"/>
      <c r="WIZ979" s="1"/>
      <c r="WJF979"/>
      <c r="WJH979" s="1"/>
      <c r="WJN979"/>
      <c r="WJP979" s="1"/>
      <c r="WJV979"/>
      <c r="WJX979" s="1"/>
      <c r="WKD979"/>
      <c r="WKF979" s="1"/>
      <c r="WKL979"/>
      <c r="WKN979" s="1"/>
      <c r="WKT979"/>
      <c r="WKV979" s="1"/>
      <c r="WLB979"/>
      <c r="WLD979" s="1"/>
      <c r="WLJ979"/>
      <c r="WLL979" s="1"/>
      <c r="WLR979"/>
      <c r="WLT979" s="1"/>
      <c r="WLZ979"/>
      <c r="WMB979" s="1"/>
      <c r="WMH979"/>
      <c r="WMJ979" s="1"/>
      <c r="WMP979"/>
      <c r="WMR979" s="1"/>
      <c r="WMX979"/>
      <c r="WMZ979" s="1"/>
      <c r="WNF979"/>
      <c r="WNH979" s="1"/>
      <c r="WNN979"/>
      <c r="WNP979" s="1"/>
      <c r="WNV979"/>
      <c r="WNX979" s="1"/>
      <c r="WOD979"/>
      <c r="WOF979" s="1"/>
      <c r="WOL979"/>
      <c r="WON979" s="1"/>
      <c r="WOT979"/>
      <c r="WOV979" s="1"/>
      <c r="WPB979"/>
      <c r="WPD979" s="1"/>
      <c r="WPJ979"/>
      <c r="WPL979" s="1"/>
      <c r="WPR979"/>
      <c r="WPT979" s="1"/>
      <c r="WPZ979"/>
      <c r="WQB979" s="1"/>
      <c r="WQH979"/>
      <c r="WQJ979" s="1"/>
      <c r="WQP979"/>
      <c r="WQR979" s="1"/>
      <c r="WQX979"/>
      <c r="WQZ979" s="1"/>
      <c r="WRF979"/>
      <c r="WRH979" s="1"/>
      <c r="WRN979"/>
      <c r="WRP979" s="1"/>
      <c r="WRV979"/>
      <c r="WRX979" s="1"/>
      <c r="WSD979"/>
      <c r="WSF979" s="1"/>
      <c r="WSL979"/>
      <c r="WSN979" s="1"/>
      <c r="WST979"/>
      <c r="WSV979" s="1"/>
      <c r="WTB979"/>
      <c r="WTD979" s="1"/>
      <c r="WTJ979"/>
      <c r="WTL979" s="1"/>
      <c r="WTR979"/>
      <c r="WTT979" s="1"/>
      <c r="WTZ979"/>
      <c r="WUB979" s="1"/>
      <c r="WUH979"/>
      <c r="WUJ979" s="1"/>
      <c r="WUP979"/>
      <c r="WUR979" s="1"/>
      <c r="WUX979"/>
      <c r="WUZ979" s="1"/>
      <c r="WVF979"/>
      <c r="WVH979" s="1"/>
      <c r="WVN979"/>
      <c r="WVP979" s="1"/>
      <c r="WVV979"/>
      <c r="WVX979" s="1"/>
      <c r="WWD979"/>
      <c r="WWF979" s="1"/>
      <c r="WWL979"/>
      <c r="WWN979" s="1"/>
      <c r="WWT979"/>
      <c r="WWV979" s="1"/>
      <c r="WXB979"/>
      <c r="WXD979" s="1"/>
      <c r="WXJ979"/>
      <c r="WXL979" s="1"/>
      <c r="WXR979"/>
      <c r="WXT979" s="1"/>
      <c r="WXZ979"/>
      <c r="WYB979" s="1"/>
      <c r="WYH979"/>
      <c r="WYJ979" s="1"/>
      <c r="WYP979"/>
      <c r="WYR979" s="1"/>
      <c r="WYX979"/>
      <c r="WYZ979" s="1"/>
      <c r="WZF979"/>
      <c r="WZH979" s="1"/>
      <c r="WZN979"/>
      <c r="WZP979" s="1"/>
      <c r="WZV979"/>
      <c r="WZX979" s="1"/>
      <c r="XAD979"/>
      <c r="XAF979" s="1"/>
      <c r="XAL979"/>
      <c r="XAN979" s="1"/>
      <c r="XAT979"/>
      <c r="XAV979" s="1"/>
      <c r="XBB979"/>
      <c r="XBD979" s="1"/>
      <c r="XBJ979"/>
      <c r="XBL979" s="1"/>
      <c r="XBR979"/>
      <c r="XBT979" s="1"/>
      <c r="XBZ979"/>
      <c r="XCB979" s="1"/>
      <c r="XCH979"/>
      <c r="XCJ979" s="1"/>
      <c r="XCP979"/>
      <c r="XCR979" s="1"/>
      <c r="XCX979"/>
      <c r="XCZ979" s="1"/>
      <c r="XDF979"/>
      <c r="XDH979" s="1"/>
      <c r="XDN979"/>
      <c r="XDP979" s="1"/>
      <c r="XDV979"/>
      <c r="XDX979" s="1"/>
      <c r="XED979"/>
      <c r="XEF979" s="1"/>
      <c r="XEL979"/>
      <c r="XEN979" s="1"/>
      <c r="XET979"/>
      <c r="XEV979" s="1"/>
      <c r="XFB979"/>
    </row>
    <row r="4774" spans="10:10" x14ac:dyDescent="0.3">
      <c r="J4774"/>
    </row>
    <row r="4803" spans="17:41" x14ac:dyDescent="0.3">
      <c r="Q4803" s="1"/>
      <c r="Y4803" s="1"/>
      <c r="AG4803" s="1"/>
      <c r="AO4803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4D0B-6B94-4225-8ACB-1E8F8390CF5A}">
  <dimension ref="A1:G25"/>
  <sheetViews>
    <sheetView tabSelected="1" workbookViewId="0">
      <selection activeCell="G22" sqref="G22:G25"/>
    </sheetView>
  </sheetViews>
  <sheetFormatPr defaultRowHeight="14.4" x14ac:dyDescent="0.3"/>
  <cols>
    <col min="1" max="1" width="18.5546875" bestFit="1" customWidth="1"/>
    <col min="2" max="2" width="10.664062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 t="s">
        <v>34</v>
      </c>
    </row>
    <row r="2" spans="1:6" x14ac:dyDescent="0.3">
      <c r="A2" s="10" t="s">
        <v>35</v>
      </c>
      <c r="B2">
        <f>'ESP1 WiFi 50m 10s CB'!O3</f>
        <v>0.91304347826086951</v>
      </c>
      <c r="C2">
        <f>'ESP2 WiFi 50m 10s CB'!O3</f>
        <v>0.92063492063492058</v>
      </c>
      <c r="D2">
        <f>'ESP3 WiFi 50m 10s CB'!O3</f>
        <v>0.89473684210526316</v>
      </c>
      <c r="E2">
        <f>'ESP4 WiFi 50m 10s CB'!O3</f>
        <v>0.92063492063492058</v>
      </c>
      <c r="F2" s="33">
        <f>AVERAGE(B2:E2)</f>
        <v>0.91226254040899346</v>
      </c>
    </row>
    <row r="3" spans="1:6" x14ac:dyDescent="0.3">
      <c r="A3" s="10" t="s">
        <v>36</v>
      </c>
      <c r="B3">
        <f>'ESP1 WiFi 50m 10s CB'!O4</f>
        <v>8.6956521739130432E-2</v>
      </c>
      <c r="C3">
        <f>'ESP2 WiFi 50m 10s CB'!O4</f>
        <v>7.9365079365079361E-2</v>
      </c>
      <c r="D3">
        <f>'ESP3 WiFi 50m 10s CB'!O4</f>
        <v>0.10526315789473684</v>
      </c>
      <c r="E3">
        <f>'ESP4 WiFi 50m 10s CB'!O4</f>
        <v>7.9365079365079361E-2</v>
      </c>
      <c r="F3" s="33">
        <f t="shared" ref="F3:F4" si="0">AVERAGE(B3:E3)</f>
        <v>8.7737459591006497E-2</v>
      </c>
    </row>
    <row r="4" spans="1:6" x14ac:dyDescent="0.3">
      <c r="A4" s="10" t="s">
        <v>48</v>
      </c>
      <c r="B4">
        <f>'ESP1 WiFi 50m 10s CB'!O5</f>
        <v>0</v>
      </c>
      <c r="C4">
        <f>'ESP2 WiFi 50m 10s CB'!O5</f>
        <v>0</v>
      </c>
      <c r="D4">
        <f>'ESP3 WiFi 50m 10s CB'!O5</f>
        <v>0</v>
      </c>
      <c r="E4">
        <f>'ESP4 WiFi 50m 10s CB'!O5</f>
        <v>0</v>
      </c>
      <c r="F4" s="33">
        <f t="shared" si="0"/>
        <v>0</v>
      </c>
    </row>
    <row r="5" spans="1:6" x14ac:dyDescent="0.3">
      <c r="A5" s="8"/>
      <c r="F5" s="33"/>
    </row>
    <row r="6" spans="1:6" x14ac:dyDescent="0.3">
      <c r="A6" s="12" t="s">
        <v>37</v>
      </c>
      <c r="B6">
        <f>'ESP1 WiFi 50m 10s CB'!O7</f>
        <v>0.24396782841823056</v>
      </c>
      <c r="C6">
        <f>'ESP2 WiFi 50m 10s CB'!O7</f>
        <v>0.24806201550387597</v>
      </c>
      <c r="D6">
        <f>'ESP3 WiFi 50m 10s CB'!O7</f>
        <v>0.15608465608465608</v>
      </c>
      <c r="E6">
        <f>'ESP4 WiFi 50m 10s CB'!O7</f>
        <v>0.26170798898071623</v>
      </c>
      <c r="F6" s="33">
        <f>AVERAGE(B6:E6)</f>
        <v>0.22745562224686972</v>
      </c>
    </row>
    <row r="7" spans="1:6" x14ac:dyDescent="0.3">
      <c r="A7" s="12" t="s">
        <v>38</v>
      </c>
      <c r="B7">
        <f>'ESP1 WiFi 50m 10s CB'!O8</f>
        <v>0.73994638069705099</v>
      </c>
      <c r="C7">
        <f>'ESP2 WiFi 50m 10s CB'!O8</f>
        <v>0.73643410852713176</v>
      </c>
      <c r="D7">
        <f>'ESP3 WiFi 50m 10s CB'!O8</f>
        <v>0.82275132275132279</v>
      </c>
      <c r="E7">
        <f>'ESP4 WiFi 50m 10s CB'!O8</f>
        <v>0.72727272727272729</v>
      </c>
      <c r="F7" s="33">
        <f t="shared" ref="F7:F8" si="1">AVERAGE(B7:E7)</f>
        <v>0.75660113481205826</v>
      </c>
    </row>
    <row r="8" spans="1:6" x14ac:dyDescent="0.3">
      <c r="A8" s="12" t="s">
        <v>49</v>
      </c>
      <c r="B8">
        <f>'ESP1 WiFi 50m 10s CB'!O9</f>
        <v>1.6085790884718499E-2</v>
      </c>
      <c r="C8">
        <f>'ESP2 WiFi 50m 10s CB'!O9</f>
        <v>1.5503875968992248E-2</v>
      </c>
      <c r="D8">
        <f>'ESP3 WiFi 50m 10s CB'!O9</f>
        <v>2.1164021164021163E-2</v>
      </c>
      <c r="E8">
        <f>'ESP4 WiFi 50m 10s CB'!O9</f>
        <v>1.1019283746556474E-2</v>
      </c>
      <c r="F8" s="33">
        <f t="shared" si="1"/>
        <v>1.5943242941072095E-2</v>
      </c>
    </row>
    <row r="9" spans="1:6" x14ac:dyDescent="0.3">
      <c r="A9" s="8"/>
      <c r="F9" s="33"/>
    </row>
    <row r="10" spans="1:6" x14ac:dyDescent="0.3">
      <c r="A10" s="13" t="s">
        <v>50</v>
      </c>
      <c r="B10" s="2">
        <f>'ESP1 WiFi 50m 10s CB'!O11</f>
        <v>0</v>
      </c>
      <c r="C10" s="2">
        <f>'ESP2 WiFi 50m 10s CB'!O11</f>
        <v>0</v>
      </c>
      <c r="D10" s="2">
        <f>'ESP3 WiFi 50m 10s CB'!O11</f>
        <v>0</v>
      </c>
      <c r="E10" s="2">
        <f>'ESP4 WiFi 50m 10s CB'!O11</f>
        <v>0</v>
      </c>
      <c r="F10" s="33">
        <f>AVERAGE(B10:E10)</f>
        <v>0</v>
      </c>
    </row>
    <row r="11" spans="1:6" x14ac:dyDescent="0.3">
      <c r="A11" s="13" t="s">
        <v>51</v>
      </c>
      <c r="B11" s="2">
        <f>'ESP1 WiFi 50m 10s CB'!O12</f>
        <v>0.6166666666666667</v>
      </c>
      <c r="C11" s="2">
        <f>'ESP2 WiFi 50m 10s CB'!O12</f>
        <v>0.62903225806451613</v>
      </c>
      <c r="D11" s="2">
        <f>'ESP3 WiFi 50m 10s CB'!O12</f>
        <v>0.70512820512820518</v>
      </c>
      <c r="E11" s="2">
        <f>'ESP4 WiFi 50m 10s CB'!O12</f>
        <v>0.67142857142857137</v>
      </c>
      <c r="F11" s="33">
        <f t="shared" ref="F11:F12" si="2">AVERAGE(B11:E11)</f>
        <v>0.65556392532198982</v>
      </c>
    </row>
    <row r="12" spans="1:6" x14ac:dyDescent="0.3">
      <c r="A12" s="13" t="s">
        <v>52</v>
      </c>
      <c r="B12" s="2">
        <f>'ESP1 WiFi 50m 10s CB'!O13</f>
        <v>0.38333333333333336</v>
      </c>
      <c r="C12" s="2">
        <f>'ESP2 WiFi 50m 10s CB'!O13</f>
        <v>0.37096774193548387</v>
      </c>
      <c r="D12" s="2">
        <f>'ESP3 WiFi 50m 10s CB'!O13</f>
        <v>0.29487179487179488</v>
      </c>
      <c r="E12" s="2">
        <f>'ESP4 WiFi 50m 10s CB'!O13</f>
        <v>0.32857142857142857</v>
      </c>
      <c r="F12" s="33">
        <f t="shared" si="2"/>
        <v>0.34443607467801018</v>
      </c>
    </row>
    <row r="21" spans="1:7" x14ac:dyDescent="0.3">
      <c r="A21" s="38"/>
      <c r="B21" s="38" t="s">
        <v>39</v>
      </c>
      <c r="C21" s="38" t="s">
        <v>40</v>
      </c>
      <c r="D21" s="38" t="s">
        <v>41</v>
      </c>
      <c r="E21" s="38" t="s">
        <v>42</v>
      </c>
      <c r="F21" s="38"/>
      <c r="G21" s="48" t="s">
        <v>56</v>
      </c>
    </row>
    <row r="22" spans="1:7" x14ac:dyDescent="0.3">
      <c r="A22" s="38" t="s">
        <v>43</v>
      </c>
      <c r="B22" s="40">
        <f>'ESP1 WiFi 50m 10s CB'!A2</f>
        <v>0.6697117476851846</v>
      </c>
      <c r="C22" s="41">
        <f>'ESP2 WiFi 50m 10s CB'!A2</f>
        <v>0.67349646990740675</v>
      </c>
      <c r="D22" s="41">
        <f>'ESP3 WiFi 50m 10s CB'!A2</f>
        <v>0.67654045138888819</v>
      </c>
      <c r="E22" s="41">
        <f>'ESP4 WiFi 50m 10s CB'!A2</f>
        <v>0.67958443287036963</v>
      </c>
      <c r="F22" s="38"/>
      <c r="G22" s="1">
        <f>AVERAGE(B22:E22)</f>
        <v>0.67483327546296223</v>
      </c>
    </row>
    <row r="23" spans="1:7" x14ac:dyDescent="0.3">
      <c r="A23" s="38" t="s">
        <v>44</v>
      </c>
      <c r="B23" s="40">
        <f>'ESP1 WiFi 50m 10s CB'!A443</f>
        <v>0.72075341435184304</v>
      </c>
      <c r="C23" s="41">
        <f>'ESP2 WiFi 50m 10s CB'!A451</f>
        <v>0.72546406249999096</v>
      </c>
      <c r="D23" s="41">
        <f>'ESP3 WiFi 50m 10s CB'!A435</f>
        <v>0.72665619212962085</v>
      </c>
      <c r="E23" s="41">
        <f>'ESP4 WiFi 50m 10s CB'!A427</f>
        <v>0.72877424768517651</v>
      </c>
      <c r="F23" s="38" t="s">
        <v>45</v>
      </c>
      <c r="G23" s="1">
        <f t="shared" ref="G23:G25" si="3">AVERAGE(B23:E23)</f>
        <v>0.72541197916665778</v>
      </c>
    </row>
    <row r="24" spans="1:7" x14ac:dyDescent="0.3">
      <c r="A24" s="39" t="s">
        <v>47</v>
      </c>
      <c r="B24" s="40">
        <f>'ESP1 WiFi 50m 10s CB'!A503</f>
        <v>0.72769785879628635</v>
      </c>
      <c r="C24" s="41">
        <f>'ESP2 WiFi 50m 10s CB'!A513</f>
        <v>0.73263998842591571</v>
      </c>
      <c r="D24" s="41">
        <f>'ESP3 WiFi 50m 10s CB'!A511</f>
        <v>0.73545248842591571</v>
      </c>
      <c r="E24" s="41">
        <f>'ESP4 WiFi 50m 10s CB'!A497</f>
        <v>0.73687609953702704</v>
      </c>
      <c r="F24" s="39"/>
      <c r="G24" s="1">
        <f t="shared" si="3"/>
        <v>0.73316660879628626</v>
      </c>
    </row>
    <row r="25" spans="1:7" x14ac:dyDescent="0.3">
      <c r="A25" s="38" t="s">
        <v>46</v>
      </c>
      <c r="B25" s="41">
        <f>B23-B22</f>
        <v>5.1041666666658436E-2</v>
      </c>
      <c r="C25" s="41">
        <f>C23-C22</f>
        <v>5.1967592592584211E-2</v>
      </c>
      <c r="D25" s="41">
        <f>D23-D22</f>
        <v>5.0115740740732662E-2</v>
      </c>
      <c r="E25" s="41">
        <f>E23-E22</f>
        <v>4.9189814814806887E-2</v>
      </c>
      <c r="F25" s="41">
        <f>SUM(B25:E25)/4</f>
        <v>5.0578703703695549E-2</v>
      </c>
      <c r="G25" s="1">
        <f t="shared" si="3"/>
        <v>5.0578703703695549E-2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502"/>
  <sheetViews>
    <sheetView workbookViewId="0">
      <selection activeCell="A443" sqref="A443:A502"/>
    </sheetView>
  </sheetViews>
  <sheetFormatPr defaultRowHeight="14.4" x14ac:dyDescent="0.3"/>
  <sheetData>
    <row r="1" spans="1:18" x14ac:dyDescent="0.3">
      <c r="A1">
        <v>3.57</v>
      </c>
      <c r="H1" s="8"/>
      <c r="I1" s="8" t="s">
        <v>21</v>
      </c>
      <c r="K1" s="8" t="s">
        <v>24</v>
      </c>
      <c r="M1" s="8" t="s">
        <v>28</v>
      </c>
    </row>
    <row r="2" spans="1:18" x14ac:dyDescent="0.3">
      <c r="A2">
        <v>3.58</v>
      </c>
      <c r="C2" s="8">
        <v>3.61</v>
      </c>
      <c r="D2" s="8" cm="1">
        <f t="array" ref="D2:D86">COUNTIF(esp1basetotal,esp1volttotal)</f>
        <v>2</v>
      </c>
      <c r="E2" s="30">
        <f t="shared" ref="E2:E33" si="0">D2/COUNTA(esp1basetotal)</f>
        <v>3.9840637450199202E-3</v>
      </c>
      <c r="H2" s="8">
        <v>3.61</v>
      </c>
      <c r="I2" s="8" cm="1">
        <f t="array" ref="I2:I42">COUNTIF(esp1basecheia,esp1voltcheio)</f>
        <v>2</v>
      </c>
      <c r="K2" s="8" cm="1">
        <f t="array" ref="K2:K42">COUNTIF(esp1basemed,esp1voltcheio)</f>
        <v>0</v>
      </c>
      <c r="M2" s="8" cm="1">
        <f t="array" ref="M2:M42">COUNTIF(esp1basevazia,esp1voltcheio)</f>
        <v>0</v>
      </c>
      <c r="P2" s="8" t="s">
        <v>21</v>
      </c>
      <c r="Q2" s="8" t="s">
        <v>24</v>
      </c>
      <c r="R2" s="8" t="s">
        <v>28</v>
      </c>
    </row>
    <row r="3" spans="1:18" x14ac:dyDescent="0.3">
      <c r="A3">
        <v>3.61</v>
      </c>
      <c r="C3" s="8">
        <v>3.6</v>
      </c>
      <c r="D3" s="8">
        <v>2</v>
      </c>
      <c r="E3" s="30">
        <f t="shared" si="0"/>
        <v>3.9840637450199202E-3</v>
      </c>
      <c r="H3" s="8">
        <v>3.6</v>
      </c>
      <c r="I3" s="8">
        <v>2</v>
      </c>
      <c r="K3" s="8">
        <v>0</v>
      </c>
      <c r="M3" s="8">
        <v>0</v>
      </c>
      <c r="P3" s="8">
        <f>I45</f>
        <v>63</v>
      </c>
      <c r="Q3" s="8">
        <f>K45</f>
        <v>91</v>
      </c>
      <c r="R3" s="8">
        <f>M45</f>
        <v>0</v>
      </c>
    </row>
    <row r="4" spans="1:18" x14ac:dyDescent="0.3">
      <c r="A4">
        <v>3.6</v>
      </c>
      <c r="C4" s="8">
        <v>3.59</v>
      </c>
      <c r="D4" s="8">
        <v>2</v>
      </c>
      <c r="E4" s="30">
        <f t="shared" si="0"/>
        <v>3.9840637450199202E-3</v>
      </c>
      <c r="H4" s="8">
        <v>3.59</v>
      </c>
      <c r="I4" s="8">
        <v>2</v>
      </c>
      <c r="K4" s="8">
        <v>0</v>
      </c>
      <c r="M4" s="8">
        <v>0</v>
      </c>
      <c r="P4" s="8" t="s">
        <v>22</v>
      </c>
      <c r="Q4" s="8" t="s">
        <v>25</v>
      </c>
      <c r="R4" s="8" t="s">
        <v>29</v>
      </c>
    </row>
    <row r="5" spans="1:18" x14ac:dyDescent="0.3">
      <c r="A5">
        <v>3.59</v>
      </c>
      <c r="C5" s="8">
        <v>3.58</v>
      </c>
      <c r="D5" s="8">
        <v>1</v>
      </c>
      <c r="E5" s="30">
        <f t="shared" si="0"/>
        <v>1.9920318725099601E-3</v>
      </c>
      <c r="H5" s="8">
        <v>3.58</v>
      </c>
      <c r="I5" s="8">
        <v>1</v>
      </c>
      <c r="K5" s="8">
        <v>0</v>
      </c>
      <c r="M5" s="8">
        <v>0</v>
      </c>
      <c r="P5" s="8">
        <f>I93</f>
        <v>6</v>
      </c>
      <c r="Q5" s="8">
        <f>K93</f>
        <v>276</v>
      </c>
      <c r="R5" s="8">
        <f>M93</f>
        <v>37</v>
      </c>
    </row>
    <row r="6" spans="1:18" x14ac:dyDescent="0.3">
      <c r="A6">
        <v>3.59</v>
      </c>
      <c r="C6" s="8">
        <v>3.57</v>
      </c>
      <c r="D6" s="8">
        <v>3</v>
      </c>
      <c r="E6" s="30">
        <f t="shared" si="0"/>
        <v>5.9760956175298804E-3</v>
      </c>
      <c r="H6" s="8">
        <v>3.57</v>
      </c>
      <c r="I6" s="8">
        <v>3</v>
      </c>
      <c r="K6" s="8">
        <v>0</v>
      </c>
      <c r="M6" s="8">
        <v>0</v>
      </c>
      <c r="P6" s="8" t="s">
        <v>23</v>
      </c>
      <c r="Q6" s="8" t="s">
        <v>26</v>
      </c>
      <c r="R6" s="8" t="s">
        <v>30</v>
      </c>
    </row>
    <row r="7" spans="1:18" x14ac:dyDescent="0.3">
      <c r="A7">
        <v>3.61</v>
      </c>
      <c r="C7" s="8">
        <v>3.56</v>
      </c>
      <c r="D7" s="8">
        <v>3</v>
      </c>
      <c r="E7" s="30">
        <f t="shared" si="0"/>
        <v>5.9760956175298804E-3</v>
      </c>
      <c r="H7" s="8">
        <v>3.56</v>
      </c>
      <c r="I7" s="8">
        <v>3</v>
      </c>
      <c r="K7" s="8">
        <v>0</v>
      </c>
      <c r="M7" s="8">
        <v>0</v>
      </c>
      <c r="P7" s="8">
        <f>I116</f>
        <v>0</v>
      </c>
      <c r="Q7" s="8">
        <f>K116</f>
        <v>6</v>
      </c>
      <c r="R7" s="8">
        <f>M116</f>
        <v>23</v>
      </c>
    </row>
    <row r="8" spans="1:18" x14ac:dyDescent="0.3">
      <c r="A8">
        <v>3.57</v>
      </c>
      <c r="C8" s="8">
        <v>3.55</v>
      </c>
      <c r="D8" s="8">
        <v>2</v>
      </c>
      <c r="E8" s="30">
        <f t="shared" si="0"/>
        <v>3.9840637450199202E-3</v>
      </c>
      <c r="H8" s="8">
        <v>3.55</v>
      </c>
      <c r="I8" s="8">
        <v>2</v>
      </c>
      <c r="K8" s="8">
        <v>0</v>
      </c>
      <c r="M8" s="8">
        <v>0</v>
      </c>
      <c r="P8" s="8">
        <f>P3+P5+P7</f>
        <v>69</v>
      </c>
      <c r="Q8" s="8">
        <f>Q3+Q5+Q7</f>
        <v>373</v>
      </c>
      <c r="R8" s="8">
        <f>R3+R5+R7</f>
        <v>60</v>
      </c>
    </row>
    <row r="9" spans="1:18" x14ac:dyDescent="0.3">
      <c r="A9">
        <v>3.53</v>
      </c>
      <c r="C9" s="8">
        <v>3.54</v>
      </c>
      <c r="D9" s="8">
        <v>1</v>
      </c>
      <c r="E9" s="30">
        <f t="shared" si="0"/>
        <v>1.9920318725099601E-3</v>
      </c>
      <c r="H9" s="8">
        <v>3.54</v>
      </c>
      <c r="I9" s="8">
        <v>1</v>
      </c>
      <c r="K9" s="8">
        <v>0</v>
      </c>
      <c r="M9" s="8">
        <v>0</v>
      </c>
    </row>
    <row r="10" spans="1:18" x14ac:dyDescent="0.3">
      <c r="A10">
        <v>3.56</v>
      </c>
      <c r="C10" s="8">
        <v>3.53</v>
      </c>
      <c r="D10" s="8">
        <v>3</v>
      </c>
      <c r="E10" s="30">
        <f t="shared" si="0"/>
        <v>5.9760956175298804E-3</v>
      </c>
      <c r="H10" s="8">
        <v>3.53</v>
      </c>
      <c r="I10" s="8">
        <v>3</v>
      </c>
      <c r="K10" s="8">
        <v>0</v>
      </c>
      <c r="M10" s="8">
        <v>0</v>
      </c>
    </row>
    <row r="11" spans="1:18" x14ac:dyDescent="0.3">
      <c r="A11">
        <v>3.4</v>
      </c>
      <c r="C11" s="8">
        <v>3.52</v>
      </c>
      <c r="D11" s="8">
        <v>2</v>
      </c>
      <c r="E11" s="30">
        <f t="shared" si="0"/>
        <v>3.9840637450199202E-3</v>
      </c>
      <c r="H11" s="8">
        <v>3.52</v>
      </c>
      <c r="I11" s="8">
        <v>2</v>
      </c>
      <c r="K11" s="8">
        <v>0</v>
      </c>
      <c r="M11" s="8">
        <v>0</v>
      </c>
    </row>
    <row r="12" spans="1:18" x14ac:dyDescent="0.3">
      <c r="A12">
        <v>3.6</v>
      </c>
      <c r="C12" s="8">
        <v>3.51</v>
      </c>
      <c r="D12" s="8">
        <v>6</v>
      </c>
      <c r="E12" s="30">
        <f t="shared" si="0"/>
        <v>1.1952191235059761E-2</v>
      </c>
      <c r="H12" s="8">
        <v>3.51</v>
      </c>
      <c r="I12" s="8">
        <v>6</v>
      </c>
      <c r="K12" s="8">
        <v>0</v>
      </c>
      <c r="M12" s="8">
        <v>0</v>
      </c>
    </row>
    <row r="13" spans="1:18" x14ac:dyDescent="0.3">
      <c r="A13">
        <v>3.5</v>
      </c>
      <c r="C13" s="8">
        <v>3.5</v>
      </c>
      <c r="D13" s="8">
        <v>5</v>
      </c>
      <c r="E13" s="30">
        <f t="shared" si="0"/>
        <v>9.9601593625498006E-3</v>
      </c>
      <c r="H13" s="8">
        <v>3.5</v>
      </c>
      <c r="I13" s="8">
        <v>5</v>
      </c>
      <c r="K13" s="8">
        <v>0</v>
      </c>
      <c r="M13" s="8">
        <v>0</v>
      </c>
    </row>
    <row r="14" spans="1:18" x14ac:dyDescent="0.3">
      <c r="A14">
        <v>3.57</v>
      </c>
      <c r="C14" s="8">
        <v>3.49</v>
      </c>
      <c r="D14" s="8">
        <v>3</v>
      </c>
      <c r="E14" s="30">
        <f t="shared" si="0"/>
        <v>5.9760956175298804E-3</v>
      </c>
      <c r="H14" s="8">
        <v>3.49</v>
      </c>
      <c r="I14" s="8">
        <v>3</v>
      </c>
      <c r="K14" s="8">
        <v>0</v>
      </c>
      <c r="M14" s="8">
        <v>0</v>
      </c>
    </row>
    <row r="15" spans="1:18" x14ac:dyDescent="0.3">
      <c r="A15">
        <v>3.56</v>
      </c>
      <c r="C15" s="8">
        <v>3.48</v>
      </c>
      <c r="D15" s="8">
        <v>1</v>
      </c>
      <c r="E15" s="30">
        <f t="shared" si="0"/>
        <v>1.9920318725099601E-3</v>
      </c>
      <c r="H15" s="8">
        <v>3.48</v>
      </c>
      <c r="I15" s="8">
        <v>1</v>
      </c>
      <c r="K15" s="8">
        <v>0</v>
      </c>
      <c r="M15" s="8">
        <v>0</v>
      </c>
    </row>
    <row r="16" spans="1:18" x14ac:dyDescent="0.3">
      <c r="A16">
        <v>3.56</v>
      </c>
      <c r="C16" s="8">
        <v>3.47</v>
      </c>
      <c r="D16" s="8">
        <v>6</v>
      </c>
      <c r="E16" s="30">
        <f t="shared" si="0"/>
        <v>1.1952191235059761E-2</v>
      </c>
      <c r="H16" s="8">
        <v>3.47</v>
      </c>
      <c r="I16" s="8">
        <v>6</v>
      </c>
      <c r="K16" s="8">
        <v>0</v>
      </c>
      <c r="M16" s="8">
        <v>0</v>
      </c>
    </row>
    <row r="17" spans="1:13" x14ac:dyDescent="0.3">
      <c r="A17">
        <v>3.55</v>
      </c>
      <c r="C17" s="8">
        <v>3.46</v>
      </c>
      <c r="D17" s="8">
        <v>2</v>
      </c>
      <c r="E17" s="30">
        <f t="shared" si="0"/>
        <v>3.9840637450199202E-3</v>
      </c>
      <c r="H17" s="8">
        <v>3.46</v>
      </c>
      <c r="I17" s="8">
        <v>2</v>
      </c>
      <c r="K17" s="8">
        <v>0</v>
      </c>
      <c r="M17" s="8">
        <v>0</v>
      </c>
    </row>
    <row r="18" spans="1:13" x14ac:dyDescent="0.3">
      <c r="A18">
        <v>3.55</v>
      </c>
      <c r="C18" s="8">
        <v>3.45</v>
      </c>
      <c r="D18" s="8">
        <v>1</v>
      </c>
      <c r="E18" s="30">
        <f t="shared" si="0"/>
        <v>1.9920318725099601E-3</v>
      </c>
      <c r="H18" s="8">
        <v>3.45</v>
      </c>
      <c r="I18" s="8">
        <v>1</v>
      </c>
      <c r="K18" s="8">
        <v>0</v>
      </c>
      <c r="M18" s="8">
        <v>0</v>
      </c>
    </row>
    <row r="19" spans="1:13" x14ac:dyDescent="0.3">
      <c r="A19">
        <v>3.53</v>
      </c>
      <c r="C19" s="8">
        <v>3.44</v>
      </c>
      <c r="D19" s="8">
        <v>2</v>
      </c>
      <c r="E19" s="30">
        <f t="shared" si="0"/>
        <v>3.9840637450199202E-3</v>
      </c>
      <c r="H19" s="8">
        <v>3.44</v>
      </c>
      <c r="I19" s="8">
        <v>2</v>
      </c>
      <c r="K19" s="8">
        <v>0</v>
      </c>
      <c r="M19" s="8">
        <v>0</v>
      </c>
    </row>
    <row r="20" spans="1:13" x14ac:dyDescent="0.3">
      <c r="A20">
        <v>3.5</v>
      </c>
      <c r="C20" s="8">
        <v>3.43</v>
      </c>
      <c r="D20" s="8">
        <v>2</v>
      </c>
      <c r="E20" s="30">
        <f t="shared" si="0"/>
        <v>3.9840637450199202E-3</v>
      </c>
      <c r="H20" s="8">
        <v>3.43</v>
      </c>
      <c r="I20" s="8">
        <v>2</v>
      </c>
      <c r="K20" s="8">
        <v>0</v>
      </c>
      <c r="M20" s="8">
        <v>0</v>
      </c>
    </row>
    <row r="21" spans="1:13" x14ac:dyDescent="0.3">
      <c r="A21">
        <v>3.52</v>
      </c>
      <c r="C21" s="8">
        <v>3.42</v>
      </c>
      <c r="D21" s="8">
        <v>4</v>
      </c>
      <c r="E21" s="30">
        <f t="shared" si="0"/>
        <v>7.9681274900398405E-3</v>
      </c>
      <c r="H21" s="8">
        <v>3.42</v>
      </c>
      <c r="I21" s="8">
        <v>4</v>
      </c>
      <c r="K21" s="8">
        <v>0</v>
      </c>
      <c r="M21" s="8">
        <v>0</v>
      </c>
    </row>
    <row r="22" spans="1:13" x14ac:dyDescent="0.3">
      <c r="A22">
        <v>3.53</v>
      </c>
      <c r="C22" s="8">
        <v>3.41</v>
      </c>
      <c r="D22" s="8">
        <v>1</v>
      </c>
      <c r="E22" s="30">
        <f t="shared" si="0"/>
        <v>1.9920318725099601E-3</v>
      </c>
      <c r="H22" s="8">
        <v>3.41</v>
      </c>
      <c r="I22" s="8">
        <v>1</v>
      </c>
      <c r="K22" s="8">
        <v>0</v>
      </c>
      <c r="M22" s="8">
        <v>0</v>
      </c>
    </row>
    <row r="23" spans="1:13" x14ac:dyDescent="0.3">
      <c r="A23">
        <v>3.54</v>
      </c>
      <c r="C23" s="8">
        <v>3.4</v>
      </c>
      <c r="D23" s="8">
        <v>3</v>
      </c>
      <c r="E23" s="30">
        <f t="shared" si="0"/>
        <v>5.9760956175298804E-3</v>
      </c>
      <c r="H23" s="8">
        <v>3.4</v>
      </c>
      <c r="I23" s="8">
        <v>2</v>
      </c>
      <c r="K23" s="8">
        <v>1</v>
      </c>
      <c r="M23" s="8">
        <v>0</v>
      </c>
    </row>
    <row r="24" spans="1:13" x14ac:dyDescent="0.3">
      <c r="A24">
        <v>3.51</v>
      </c>
      <c r="C24" s="8">
        <v>3.39</v>
      </c>
      <c r="D24" s="8">
        <v>3</v>
      </c>
      <c r="E24" s="30">
        <f t="shared" si="0"/>
        <v>5.9760956175298804E-3</v>
      </c>
      <c r="H24" s="8">
        <v>3.39</v>
      </c>
      <c r="I24" s="8">
        <v>2</v>
      </c>
      <c r="K24" s="8">
        <v>1</v>
      </c>
      <c r="M24" s="8">
        <v>0</v>
      </c>
    </row>
    <row r="25" spans="1:13" x14ac:dyDescent="0.3">
      <c r="A25">
        <v>3.46</v>
      </c>
      <c r="C25" s="8">
        <v>3.38</v>
      </c>
      <c r="D25" s="8">
        <v>1</v>
      </c>
      <c r="E25" s="30">
        <f t="shared" si="0"/>
        <v>1.9920318725099601E-3</v>
      </c>
      <c r="H25" s="8">
        <v>3.38</v>
      </c>
      <c r="I25" s="8">
        <v>0</v>
      </c>
      <c r="K25" s="8">
        <v>1</v>
      </c>
      <c r="M25" s="8">
        <v>0</v>
      </c>
    </row>
    <row r="26" spans="1:13" x14ac:dyDescent="0.3">
      <c r="A26">
        <v>3.52</v>
      </c>
      <c r="C26" s="8">
        <v>3.36</v>
      </c>
      <c r="D26" s="8">
        <v>2</v>
      </c>
      <c r="E26" s="30">
        <f t="shared" si="0"/>
        <v>3.9840637450199202E-3</v>
      </c>
      <c r="H26" s="8">
        <v>3.36</v>
      </c>
      <c r="I26" s="8">
        <v>1</v>
      </c>
      <c r="K26" s="8">
        <v>1</v>
      </c>
      <c r="M26" s="8">
        <v>0</v>
      </c>
    </row>
    <row r="27" spans="1:13" x14ac:dyDescent="0.3">
      <c r="A27">
        <v>3.47</v>
      </c>
      <c r="C27" s="8">
        <v>3.35</v>
      </c>
      <c r="D27" s="8">
        <v>1</v>
      </c>
      <c r="E27" s="30">
        <f t="shared" si="0"/>
        <v>1.9920318725099601E-3</v>
      </c>
      <c r="H27" s="8">
        <v>3.35</v>
      </c>
      <c r="I27" s="8">
        <v>0</v>
      </c>
      <c r="K27" s="8">
        <v>1</v>
      </c>
      <c r="M27" s="8">
        <v>0</v>
      </c>
    </row>
    <row r="28" spans="1:13" x14ac:dyDescent="0.3">
      <c r="A28">
        <v>3.51</v>
      </c>
      <c r="C28" s="8">
        <v>3.34</v>
      </c>
      <c r="D28" s="8">
        <v>7</v>
      </c>
      <c r="E28" s="30">
        <f t="shared" si="0"/>
        <v>1.3944223107569721E-2</v>
      </c>
      <c r="H28" s="8">
        <v>3.34</v>
      </c>
      <c r="I28" s="8">
        <v>0</v>
      </c>
      <c r="K28" s="8">
        <v>7</v>
      </c>
      <c r="M28" s="8">
        <v>0</v>
      </c>
    </row>
    <row r="29" spans="1:13" x14ac:dyDescent="0.3">
      <c r="A29">
        <v>3.51</v>
      </c>
      <c r="C29" s="8">
        <v>3.33</v>
      </c>
      <c r="D29" s="8">
        <v>2</v>
      </c>
      <c r="E29" s="30">
        <f t="shared" si="0"/>
        <v>3.9840637450199202E-3</v>
      </c>
      <c r="H29" s="8">
        <v>3.33</v>
      </c>
      <c r="I29" s="8">
        <v>0</v>
      </c>
      <c r="K29" s="8">
        <v>2</v>
      </c>
      <c r="M29" s="8">
        <v>0</v>
      </c>
    </row>
    <row r="30" spans="1:13" x14ac:dyDescent="0.3">
      <c r="A30">
        <v>3.5</v>
      </c>
      <c r="C30" s="8">
        <v>3.31</v>
      </c>
      <c r="D30" s="8">
        <v>2</v>
      </c>
      <c r="E30" s="30">
        <f t="shared" si="0"/>
        <v>3.9840637450199202E-3</v>
      </c>
      <c r="H30" s="8">
        <v>3.31</v>
      </c>
      <c r="I30" s="8">
        <v>0</v>
      </c>
      <c r="K30" s="8">
        <v>2</v>
      </c>
      <c r="M30" s="8">
        <v>0</v>
      </c>
    </row>
    <row r="31" spans="1:13" x14ac:dyDescent="0.3">
      <c r="A31">
        <v>3.5</v>
      </c>
      <c r="C31" s="8">
        <v>3.3</v>
      </c>
      <c r="D31" s="8">
        <v>1</v>
      </c>
      <c r="E31" s="30">
        <f t="shared" si="0"/>
        <v>1.9920318725099601E-3</v>
      </c>
      <c r="H31" s="8">
        <v>3.3</v>
      </c>
      <c r="I31" s="8">
        <v>0</v>
      </c>
      <c r="K31" s="8">
        <v>1</v>
      </c>
      <c r="M31" s="8">
        <v>0</v>
      </c>
    </row>
    <row r="32" spans="1:13" x14ac:dyDescent="0.3">
      <c r="A32">
        <v>3.51</v>
      </c>
      <c r="C32" s="8">
        <v>3.29</v>
      </c>
      <c r="D32" s="8">
        <v>1</v>
      </c>
      <c r="E32" s="30">
        <f t="shared" si="0"/>
        <v>1.9920318725099601E-3</v>
      </c>
      <c r="H32" s="8">
        <v>3.29</v>
      </c>
      <c r="I32" s="8">
        <v>1</v>
      </c>
      <c r="K32" s="8">
        <v>0</v>
      </c>
      <c r="M32" s="8">
        <v>0</v>
      </c>
    </row>
    <row r="33" spans="1:13" x14ac:dyDescent="0.3">
      <c r="A33">
        <v>3.5</v>
      </c>
      <c r="C33" s="8">
        <v>3.27</v>
      </c>
      <c r="D33" s="8">
        <v>1</v>
      </c>
      <c r="E33" s="30">
        <f t="shared" si="0"/>
        <v>1.9920318725099601E-3</v>
      </c>
      <c r="H33" s="8">
        <v>3.27</v>
      </c>
      <c r="I33" s="8">
        <v>0</v>
      </c>
      <c r="K33" s="8">
        <v>1</v>
      </c>
      <c r="M33" s="8">
        <v>0</v>
      </c>
    </row>
    <row r="34" spans="1:13" x14ac:dyDescent="0.3">
      <c r="A34">
        <v>3.51</v>
      </c>
      <c r="C34" s="8">
        <v>3.26</v>
      </c>
      <c r="D34" s="8">
        <v>2</v>
      </c>
      <c r="E34" s="30">
        <f t="shared" ref="E34:E65" si="1">D34/COUNTA(esp1basetotal)</f>
        <v>3.9840637450199202E-3</v>
      </c>
      <c r="H34" s="8">
        <v>3.26</v>
      </c>
      <c r="I34" s="8">
        <v>0</v>
      </c>
      <c r="K34" s="8">
        <v>2</v>
      </c>
      <c r="M34" s="8">
        <v>0</v>
      </c>
    </row>
    <row r="35" spans="1:13" x14ac:dyDescent="0.3">
      <c r="A35">
        <v>3.19</v>
      </c>
      <c r="C35" s="8">
        <v>3.25</v>
      </c>
      <c r="D35" s="8">
        <v>5</v>
      </c>
      <c r="E35" s="30">
        <f t="shared" si="1"/>
        <v>9.9601593625498006E-3</v>
      </c>
      <c r="H35" s="8">
        <v>3.25</v>
      </c>
      <c r="I35" s="8">
        <v>1</v>
      </c>
      <c r="K35" s="8">
        <v>4</v>
      </c>
      <c r="M35" s="8">
        <v>0</v>
      </c>
    </row>
    <row r="36" spans="1:13" x14ac:dyDescent="0.3">
      <c r="A36">
        <v>3.51</v>
      </c>
      <c r="C36" s="8">
        <v>3.24</v>
      </c>
      <c r="D36" s="8">
        <v>4</v>
      </c>
      <c r="E36" s="30">
        <f t="shared" si="1"/>
        <v>7.9681274900398405E-3</v>
      </c>
      <c r="H36" s="8">
        <v>3.24</v>
      </c>
      <c r="I36" s="8">
        <v>0</v>
      </c>
      <c r="K36" s="8">
        <v>4</v>
      </c>
      <c r="M36" s="8">
        <v>0</v>
      </c>
    </row>
    <row r="37" spans="1:13" x14ac:dyDescent="0.3">
      <c r="A37">
        <v>3.49</v>
      </c>
      <c r="C37" s="8">
        <v>3.23</v>
      </c>
      <c r="D37" s="8">
        <v>9</v>
      </c>
      <c r="E37" s="30">
        <f t="shared" si="1"/>
        <v>1.7928286852589643E-2</v>
      </c>
      <c r="H37" s="8">
        <v>3.23</v>
      </c>
      <c r="I37" s="8">
        <v>2</v>
      </c>
      <c r="K37" s="8">
        <v>7</v>
      </c>
      <c r="M37" s="8">
        <v>0</v>
      </c>
    </row>
    <row r="38" spans="1:13" x14ac:dyDescent="0.3">
      <c r="A38">
        <v>3.49</v>
      </c>
      <c r="C38" s="8">
        <v>3.22</v>
      </c>
      <c r="D38" s="8">
        <v>28</v>
      </c>
      <c r="E38" s="30">
        <f t="shared" si="1"/>
        <v>5.5776892430278883E-2</v>
      </c>
      <c r="H38" s="8">
        <v>3.22</v>
      </c>
      <c r="I38" s="8">
        <v>0</v>
      </c>
      <c r="K38" s="8">
        <v>28</v>
      </c>
      <c r="M38" s="8">
        <v>0</v>
      </c>
    </row>
    <row r="39" spans="1:13" x14ac:dyDescent="0.3">
      <c r="A39">
        <v>3.47</v>
      </c>
      <c r="C39" s="8">
        <v>3.21</v>
      </c>
      <c r="D39" s="8">
        <v>28</v>
      </c>
      <c r="E39" s="30">
        <f t="shared" si="1"/>
        <v>5.5776892430278883E-2</v>
      </c>
      <c r="H39" s="8">
        <v>3.21</v>
      </c>
      <c r="I39" s="8">
        <v>0</v>
      </c>
      <c r="K39" s="8">
        <v>28</v>
      </c>
      <c r="M39" s="8">
        <v>0</v>
      </c>
    </row>
    <row r="40" spans="1:13" x14ac:dyDescent="0.3">
      <c r="A40">
        <v>3.46</v>
      </c>
      <c r="C40" s="8">
        <v>3.2</v>
      </c>
      <c r="D40" s="8">
        <v>28</v>
      </c>
      <c r="E40" s="30">
        <f t="shared" si="1"/>
        <v>5.5776892430278883E-2</v>
      </c>
      <c r="H40" s="8"/>
      <c r="I40" s="8">
        <v>0</v>
      </c>
      <c r="K40" s="8">
        <v>0</v>
      </c>
      <c r="M40" s="8">
        <v>0</v>
      </c>
    </row>
    <row r="41" spans="1:13" x14ac:dyDescent="0.3">
      <c r="A41">
        <v>3.47</v>
      </c>
      <c r="C41" s="8">
        <v>3.19</v>
      </c>
      <c r="D41" s="8">
        <v>25</v>
      </c>
      <c r="E41" s="30">
        <f t="shared" si="1"/>
        <v>4.9800796812749001E-2</v>
      </c>
      <c r="H41" s="8"/>
      <c r="I41" s="8">
        <v>0</v>
      </c>
      <c r="K41" s="8">
        <v>0</v>
      </c>
      <c r="M41" s="8">
        <v>0</v>
      </c>
    </row>
    <row r="42" spans="1:13" x14ac:dyDescent="0.3">
      <c r="A42">
        <v>3.49</v>
      </c>
      <c r="C42" s="8">
        <v>3.18</v>
      </c>
      <c r="D42" s="8">
        <v>28</v>
      </c>
      <c r="E42" s="30">
        <f t="shared" si="1"/>
        <v>5.5776892430278883E-2</v>
      </c>
      <c r="H42" s="8"/>
      <c r="I42" s="8">
        <v>0</v>
      </c>
      <c r="K42" s="8">
        <v>0</v>
      </c>
      <c r="M42" s="8">
        <v>0</v>
      </c>
    </row>
    <row r="43" spans="1:13" x14ac:dyDescent="0.3">
      <c r="A43">
        <v>3.47</v>
      </c>
      <c r="C43" s="8">
        <v>3.17</v>
      </c>
      <c r="D43" s="8">
        <v>8</v>
      </c>
      <c r="E43" s="30">
        <f t="shared" si="1"/>
        <v>1.5936254980079681E-2</v>
      </c>
      <c r="H43" s="8"/>
      <c r="I43" s="8"/>
      <c r="K43" s="8"/>
      <c r="M43" s="8"/>
    </row>
    <row r="44" spans="1:13" x14ac:dyDescent="0.3">
      <c r="A44">
        <v>3.47</v>
      </c>
      <c r="C44" s="8">
        <v>3.16</v>
      </c>
      <c r="D44" s="8">
        <v>3</v>
      </c>
      <c r="E44" s="30">
        <f t="shared" si="1"/>
        <v>5.9760956175298804E-3</v>
      </c>
      <c r="H44" s="8"/>
      <c r="I44" s="8"/>
      <c r="K44" s="8"/>
      <c r="M44" s="8"/>
    </row>
    <row r="45" spans="1:13" x14ac:dyDescent="0.3">
      <c r="A45">
        <v>3.48</v>
      </c>
      <c r="C45" s="8">
        <v>3.15</v>
      </c>
      <c r="D45" s="8">
        <v>10</v>
      </c>
      <c r="E45" s="30">
        <f t="shared" si="1"/>
        <v>1.9920318725099601E-2</v>
      </c>
      <c r="I45" s="31">
        <f>SUM(_xlfn.ANCHORARRAY(I2))</f>
        <v>63</v>
      </c>
      <c r="K45" s="31">
        <f>SUM(_xlfn.ANCHORARRAY(K2))</f>
        <v>91</v>
      </c>
      <c r="M45" s="31">
        <f>SUM(_xlfn.ANCHORARRAY(M2))</f>
        <v>0</v>
      </c>
    </row>
    <row r="46" spans="1:13" x14ac:dyDescent="0.3">
      <c r="A46">
        <v>3.42</v>
      </c>
      <c r="C46" s="8">
        <v>3.14</v>
      </c>
      <c r="D46" s="8">
        <v>3</v>
      </c>
      <c r="E46" s="30">
        <f t="shared" si="1"/>
        <v>5.9760956175298804E-3</v>
      </c>
      <c r="I46" t="s">
        <v>22</v>
      </c>
      <c r="K46" t="s">
        <v>25</v>
      </c>
      <c r="M46" t="s">
        <v>29</v>
      </c>
    </row>
    <row r="47" spans="1:13" x14ac:dyDescent="0.3">
      <c r="A47">
        <v>3.19</v>
      </c>
      <c r="C47" s="8">
        <v>3.13</v>
      </c>
      <c r="D47" s="8">
        <v>13</v>
      </c>
      <c r="E47" s="30">
        <f t="shared" si="1"/>
        <v>2.5896414342629483E-2</v>
      </c>
      <c r="H47" s="8">
        <v>3.2</v>
      </c>
      <c r="I47" s="8" cm="1">
        <f t="array" ref="I47:I86">COUNTIF(esp1basecheia,esp1voltmed)</f>
        <v>1</v>
      </c>
      <c r="K47" s="8" cm="1">
        <f t="array" ref="K47:K86">COUNTIF(esp1basemed,esp1voltmed)</f>
        <v>27</v>
      </c>
      <c r="M47" s="8" cm="1">
        <f t="array" ref="M47:M86">COUNTIF(esp1basevazia,esp1voltmed)</f>
        <v>0</v>
      </c>
    </row>
    <row r="48" spans="1:13" x14ac:dyDescent="0.3">
      <c r="A48">
        <v>3.39</v>
      </c>
      <c r="C48" s="8">
        <v>3.12</v>
      </c>
      <c r="D48" s="8">
        <v>15</v>
      </c>
      <c r="E48" s="30">
        <f t="shared" si="1"/>
        <v>2.9880478087649404E-2</v>
      </c>
      <c r="H48" s="8">
        <v>3.19</v>
      </c>
      <c r="I48" s="8">
        <v>3</v>
      </c>
      <c r="K48" s="8">
        <v>22</v>
      </c>
      <c r="M48" s="8">
        <v>0</v>
      </c>
    </row>
    <row r="49" spans="1:13" x14ac:dyDescent="0.3">
      <c r="A49">
        <v>3.47</v>
      </c>
      <c r="C49" s="8">
        <v>3.11</v>
      </c>
      <c r="D49" s="8">
        <v>28</v>
      </c>
      <c r="E49" s="30">
        <f t="shared" si="1"/>
        <v>5.5776892430278883E-2</v>
      </c>
      <c r="H49" s="8">
        <v>3.18</v>
      </c>
      <c r="I49" s="8">
        <v>1</v>
      </c>
      <c r="K49" s="8">
        <v>27</v>
      </c>
      <c r="M49" s="8">
        <v>0</v>
      </c>
    </row>
    <row r="50" spans="1:13" x14ac:dyDescent="0.3">
      <c r="A50">
        <v>3.44</v>
      </c>
      <c r="C50" s="8">
        <v>3.1</v>
      </c>
      <c r="D50" s="8">
        <v>27</v>
      </c>
      <c r="E50" s="30">
        <f t="shared" si="1"/>
        <v>5.3784860557768925E-2</v>
      </c>
      <c r="H50" s="8">
        <v>3.17</v>
      </c>
      <c r="I50" s="8">
        <v>1</v>
      </c>
      <c r="K50" s="8">
        <v>7</v>
      </c>
      <c r="M50" s="8">
        <v>0</v>
      </c>
    </row>
    <row r="51" spans="1:13" x14ac:dyDescent="0.3">
      <c r="A51">
        <v>3.23</v>
      </c>
      <c r="C51" s="8">
        <v>3.09</v>
      </c>
      <c r="D51" s="8">
        <v>17</v>
      </c>
      <c r="E51" s="30">
        <f t="shared" si="1"/>
        <v>3.386454183266932E-2</v>
      </c>
      <c r="H51" s="8">
        <v>3.16</v>
      </c>
      <c r="I51" s="8">
        <v>0</v>
      </c>
      <c r="K51" s="8">
        <v>3</v>
      </c>
      <c r="M51" s="8">
        <v>0</v>
      </c>
    </row>
    <row r="52" spans="1:13" x14ac:dyDescent="0.3">
      <c r="A52">
        <v>3.43</v>
      </c>
      <c r="C52" s="8">
        <v>3.08</v>
      </c>
      <c r="D52" s="8">
        <v>8</v>
      </c>
      <c r="E52" s="30">
        <f t="shared" si="1"/>
        <v>1.5936254980079681E-2</v>
      </c>
      <c r="H52" s="8">
        <v>3.15</v>
      </c>
      <c r="I52" s="8">
        <v>0</v>
      </c>
      <c r="K52" s="8">
        <v>10</v>
      </c>
      <c r="M52" s="8">
        <v>0</v>
      </c>
    </row>
    <row r="53" spans="1:13" x14ac:dyDescent="0.3">
      <c r="A53">
        <v>3.45</v>
      </c>
      <c r="C53" s="8">
        <v>3.07</v>
      </c>
      <c r="D53" s="8">
        <v>5</v>
      </c>
      <c r="E53" s="30">
        <f t="shared" si="1"/>
        <v>9.9601593625498006E-3</v>
      </c>
      <c r="H53" s="8">
        <v>3.14</v>
      </c>
      <c r="I53" s="8">
        <v>0</v>
      </c>
      <c r="K53" s="8">
        <v>3</v>
      </c>
      <c r="M53" s="8">
        <v>0</v>
      </c>
    </row>
    <row r="54" spans="1:13" x14ac:dyDescent="0.3">
      <c r="A54">
        <v>3.44</v>
      </c>
      <c r="C54" s="8">
        <v>3.06</v>
      </c>
      <c r="D54" s="8">
        <v>10</v>
      </c>
      <c r="E54" s="30">
        <f t="shared" si="1"/>
        <v>1.9920318725099601E-2</v>
      </c>
      <c r="H54" s="8">
        <v>3.13</v>
      </c>
      <c r="I54" s="8">
        <v>0</v>
      </c>
      <c r="K54" s="8">
        <v>13</v>
      </c>
      <c r="M54" s="8">
        <v>0</v>
      </c>
    </row>
    <row r="55" spans="1:13" x14ac:dyDescent="0.3">
      <c r="A55">
        <v>3.18</v>
      </c>
      <c r="C55" s="8">
        <v>3.05</v>
      </c>
      <c r="D55" s="8">
        <v>11</v>
      </c>
      <c r="E55" s="30">
        <f t="shared" si="1"/>
        <v>2.1912350597609563E-2</v>
      </c>
      <c r="H55" s="8">
        <v>3.12</v>
      </c>
      <c r="I55" s="8">
        <v>0</v>
      </c>
      <c r="K55" s="8">
        <v>15</v>
      </c>
      <c r="M55" s="8">
        <v>0</v>
      </c>
    </row>
    <row r="56" spans="1:13" x14ac:dyDescent="0.3">
      <c r="A56">
        <v>3.4</v>
      </c>
      <c r="C56" s="8">
        <v>3.04</v>
      </c>
      <c r="D56" s="8">
        <v>3</v>
      </c>
      <c r="E56" s="30">
        <f t="shared" si="1"/>
        <v>5.9760956175298804E-3</v>
      </c>
      <c r="H56" s="8">
        <v>3.11</v>
      </c>
      <c r="I56" s="8">
        <v>0</v>
      </c>
      <c r="K56" s="8">
        <v>28</v>
      </c>
      <c r="M56" s="8">
        <v>0</v>
      </c>
    </row>
    <row r="57" spans="1:13" x14ac:dyDescent="0.3">
      <c r="A57">
        <v>3.43</v>
      </c>
      <c r="C57" s="8">
        <v>3.03</v>
      </c>
      <c r="D57" s="8">
        <v>9</v>
      </c>
      <c r="E57" s="30">
        <f t="shared" si="1"/>
        <v>1.7928286852589643E-2</v>
      </c>
      <c r="H57" s="8">
        <v>3.1</v>
      </c>
      <c r="I57" s="8">
        <v>0</v>
      </c>
      <c r="K57" s="8">
        <v>27</v>
      </c>
      <c r="M57" s="8">
        <v>0</v>
      </c>
    </row>
    <row r="58" spans="1:13" x14ac:dyDescent="0.3">
      <c r="A58">
        <v>3.17</v>
      </c>
      <c r="C58" s="8">
        <v>3.02</v>
      </c>
      <c r="D58" s="8">
        <v>5</v>
      </c>
      <c r="E58" s="30">
        <f t="shared" si="1"/>
        <v>9.9601593625498006E-3</v>
      </c>
      <c r="H58" s="8">
        <v>3.09</v>
      </c>
      <c r="I58" s="8">
        <v>0</v>
      </c>
      <c r="K58" s="8">
        <v>17</v>
      </c>
      <c r="M58" s="8">
        <v>0</v>
      </c>
    </row>
    <row r="59" spans="1:13" x14ac:dyDescent="0.3">
      <c r="A59">
        <v>3.25</v>
      </c>
      <c r="C59" s="8">
        <v>3.01</v>
      </c>
      <c r="D59" s="8">
        <v>10</v>
      </c>
      <c r="E59" s="30">
        <f t="shared" si="1"/>
        <v>1.9920318725099601E-2</v>
      </c>
      <c r="H59" s="8">
        <v>3.08</v>
      </c>
      <c r="I59" s="8">
        <v>0</v>
      </c>
      <c r="K59" s="8">
        <v>8</v>
      </c>
      <c r="M59" s="8">
        <v>0</v>
      </c>
    </row>
    <row r="60" spans="1:13" x14ac:dyDescent="0.3">
      <c r="A60">
        <v>3.42</v>
      </c>
      <c r="C60" s="8">
        <v>3</v>
      </c>
      <c r="D60" s="8">
        <v>5</v>
      </c>
      <c r="E60" s="30">
        <f t="shared" si="1"/>
        <v>9.9601593625498006E-3</v>
      </c>
      <c r="H60" s="8">
        <v>3.07</v>
      </c>
      <c r="I60" s="8">
        <v>0</v>
      </c>
      <c r="K60" s="8">
        <v>5</v>
      </c>
      <c r="M60" s="8">
        <v>0</v>
      </c>
    </row>
    <row r="61" spans="1:13" x14ac:dyDescent="0.3">
      <c r="A61">
        <v>3.41</v>
      </c>
      <c r="C61" s="8">
        <v>2.99</v>
      </c>
      <c r="D61" s="8">
        <v>3</v>
      </c>
      <c r="E61" s="30">
        <f t="shared" si="1"/>
        <v>5.9760956175298804E-3</v>
      </c>
      <c r="H61" s="8">
        <v>3.06</v>
      </c>
      <c r="I61" s="8">
        <v>0</v>
      </c>
      <c r="K61" s="8">
        <v>10</v>
      </c>
      <c r="M61" s="8">
        <v>0</v>
      </c>
    </row>
    <row r="62" spans="1:13" x14ac:dyDescent="0.3">
      <c r="A62">
        <v>3.42</v>
      </c>
      <c r="C62" s="8">
        <v>2.98</v>
      </c>
      <c r="D62" s="8">
        <v>5</v>
      </c>
      <c r="E62" s="30">
        <f t="shared" si="1"/>
        <v>9.9601593625498006E-3</v>
      </c>
      <c r="H62" s="8">
        <v>3.05</v>
      </c>
      <c r="I62" s="8">
        <v>0</v>
      </c>
      <c r="K62" s="8">
        <v>11</v>
      </c>
      <c r="M62" s="8">
        <v>0</v>
      </c>
    </row>
    <row r="63" spans="1:13" x14ac:dyDescent="0.3">
      <c r="A63">
        <v>3.23</v>
      </c>
      <c r="C63" s="8">
        <v>2.97</v>
      </c>
      <c r="D63" s="8">
        <v>1</v>
      </c>
      <c r="E63" s="30">
        <f t="shared" si="1"/>
        <v>1.9920318725099601E-3</v>
      </c>
      <c r="H63" s="8">
        <v>3.04</v>
      </c>
      <c r="I63" s="8">
        <v>0</v>
      </c>
      <c r="K63" s="8">
        <v>3</v>
      </c>
      <c r="M63" s="8">
        <v>0</v>
      </c>
    </row>
    <row r="64" spans="1:13" x14ac:dyDescent="0.3">
      <c r="A64">
        <v>3.42</v>
      </c>
      <c r="C64" s="8">
        <v>2.96</v>
      </c>
      <c r="D64" s="8">
        <v>1</v>
      </c>
      <c r="E64" s="30">
        <f t="shared" si="1"/>
        <v>1.9920318725099601E-3</v>
      </c>
      <c r="H64" s="8">
        <v>3.03</v>
      </c>
      <c r="I64" s="8">
        <v>0</v>
      </c>
      <c r="K64" s="8">
        <v>9</v>
      </c>
      <c r="M64" s="8">
        <v>0</v>
      </c>
    </row>
    <row r="65" spans="1:13" x14ac:dyDescent="0.3">
      <c r="A65">
        <v>3.29</v>
      </c>
      <c r="C65" s="8">
        <v>2.95</v>
      </c>
      <c r="D65" s="8">
        <v>1</v>
      </c>
      <c r="E65" s="30">
        <f t="shared" si="1"/>
        <v>1.9920318725099601E-3</v>
      </c>
      <c r="H65" s="8">
        <v>3.02</v>
      </c>
      <c r="I65" s="8">
        <v>0</v>
      </c>
      <c r="K65" s="8">
        <v>5</v>
      </c>
      <c r="M65" s="8">
        <v>0</v>
      </c>
    </row>
    <row r="66" spans="1:13" x14ac:dyDescent="0.3">
      <c r="A66">
        <v>3.36</v>
      </c>
      <c r="C66" s="8">
        <v>2.93</v>
      </c>
      <c r="D66" s="8">
        <v>2</v>
      </c>
      <c r="E66" s="30">
        <f t="shared" ref="E66:E86" si="2">D66/COUNTA(esp1basetotal)</f>
        <v>3.9840637450199202E-3</v>
      </c>
      <c r="H66" s="8">
        <v>3.01</v>
      </c>
      <c r="I66" s="8">
        <v>0</v>
      </c>
      <c r="K66" s="8">
        <v>10</v>
      </c>
      <c r="M66" s="8">
        <v>0</v>
      </c>
    </row>
    <row r="67" spans="1:13" x14ac:dyDescent="0.3">
      <c r="A67">
        <v>3.19</v>
      </c>
      <c r="C67" s="8">
        <v>2.92</v>
      </c>
      <c r="D67" s="8">
        <v>3</v>
      </c>
      <c r="E67" s="30">
        <f t="shared" si="2"/>
        <v>5.9760956175298804E-3</v>
      </c>
      <c r="H67" s="8">
        <v>3</v>
      </c>
      <c r="I67" s="8">
        <v>0</v>
      </c>
      <c r="K67" s="8">
        <v>5</v>
      </c>
      <c r="M67" s="8">
        <v>0</v>
      </c>
    </row>
    <row r="68" spans="1:13" x14ac:dyDescent="0.3">
      <c r="A68">
        <v>3.39</v>
      </c>
      <c r="C68" s="8">
        <v>2.91</v>
      </c>
      <c r="D68" s="8">
        <v>6</v>
      </c>
      <c r="E68" s="30">
        <f t="shared" si="2"/>
        <v>1.1952191235059761E-2</v>
      </c>
      <c r="H68" s="8">
        <v>2.99</v>
      </c>
      <c r="I68" s="8">
        <v>0</v>
      </c>
      <c r="K68" s="8">
        <v>3</v>
      </c>
      <c r="M68" s="8">
        <v>0</v>
      </c>
    </row>
    <row r="69" spans="1:13" x14ac:dyDescent="0.3">
      <c r="A69" s="5">
        <v>3.2</v>
      </c>
      <c r="C69" s="8">
        <v>2.9</v>
      </c>
      <c r="D69" s="8">
        <v>5</v>
      </c>
      <c r="E69" s="30">
        <f t="shared" si="2"/>
        <v>9.9601593625498006E-3</v>
      </c>
      <c r="H69" s="8">
        <v>2.98</v>
      </c>
      <c r="I69" s="8">
        <v>0</v>
      </c>
      <c r="K69" s="8">
        <v>5</v>
      </c>
      <c r="M69" s="8">
        <v>0</v>
      </c>
    </row>
    <row r="70" spans="1:13" x14ac:dyDescent="0.3">
      <c r="A70">
        <v>3.18</v>
      </c>
      <c r="C70" s="8">
        <v>2.89</v>
      </c>
      <c r="D70" s="8">
        <v>2</v>
      </c>
      <c r="E70" s="30">
        <f t="shared" si="2"/>
        <v>3.9840637450199202E-3</v>
      </c>
      <c r="H70" s="8">
        <v>2.97</v>
      </c>
      <c r="I70" s="8">
        <v>0</v>
      </c>
      <c r="K70" s="8">
        <v>1</v>
      </c>
      <c r="M70" s="8">
        <v>0</v>
      </c>
    </row>
    <row r="71" spans="1:13" x14ac:dyDescent="0.3">
      <c r="A71">
        <v>3.4</v>
      </c>
      <c r="C71" s="8">
        <v>2.88</v>
      </c>
      <c r="D71" s="8">
        <v>2</v>
      </c>
      <c r="E71" s="30">
        <f t="shared" si="2"/>
        <v>3.9840637450199202E-3</v>
      </c>
      <c r="H71" s="8">
        <v>2.96</v>
      </c>
      <c r="I71" s="8">
        <v>0</v>
      </c>
      <c r="K71" s="8">
        <v>0</v>
      </c>
      <c r="M71" s="8">
        <v>1</v>
      </c>
    </row>
    <row r="72" spans="1:13" x14ac:dyDescent="0.3">
      <c r="A72">
        <v>3.34</v>
      </c>
      <c r="C72" s="8">
        <v>2.87</v>
      </c>
      <c r="D72" s="8">
        <v>1</v>
      </c>
      <c r="E72" s="30">
        <f t="shared" si="2"/>
        <v>1.9920318725099601E-3</v>
      </c>
      <c r="H72" s="8">
        <v>2.95</v>
      </c>
      <c r="I72" s="8">
        <v>0</v>
      </c>
      <c r="K72" s="8">
        <v>0</v>
      </c>
      <c r="M72" s="8">
        <v>1</v>
      </c>
    </row>
    <row r="73" spans="1:13" x14ac:dyDescent="0.3">
      <c r="A73">
        <v>3.39</v>
      </c>
      <c r="C73" s="8">
        <v>2.86</v>
      </c>
      <c r="D73" s="8">
        <v>3</v>
      </c>
      <c r="E73" s="30">
        <f t="shared" si="2"/>
        <v>5.9760956175298804E-3</v>
      </c>
      <c r="H73" s="8">
        <v>2.93</v>
      </c>
      <c r="I73" s="8">
        <v>0</v>
      </c>
      <c r="K73" s="8">
        <v>0</v>
      </c>
      <c r="M73" s="8">
        <v>2</v>
      </c>
    </row>
    <row r="74" spans="1:13" x14ac:dyDescent="0.3">
      <c r="A74">
        <v>3.25</v>
      </c>
      <c r="C74" s="8">
        <v>2.85</v>
      </c>
      <c r="D74" s="8">
        <v>1</v>
      </c>
      <c r="E74" s="30">
        <f t="shared" si="2"/>
        <v>1.9920318725099601E-3</v>
      </c>
      <c r="H74" s="8">
        <v>2.92</v>
      </c>
      <c r="I74" s="8">
        <v>0</v>
      </c>
      <c r="K74" s="8">
        <v>0</v>
      </c>
      <c r="M74" s="8">
        <v>3</v>
      </c>
    </row>
    <row r="75" spans="1:13" x14ac:dyDescent="0.3">
      <c r="A75">
        <v>3.38</v>
      </c>
      <c r="C75" s="8">
        <v>2.84</v>
      </c>
      <c r="D75" s="8">
        <v>4</v>
      </c>
      <c r="E75" s="30">
        <f t="shared" si="2"/>
        <v>7.9681274900398405E-3</v>
      </c>
      <c r="H75" s="8">
        <v>2.91</v>
      </c>
      <c r="I75" s="8">
        <v>0</v>
      </c>
      <c r="K75" s="8">
        <v>0</v>
      </c>
      <c r="M75" s="8">
        <v>6</v>
      </c>
    </row>
    <row r="76" spans="1:13" x14ac:dyDescent="0.3">
      <c r="A76">
        <v>3.19</v>
      </c>
      <c r="C76" s="8">
        <v>2.83</v>
      </c>
      <c r="D76" s="8">
        <v>2</v>
      </c>
      <c r="E76" s="30">
        <f t="shared" si="2"/>
        <v>3.9840637450199202E-3</v>
      </c>
      <c r="H76" s="8">
        <v>2.9</v>
      </c>
      <c r="I76" s="8">
        <v>0</v>
      </c>
      <c r="K76" s="8">
        <v>0</v>
      </c>
      <c r="M76" s="8">
        <v>5</v>
      </c>
    </row>
    <row r="77" spans="1:13" x14ac:dyDescent="0.3">
      <c r="A77">
        <v>3.36</v>
      </c>
      <c r="C77" s="8">
        <v>2.82</v>
      </c>
      <c r="D77" s="8">
        <v>4</v>
      </c>
      <c r="E77" s="30">
        <f t="shared" si="2"/>
        <v>7.9681274900398405E-3</v>
      </c>
      <c r="H77" s="8">
        <v>2.89</v>
      </c>
      <c r="I77" s="8">
        <v>0</v>
      </c>
      <c r="K77" s="8">
        <v>0</v>
      </c>
      <c r="M77" s="8">
        <v>2</v>
      </c>
    </row>
    <row r="78" spans="1:13" x14ac:dyDescent="0.3">
      <c r="A78">
        <v>3.26</v>
      </c>
      <c r="C78" s="8">
        <v>2.81</v>
      </c>
      <c r="D78" s="8">
        <v>2</v>
      </c>
      <c r="E78" s="30">
        <f t="shared" si="2"/>
        <v>3.9840637450199202E-3</v>
      </c>
      <c r="H78" s="8">
        <v>2.88</v>
      </c>
      <c r="I78" s="8">
        <v>0</v>
      </c>
      <c r="K78" s="8">
        <v>0</v>
      </c>
      <c r="M78" s="8">
        <v>2</v>
      </c>
    </row>
    <row r="79" spans="1:13" x14ac:dyDescent="0.3">
      <c r="A79">
        <v>3.34</v>
      </c>
      <c r="C79" s="8">
        <v>2.8</v>
      </c>
      <c r="D79" s="8">
        <v>9</v>
      </c>
      <c r="E79" s="30">
        <f t="shared" si="2"/>
        <v>1.7928286852589643E-2</v>
      </c>
      <c r="H79" s="8">
        <v>2.87</v>
      </c>
      <c r="I79" s="8">
        <v>0</v>
      </c>
      <c r="K79" s="8">
        <v>0</v>
      </c>
      <c r="M79" s="8">
        <v>1</v>
      </c>
    </row>
    <row r="80" spans="1:13" x14ac:dyDescent="0.3">
      <c r="A80">
        <v>3.35</v>
      </c>
      <c r="C80" s="8">
        <v>2.79</v>
      </c>
      <c r="D80" s="8">
        <v>7</v>
      </c>
      <c r="E80" s="30">
        <f t="shared" si="2"/>
        <v>1.3944223107569721E-2</v>
      </c>
      <c r="H80" s="8">
        <v>2.86</v>
      </c>
      <c r="I80" s="8">
        <v>0</v>
      </c>
      <c r="K80" s="8">
        <v>0</v>
      </c>
      <c r="M80" s="8">
        <v>3</v>
      </c>
    </row>
    <row r="81" spans="1:13" x14ac:dyDescent="0.3">
      <c r="A81">
        <v>3.3</v>
      </c>
      <c r="C81" s="8">
        <v>2.78</v>
      </c>
      <c r="D81" s="8">
        <v>6</v>
      </c>
      <c r="E81" s="30">
        <f t="shared" si="2"/>
        <v>1.1952191235059761E-2</v>
      </c>
      <c r="H81" s="8">
        <v>2.85</v>
      </c>
      <c r="I81" s="8">
        <v>0</v>
      </c>
      <c r="K81" s="8">
        <v>0</v>
      </c>
      <c r="M81" s="8">
        <v>1</v>
      </c>
    </row>
    <row r="82" spans="1:13" x14ac:dyDescent="0.3">
      <c r="A82">
        <v>3.34</v>
      </c>
      <c r="C82" s="8">
        <v>2.77</v>
      </c>
      <c r="D82" s="8">
        <v>7</v>
      </c>
      <c r="E82" s="30">
        <f t="shared" si="2"/>
        <v>1.3944223107569721E-2</v>
      </c>
      <c r="H82" s="8">
        <v>2.84</v>
      </c>
      <c r="I82" s="8">
        <v>0</v>
      </c>
      <c r="K82" s="8">
        <v>0</v>
      </c>
      <c r="M82" s="8">
        <v>4</v>
      </c>
    </row>
    <row r="83" spans="1:13" x14ac:dyDescent="0.3">
      <c r="A83">
        <v>3.34</v>
      </c>
      <c r="C83" s="8"/>
      <c r="D83" s="8">
        <v>0</v>
      </c>
      <c r="E83" s="30">
        <f t="shared" si="2"/>
        <v>0</v>
      </c>
      <c r="H83" s="8">
        <v>2.83</v>
      </c>
      <c r="I83" s="8">
        <v>0</v>
      </c>
      <c r="K83" s="8">
        <v>0</v>
      </c>
      <c r="M83" s="8">
        <v>2</v>
      </c>
    </row>
    <row r="84" spans="1:13" x14ac:dyDescent="0.3">
      <c r="A84">
        <v>3.33</v>
      </c>
      <c r="C84" s="8"/>
      <c r="D84" s="8">
        <v>0</v>
      </c>
      <c r="E84" s="30">
        <f t="shared" si="2"/>
        <v>0</v>
      </c>
      <c r="H84" s="8">
        <v>2.82</v>
      </c>
      <c r="I84" s="8">
        <v>0</v>
      </c>
      <c r="K84" s="8">
        <v>1</v>
      </c>
      <c r="M84" s="8">
        <v>3</v>
      </c>
    </row>
    <row r="85" spans="1:13" x14ac:dyDescent="0.3">
      <c r="A85">
        <v>3.2</v>
      </c>
      <c r="C85" s="8"/>
      <c r="D85" s="8">
        <v>0</v>
      </c>
      <c r="E85" s="30">
        <f t="shared" si="2"/>
        <v>0</v>
      </c>
      <c r="H85" s="8">
        <v>2.81</v>
      </c>
      <c r="I85" s="8">
        <v>0</v>
      </c>
      <c r="K85" s="8">
        <v>1</v>
      </c>
      <c r="M85" s="8">
        <v>1</v>
      </c>
    </row>
    <row r="86" spans="1:13" x14ac:dyDescent="0.3">
      <c r="A86">
        <v>3.19</v>
      </c>
      <c r="C86" s="8"/>
      <c r="D86" s="8">
        <v>0</v>
      </c>
      <c r="E86" s="30">
        <f t="shared" si="2"/>
        <v>0</v>
      </c>
      <c r="H86" s="8"/>
      <c r="I86" s="8">
        <v>0</v>
      </c>
      <c r="K86" s="8">
        <v>0</v>
      </c>
      <c r="M86" s="8">
        <v>0</v>
      </c>
    </row>
    <row r="87" spans="1:13" x14ac:dyDescent="0.3">
      <c r="A87">
        <v>3.31</v>
      </c>
      <c r="H87" s="8"/>
      <c r="I87" s="8"/>
      <c r="K87" s="8"/>
      <c r="M87" s="8"/>
    </row>
    <row r="88" spans="1:13" x14ac:dyDescent="0.3">
      <c r="A88">
        <v>3.27</v>
      </c>
      <c r="H88" s="8"/>
      <c r="I88" s="8"/>
      <c r="K88" s="8"/>
      <c r="M88" s="8"/>
    </row>
    <row r="89" spans="1:13" x14ac:dyDescent="0.3">
      <c r="A89">
        <v>3.18</v>
      </c>
      <c r="H89" s="8"/>
      <c r="I89" s="8"/>
      <c r="K89" s="8"/>
      <c r="M89" s="8"/>
    </row>
    <row r="90" spans="1:13" x14ac:dyDescent="0.3">
      <c r="A90">
        <v>3.33</v>
      </c>
      <c r="H90" s="8"/>
      <c r="I90" s="8"/>
      <c r="K90" s="8"/>
      <c r="M90" s="8"/>
    </row>
    <row r="91" spans="1:13" x14ac:dyDescent="0.3">
      <c r="A91">
        <v>3.34</v>
      </c>
      <c r="H91" s="8"/>
      <c r="I91" s="8"/>
      <c r="K91" s="8"/>
      <c r="M91" s="8"/>
    </row>
    <row r="92" spans="1:13" x14ac:dyDescent="0.3">
      <c r="A92">
        <v>3.34</v>
      </c>
      <c r="H92" s="8"/>
      <c r="I92" s="8"/>
      <c r="K92" s="8"/>
      <c r="M92" s="8"/>
    </row>
    <row r="93" spans="1:13" x14ac:dyDescent="0.3">
      <c r="A93">
        <v>3.34</v>
      </c>
      <c r="I93" s="31">
        <f>SUM(I47:I92)</f>
        <v>6</v>
      </c>
      <c r="K93" s="31">
        <f>SUM(K47:K92)</f>
        <v>276</v>
      </c>
      <c r="M93" s="31">
        <f>SUM(M47:M92)</f>
        <v>37</v>
      </c>
    </row>
    <row r="94" spans="1:13" x14ac:dyDescent="0.3">
      <c r="A94">
        <v>3.31</v>
      </c>
      <c r="I94" t="s">
        <v>23</v>
      </c>
      <c r="K94" t="s">
        <v>26</v>
      </c>
      <c r="M94" t="s">
        <v>30</v>
      </c>
    </row>
    <row r="95" spans="1:13" x14ac:dyDescent="0.3">
      <c r="A95">
        <v>3.24</v>
      </c>
      <c r="H95" s="8">
        <v>2.8</v>
      </c>
      <c r="I95" s="8" cm="1">
        <f t="array" ref="I95:I108">COUNTIF(esp1basecheia,esp1voltvazio)</f>
        <v>0</v>
      </c>
      <c r="K95" s="8" cm="1">
        <f t="array" ref="K95:K108">COUNTIF(esp1basemed,esp1voltvazio)</f>
        <v>1</v>
      </c>
      <c r="M95" s="8" cm="1">
        <f t="array" ref="M95:M108">COUNTIF(esp1basevazia,esp1voltvazio)</f>
        <v>8</v>
      </c>
    </row>
    <row r="96" spans="1:13" x14ac:dyDescent="0.3">
      <c r="A96">
        <v>3.26</v>
      </c>
      <c r="H96" s="8">
        <v>2.79</v>
      </c>
      <c r="I96" s="8">
        <v>0</v>
      </c>
      <c r="K96" s="8">
        <v>2</v>
      </c>
      <c r="M96" s="8">
        <v>5</v>
      </c>
    </row>
    <row r="97" spans="1:13" x14ac:dyDescent="0.3">
      <c r="A97">
        <v>3.24</v>
      </c>
      <c r="H97" s="8">
        <v>2.78</v>
      </c>
      <c r="I97" s="8">
        <v>0</v>
      </c>
      <c r="K97" s="8">
        <v>1</v>
      </c>
      <c r="M97" s="8">
        <v>5</v>
      </c>
    </row>
    <row r="98" spans="1:13" x14ac:dyDescent="0.3">
      <c r="A98">
        <v>3.18</v>
      </c>
      <c r="H98" s="8">
        <v>2.77</v>
      </c>
      <c r="I98" s="8">
        <v>0</v>
      </c>
      <c r="K98" s="8">
        <v>2</v>
      </c>
      <c r="M98" s="8">
        <v>5</v>
      </c>
    </row>
    <row r="99" spans="1:13" x14ac:dyDescent="0.3">
      <c r="A99">
        <v>3.24</v>
      </c>
      <c r="H99" s="8"/>
      <c r="I99" s="8">
        <v>0</v>
      </c>
      <c r="K99" s="8">
        <v>0</v>
      </c>
      <c r="M99" s="8">
        <v>0</v>
      </c>
    </row>
    <row r="100" spans="1:13" x14ac:dyDescent="0.3">
      <c r="A100">
        <v>3.23</v>
      </c>
      <c r="H100" s="8"/>
      <c r="I100" s="8">
        <v>0</v>
      </c>
      <c r="K100" s="8">
        <v>0</v>
      </c>
      <c r="M100" s="8">
        <v>0</v>
      </c>
    </row>
    <row r="101" spans="1:13" x14ac:dyDescent="0.3">
      <c r="A101">
        <v>3.23</v>
      </c>
      <c r="H101" s="8"/>
      <c r="I101" s="8">
        <v>0</v>
      </c>
      <c r="K101" s="8">
        <v>0</v>
      </c>
      <c r="M101" s="8">
        <v>0</v>
      </c>
    </row>
    <row r="102" spans="1:13" x14ac:dyDescent="0.3">
      <c r="A102">
        <v>3.21</v>
      </c>
      <c r="H102" s="8"/>
      <c r="I102" s="8">
        <v>0</v>
      </c>
      <c r="K102" s="8">
        <v>0</v>
      </c>
      <c r="M102" s="8">
        <v>0</v>
      </c>
    </row>
    <row r="103" spans="1:13" x14ac:dyDescent="0.3">
      <c r="A103">
        <v>3.22</v>
      </c>
      <c r="H103" s="8"/>
      <c r="I103" s="8">
        <v>0</v>
      </c>
      <c r="K103" s="8">
        <v>0</v>
      </c>
      <c r="M103" s="8">
        <v>0</v>
      </c>
    </row>
    <row r="104" spans="1:13" x14ac:dyDescent="0.3">
      <c r="A104">
        <v>3.25</v>
      </c>
      <c r="H104" s="8"/>
      <c r="I104" s="8">
        <v>0</v>
      </c>
      <c r="K104" s="8">
        <v>0</v>
      </c>
      <c r="M104" s="8">
        <v>0</v>
      </c>
    </row>
    <row r="105" spans="1:13" x14ac:dyDescent="0.3">
      <c r="A105">
        <v>3.23</v>
      </c>
      <c r="H105" s="8"/>
      <c r="I105" s="8">
        <v>0</v>
      </c>
      <c r="K105" s="8">
        <v>0</v>
      </c>
      <c r="M105" s="8">
        <v>0</v>
      </c>
    </row>
    <row r="106" spans="1:13" x14ac:dyDescent="0.3">
      <c r="A106">
        <v>3.23</v>
      </c>
      <c r="H106" s="8"/>
      <c r="I106" s="8">
        <v>0</v>
      </c>
      <c r="K106" s="8">
        <v>0</v>
      </c>
      <c r="M106" s="8">
        <v>0</v>
      </c>
    </row>
    <row r="107" spans="1:13" x14ac:dyDescent="0.3">
      <c r="A107">
        <v>3.19</v>
      </c>
      <c r="H107" s="8"/>
      <c r="I107" s="8">
        <v>0</v>
      </c>
      <c r="K107" s="8">
        <v>0</v>
      </c>
      <c r="M107" s="8">
        <v>0</v>
      </c>
    </row>
    <row r="108" spans="1:13" x14ac:dyDescent="0.3">
      <c r="A108">
        <v>3.25</v>
      </c>
      <c r="H108" s="8"/>
      <c r="I108" s="8">
        <v>0</v>
      </c>
      <c r="K108" s="8">
        <v>0</v>
      </c>
      <c r="M108" s="8">
        <v>0</v>
      </c>
    </row>
    <row r="109" spans="1:13" x14ac:dyDescent="0.3">
      <c r="A109">
        <v>3.18</v>
      </c>
      <c r="H109" s="8"/>
      <c r="I109" s="8"/>
      <c r="K109" s="8"/>
      <c r="M109" s="8"/>
    </row>
    <row r="110" spans="1:13" x14ac:dyDescent="0.3">
      <c r="A110">
        <v>3.21</v>
      </c>
      <c r="H110" s="8"/>
      <c r="I110" s="8"/>
      <c r="K110" s="8"/>
      <c r="M110" s="8"/>
    </row>
    <row r="111" spans="1:13" x14ac:dyDescent="0.3">
      <c r="A111">
        <v>3.2</v>
      </c>
      <c r="H111" s="8"/>
      <c r="I111" s="8"/>
      <c r="K111" s="8"/>
      <c r="M111" s="8"/>
    </row>
    <row r="112" spans="1:13" x14ac:dyDescent="0.3">
      <c r="A112">
        <v>3.21</v>
      </c>
      <c r="H112" s="8"/>
      <c r="I112" s="8"/>
      <c r="K112" s="8"/>
      <c r="M112" s="8"/>
    </row>
    <row r="113" spans="1:13" x14ac:dyDescent="0.3">
      <c r="A113">
        <v>3.22</v>
      </c>
      <c r="H113" s="8"/>
      <c r="I113" s="8"/>
      <c r="K113" s="8"/>
      <c r="M113" s="8"/>
    </row>
    <row r="114" spans="1:13" x14ac:dyDescent="0.3">
      <c r="A114">
        <v>3.21</v>
      </c>
      <c r="H114" s="8"/>
      <c r="I114" s="8"/>
      <c r="K114" s="8"/>
      <c r="M114" s="8"/>
    </row>
    <row r="115" spans="1:13" x14ac:dyDescent="0.3">
      <c r="A115">
        <v>3.2</v>
      </c>
      <c r="H115" s="8"/>
      <c r="I115" s="8"/>
      <c r="K115" s="8"/>
      <c r="M115" s="8"/>
    </row>
    <row r="116" spans="1:13" x14ac:dyDescent="0.3">
      <c r="A116">
        <v>3.21</v>
      </c>
      <c r="I116" s="31">
        <f>SUM(_xlfn.ANCHORARRAY(I95))</f>
        <v>0</v>
      </c>
      <c r="K116" s="31">
        <f>SUM(_xlfn.ANCHORARRAY(K95))</f>
        <v>6</v>
      </c>
      <c r="M116" s="31">
        <f>SUM(_xlfn.ANCHORARRAY(M95))</f>
        <v>23</v>
      </c>
    </row>
    <row r="117" spans="1:13" x14ac:dyDescent="0.3">
      <c r="A117">
        <v>3.21</v>
      </c>
    </row>
    <row r="118" spans="1:13" x14ac:dyDescent="0.3">
      <c r="A118">
        <v>3.22</v>
      </c>
    </row>
    <row r="119" spans="1:13" x14ac:dyDescent="0.3">
      <c r="A119">
        <v>3.25</v>
      </c>
    </row>
    <row r="120" spans="1:13" x14ac:dyDescent="0.3">
      <c r="A120">
        <v>3.23</v>
      </c>
    </row>
    <row r="121" spans="1:13" x14ac:dyDescent="0.3">
      <c r="A121">
        <v>3.19</v>
      </c>
    </row>
    <row r="122" spans="1:13" x14ac:dyDescent="0.3">
      <c r="A122">
        <v>3.23</v>
      </c>
    </row>
    <row r="123" spans="1:13" x14ac:dyDescent="0.3">
      <c r="A123">
        <v>3.22</v>
      </c>
    </row>
    <row r="124" spans="1:13" x14ac:dyDescent="0.3">
      <c r="A124">
        <v>3.22</v>
      </c>
    </row>
    <row r="125" spans="1:13" x14ac:dyDescent="0.3">
      <c r="A125">
        <v>3.21</v>
      </c>
    </row>
    <row r="126" spans="1:13" x14ac:dyDescent="0.3">
      <c r="A126">
        <v>3.19</v>
      </c>
    </row>
    <row r="127" spans="1:13" x14ac:dyDescent="0.3">
      <c r="A127">
        <v>3.21</v>
      </c>
    </row>
    <row r="128" spans="1:13" x14ac:dyDescent="0.3">
      <c r="A128">
        <v>3.22</v>
      </c>
    </row>
    <row r="129" spans="1:1" x14ac:dyDescent="0.3">
      <c r="A129">
        <v>3.2</v>
      </c>
    </row>
    <row r="130" spans="1:1" x14ac:dyDescent="0.3">
      <c r="A130">
        <v>3.22</v>
      </c>
    </row>
    <row r="131" spans="1:1" x14ac:dyDescent="0.3">
      <c r="A131">
        <v>3.24</v>
      </c>
    </row>
    <row r="132" spans="1:1" x14ac:dyDescent="0.3">
      <c r="A132">
        <v>3.2</v>
      </c>
    </row>
    <row r="133" spans="1:1" x14ac:dyDescent="0.3">
      <c r="A133">
        <v>3.21</v>
      </c>
    </row>
    <row r="134" spans="1:1" x14ac:dyDescent="0.3">
      <c r="A134">
        <v>3.22</v>
      </c>
    </row>
    <row r="135" spans="1:1" x14ac:dyDescent="0.3">
      <c r="A135">
        <v>3.23</v>
      </c>
    </row>
    <row r="136" spans="1:1" x14ac:dyDescent="0.3">
      <c r="A136">
        <v>3.22</v>
      </c>
    </row>
    <row r="137" spans="1:1" x14ac:dyDescent="0.3">
      <c r="A137">
        <v>3.22</v>
      </c>
    </row>
    <row r="138" spans="1:1" x14ac:dyDescent="0.3">
      <c r="A138">
        <v>3.22</v>
      </c>
    </row>
    <row r="139" spans="1:1" x14ac:dyDescent="0.3">
      <c r="A139">
        <v>3.21</v>
      </c>
    </row>
    <row r="140" spans="1:1" x14ac:dyDescent="0.3">
      <c r="A140">
        <v>3.22</v>
      </c>
    </row>
    <row r="141" spans="1:1" x14ac:dyDescent="0.3">
      <c r="A141">
        <v>3.22</v>
      </c>
    </row>
    <row r="142" spans="1:1" x14ac:dyDescent="0.3">
      <c r="A142">
        <v>3.22</v>
      </c>
    </row>
    <row r="143" spans="1:1" x14ac:dyDescent="0.3">
      <c r="A143">
        <v>3.21</v>
      </c>
    </row>
    <row r="144" spans="1:1" x14ac:dyDescent="0.3">
      <c r="A144">
        <v>3.2</v>
      </c>
    </row>
    <row r="145" spans="1:1" x14ac:dyDescent="0.3">
      <c r="A145">
        <v>3.22</v>
      </c>
    </row>
    <row r="146" spans="1:1" x14ac:dyDescent="0.3">
      <c r="A146">
        <v>3.22</v>
      </c>
    </row>
    <row r="147" spans="1:1" x14ac:dyDescent="0.3">
      <c r="A147">
        <v>3.2</v>
      </c>
    </row>
    <row r="148" spans="1:1" x14ac:dyDescent="0.3">
      <c r="A148">
        <v>3.22</v>
      </c>
    </row>
    <row r="149" spans="1:1" x14ac:dyDescent="0.3">
      <c r="A149">
        <v>3.22</v>
      </c>
    </row>
    <row r="150" spans="1:1" x14ac:dyDescent="0.3">
      <c r="A150">
        <v>3.22</v>
      </c>
    </row>
    <row r="151" spans="1:1" x14ac:dyDescent="0.3">
      <c r="A151">
        <v>3.21</v>
      </c>
    </row>
    <row r="152" spans="1:1" x14ac:dyDescent="0.3">
      <c r="A152">
        <v>3.22</v>
      </c>
    </row>
    <row r="153" spans="1:1" x14ac:dyDescent="0.3">
      <c r="A153">
        <v>3.22</v>
      </c>
    </row>
    <row r="154" spans="1:1" x14ac:dyDescent="0.3">
      <c r="A154">
        <v>3.21</v>
      </c>
    </row>
    <row r="155" spans="1:1" x14ac:dyDescent="0.3">
      <c r="A155">
        <v>3.22</v>
      </c>
    </row>
    <row r="156" spans="1:1" x14ac:dyDescent="0.3">
      <c r="A156">
        <v>3.22</v>
      </c>
    </row>
    <row r="157" spans="1:1" x14ac:dyDescent="0.3">
      <c r="A157">
        <v>3.22</v>
      </c>
    </row>
    <row r="158" spans="1:1" x14ac:dyDescent="0.3">
      <c r="A158">
        <v>3.21</v>
      </c>
    </row>
    <row r="159" spans="1:1" x14ac:dyDescent="0.3">
      <c r="A159">
        <v>3.21</v>
      </c>
    </row>
    <row r="160" spans="1:1" x14ac:dyDescent="0.3">
      <c r="A160">
        <v>3.21</v>
      </c>
    </row>
    <row r="161" spans="1:1" x14ac:dyDescent="0.3">
      <c r="A161">
        <v>3.21</v>
      </c>
    </row>
    <row r="162" spans="1:1" x14ac:dyDescent="0.3">
      <c r="A162">
        <v>3.21</v>
      </c>
    </row>
    <row r="163" spans="1:1" x14ac:dyDescent="0.3">
      <c r="A163">
        <v>3.2</v>
      </c>
    </row>
    <row r="164" spans="1:1" x14ac:dyDescent="0.3">
      <c r="A164">
        <v>3.21</v>
      </c>
    </row>
    <row r="165" spans="1:1" x14ac:dyDescent="0.3">
      <c r="A165">
        <v>3.21</v>
      </c>
    </row>
    <row r="166" spans="1:1" x14ac:dyDescent="0.3">
      <c r="A166">
        <v>3.2</v>
      </c>
    </row>
    <row r="167" spans="1:1" x14ac:dyDescent="0.3">
      <c r="A167">
        <v>3.21</v>
      </c>
    </row>
    <row r="168" spans="1:1" x14ac:dyDescent="0.3">
      <c r="A168">
        <v>3.19</v>
      </c>
    </row>
    <row r="169" spans="1:1" x14ac:dyDescent="0.3">
      <c r="A169">
        <v>3.21</v>
      </c>
    </row>
    <row r="170" spans="1:1" x14ac:dyDescent="0.3">
      <c r="A170">
        <v>3.22</v>
      </c>
    </row>
    <row r="171" spans="1:1" x14ac:dyDescent="0.3">
      <c r="A171">
        <v>3.22</v>
      </c>
    </row>
    <row r="172" spans="1:1" x14ac:dyDescent="0.3">
      <c r="A172">
        <v>3.21</v>
      </c>
    </row>
    <row r="173" spans="1:1" x14ac:dyDescent="0.3">
      <c r="A173">
        <v>3.21</v>
      </c>
    </row>
    <row r="174" spans="1:1" x14ac:dyDescent="0.3">
      <c r="A174">
        <v>3.2</v>
      </c>
    </row>
    <row r="175" spans="1:1" x14ac:dyDescent="0.3">
      <c r="A175">
        <v>3.2</v>
      </c>
    </row>
    <row r="176" spans="1:1" x14ac:dyDescent="0.3">
      <c r="A176">
        <v>3.21</v>
      </c>
    </row>
    <row r="177" spans="1:1" x14ac:dyDescent="0.3">
      <c r="A177">
        <v>3.19</v>
      </c>
    </row>
    <row r="178" spans="1:1" x14ac:dyDescent="0.3">
      <c r="A178">
        <v>3.21</v>
      </c>
    </row>
    <row r="179" spans="1:1" x14ac:dyDescent="0.3">
      <c r="A179">
        <v>3.22</v>
      </c>
    </row>
    <row r="180" spans="1:1" x14ac:dyDescent="0.3">
      <c r="A180">
        <v>3.2</v>
      </c>
    </row>
    <row r="181" spans="1:1" x14ac:dyDescent="0.3">
      <c r="A181">
        <v>3.19</v>
      </c>
    </row>
    <row r="182" spans="1:1" x14ac:dyDescent="0.3">
      <c r="A182">
        <v>3.19</v>
      </c>
    </row>
    <row r="183" spans="1:1" x14ac:dyDescent="0.3">
      <c r="A183">
        <v>3.2</v>
      </c>
    </row>
    <row r="184" spans="1:1" x14ac:dyDescent="0.3">
      <c r="A184">
        <v>3.19</v>
      </c>
    </row>
    <row r="185" spans="1:1" x14ac:dyDescent="0.3">
      <c r="A185">
        <v>3.2</v>
      </c>
    </row>
    <row r="186" spans="1:1" x14ac:dyDescent="0.3">
      <c r="A186">
        <v>3.19</v>
      </c>
    </row>
    <row r="187" spans="1:1" x14ac:dyDescent="0.3">
      <c r="A187">
        <v>3.2</v>
      </c>
    </row>
    <row r="188" spans="1:1" x14ac:dyDescent="0.3">
      <c r="A188">
        <v>3.19</v>
      </c>
    </row>
    <row r="189" spans="1:1" x14ac:dyDescent="0.3">
      <c r="A189">
        <v>3.18</v>
      </c>
    </row>
    <row r="190" spans="1:1" x14ac:dyDescent="0.3">
      <c r="A190">
        <v>3.18</v>
      </c>
    </row>
    <row r="191" spans="1:1" x14ac:dyDescent="0.3">
      <c r="A191">
        <v>3.2</v>
      </c>
    </row>
    <row r="192" spans="1:1" x14ac:dyDescent="0.3">
      <c r="A192">
        <v>3.19</v>
      </c>
    </row>
    <row r="193" spans="1:1" x14ac:dyDescent="0.3">
      <c r="A193">
        <v>3.18</v>
      </c>
    </row>
    <row r="194" spans="1:1" x14ac:dyDescent="0.3">
      <c r="A194">
        <v>3.22</v>
      </c>
    </row>
    <row r="195" spans="1:1" x14ac:dyDescent="0.3">
      <c r="A195">
        <v>3.19</v>
      </c>
    </row>
    <row r="196" spans="1:1" x14ac:dyDescent="0.3">
      <c r="A196">
        <v>3.21</v>
      </c>
    </row>
    <row r="197" spans="1:1" x14ac:dyDescent="0.3">
      <c r="A197">
        <v>3.2</v>
      </c>
    </row>
    <row r="198" spans="1:1" x14ac:dyDescent="0.3">
      <c r="A198">
        <v>3.17</v>
      </c>
    </row>
    <row r="199" spans="1:1" x14ac:dyDescent="0.3">
      <c r="A199">
        <v>3.18</v>
      </c>
    </row>
    <row r="200" spans="1:1" x14ac:dyDescent="0.3">
      <c r="A200">
        <v>3.18</v>
      </c>
    </row>
    <row r="201" spans="1:1" x14ac:dyDescent="0.3">
      <c r="A201">
        <v>3.19</v>
      </c>
    </row>
    <row r="202" spans="1:1" x14ac:dyDescent="0.3">
      <c r="A202">
        <v>3.18</v>
      </c>
    </row>
    <row r="203" spans="1:1" x14ac:dyDescent="0.3">
      <c r="A203">
        <v>3.18</v>
      </c>
    </row>
    <row r="204" spans="1:1" x14ac:dyDescent="0.3">
      <c r="A204">
        <v>3.18</v>
      </c>
    </row>
    <row r="205" spans="1:1" x14ac:dyDescent="0.3">
      <c r="A205">
        <v>3.17</v>
      </c>
    </row>
    <row r="206" spans="1:1" x14ac:dyDescent="0.3">
      <c r="A206">
        <v>3.19</v>
      </c>
    </row>
    <row r="207" spans="1:1" x14ac:dyDescent="0.3">
      <c r="A207">
        <v>3.19</v>
      </c>
    </row>
    <row r="208" spans="1:1" x14ac:dyDescent="0.3">
      <c r="A208">
        <v>3.2</v>
      </c>
    </row>
    <row r="209" spans="1:1" x14ac:dyDescent="0.3">
      <c r="A209">
        <v>3.18</v>
      </c>
    </row>
    <row r="210" spans="1:1" x14ac:dyDescent="0.3">
      <c r="A210">
        <v>3.2</v>
      </c>
    </row>
    <row r="211" spans="1:1" x14ac:dyDescent="0.3">
      <c r="A211">
        <v>3.2</v>
      </c>
    </row>
    <row r="212" spans="1:1" x14ac:dyDescent="0.3">
      <c r="A212">
        <v>3.2</v>
      </c>
    </row>
    <row r="213" spans="1:1" x14ac:dyDescent="0.3">
      <c r="A213">
        <v>3.19</v>
      </c>
    </row>
    <row r="214" spans="1:1" x14ac:dyDescent="0.3">
      <c r="A214">
        <v>3.2</v>
      </c>
    </row>
    <row r="215" spans="1:1" x14ac:dyDescent="0.3">
      <c r="A215">
        <v>3.17</v>
      </c>
    </row>
    <row r="216" spans="1:1" x14ac:dyDescent="0.3">
      <c r="A216">
        <v>3.2</v>
      </c>
    </row>
    <row r="217" spans="1:1" x14ac:dyDescent="0.3">
      <c r="A217">
        <v>3.19</v>
      </c>
    </row>
    <row r="218" spans="1:1" x14ac:dyDescent="0.3">
      <c r="A218">
        <v>3.2</v>
      </c>
    </row>
    <row r="219" spans="1:1" x14ac:dyDescent="0.3">
      <c r="A219">
        <v>3.2</v>
      </c>
    </row>
    <row r="220" spans="1:1" x14ac:dyDescent="0.3">
      <c r="A220">
        <v>3.18</v>
      </c>
    </row>
    <row r="221" spans="1:1" x14ac:dyDescent="0.3">
      <c r="A221">
        <v>3.16</v>
      </c>
    </row>
    <row r="222" spans="1:1" x14ac:dyDescent="0.3">
      <c r="A222">
        <v>3.2</v>
      </c>
    </row>
    <row r="223" spans="1:1" x14ac:dyDescent="0.3">
      <c r="A223">
        <v>3.18</v>
      </c>
    </row>
    <row r="224" spans="1:1" x14ac:dyDescent="0.3">
      <c r="A224">
        <v>3.17</v>
      </c>
    </row>
    <row r="225" spans="1:1" x14ac:dyDescent="0.3">
      <c r="A225">
        <v>3.21</v>
      </c>
    </row>
    <row r="226" spans="1:1" x14ac:dyDescent="0.3">
      <c r="A226">
        <v>3.19</v>
      </c>
    </row>
    <row r="227" spans="1:1" x14ac:dyDescent="0.3">
      <c r="A227">
        <v>3.19</v>
      </c>
    </row>
    <row r="228" spans="1:1" x14ac:dyDescent="0.3">
      <c r="A228">
        <v>3.18</v>
      </c>
    </row>
    <row r="229" spans="1:1" x14ac:dyDescent="0.3">
      <c r="A229">
        <v>3.17</v>
      </c>
    </row>
    <row r="230" spans="1:1" x14ac:dyDescent="0.3">
      <c r="A230">
        <v>3.18</v>
      </c>
    </row>
    <row r="231" spans="1:1" x14ac:dyDescent="0.3">
      <c r="A231">
        <v>3.18</v>
      </c>
    </row>
    <row r="232" spans="1:1" x14ac:dyDescent="0.3">
      <c r="A232">
        <v>3.17</v>
      </c>
    </row>
    <row r="233" spans="1:1" x14ac:dyDescent="0.3">
      <c r="A233">
        <v>3.18</v>
      </c>
    </row>
    <row r="234" spans="1:1" x14ac:dyDescent="0.3">
      <c r="A234">
        <v>3.18</v>
      </c>
    </row>
    <row r="235" spans="1:1" x14ac:dyDescent="0.3">
      <c r="A235">
        <v>3.18</v>
      </c>
    </row>
    <row r="236" spans="1:1" x14ac:dyDescent="0.3">
      <c r="A236">
        <v>3.18</v>
      </c>
    </row>
    <row r="237" spans="1:1" x14ac:dyDescent="0.3">
      <c r="A237">
        <v>3.18</v>
      </c>
    </row>
    <row r="238" spans="1:1" x14ac:dyDescent="0.3">
      <c r="A238">
        <v>3.18</v>
      </c>
    </row>
    <row r="239" spans="1:1" x14ac:dyDescent="0.3">
      <c r="A239">
        <v>3.19</v>
      </c>
    </row>
    <row r="240" spans="1:1" x14ac:dyDescent="0.3">
      <c r="A240">
        <v>3.18</v>
      </c>
    </row>
    <row r="241" spans="1:1" x14ac:dyDescent="0.3">
      <c r="A241">
        <v>3.17</v>
      </c>
    </row>
    <row r="242" spans="1:1" x14ac:dyDescent="0.3">
      <c r="A242">
        <v>3.18</v>
      </c>
    </row>
    <row r="243" spans="1:1" x14ac:dyDescent="0.3">
      <c r="A243">
        <v>3.18</v>
      </c>
    </row>
    <row r="244" spans="1:1" x14ac:dyDescent="0.3">
      <c r="A244">
        <v>3.2</v>
      </c>
    </row>
    <row r="245" spans="1:1" x14ac:dyDescent="0.3">
      <c r="A245">
        <v>3.15</v>
      </c>
    </row>
    <row r="246" spans="1:1" x14ac:dyDescent="0.3">
      <c r="A246">
        <v>3.15</v>
      </c>
    </row>
    <row r="247" spans="1:1" x14ac:dyDescent="0.3">
      <c r="A247">
        <v>3.15</v>
      </c>
    </row>
    <row r="248" spans="1:1" x14ac:dyDescent="0.3">
      <c r="A248">
        <v>3.15</v>
      </c>
    </row>
    <row r="249" spans="1:1" x14ac:dyDescent="0.3">
      <c r="A249">
        <v>3.1</v>
      </c>
    </row>
    <row r="250" spans="1:1" x14ac:dyDescent="0.3">
      <c r="A250">
        <v>3.15</v>
      </c>
    </row>
    <row r="251" spans="1:1" x14ac:dyDescent="0.3">
      <c r="A251">
        <v>3.14</v>
      </c>
    </row>
    <row r="252" spans="1:1" x14ac:dyDescent="0.3">
      <c r="A252">
        <v>3.15</v>
      </c>
    </row>
    <row r="253" spans="1:1" x14ac:dyDescent="0.3">
      <c r="A253">
        <v>3.15</v>
      </c>
    </row>
    <row r="254" spans="1:1" x14ac:dyDescent="0.3">
      <c r="A254">
        <v>3.16</v>
      </c>
    </row>
    <row r="255" spans="1:1" x14ac:dyDescent="0.3">
      <c r="A255">
        <v>3.15</v>
      </c>
    </row>
    <row r="256" spans="1:1" x14ac:dyDescent="0.3">
      <c r="A256">
        <v>3.14</v>
      </c>
    </row>
    <row r="257" spans="1:1" x14ac:dyDescent="0.3">
      <c r="A257">
        <v>3.15</v>
      </c>
    </row>
    <row r="258" spans="1:1" x14ac:dyDescent="0.3">
      <c r="A258">
        <v>3.16</v>
      </c>
    </row>
    <row r="259" spans="1:1" x14ac:dyDescent="0.3">
      <c r="A259">
        <v>3.13</v>
      </c>
    </row>
    <row r="260" spans="1:1" x14ac:dyDescent="0.3">
      <c r="A260">
        <v>3.12</v>
      </c>
    </row>
    <row r="261" spans="1:1" x14ac:dyDescent="0.3">
      <c r="A261">
        <v>3.12</v>
      </c>
    </row>
    <row r="262" spans="1:1" x14ac:dyDescent="0.3">
      <c r="A262">
        <v>3.11</v>
      </c>
    </row>
    <row r="263" spans="1:1" x14ac:dyDescent="0.3">
      <c r="A263">
        <v>3.13</v>
      </c>
    </row>
    <row r="264" spans="1:1" x14ac:dyDescent="0.3">
      <c r="A264">
        <v>3.13</v>
      </c>
    </row>
    <row r="265" spans="1:1" x14ac:dyDescent="0.3">
      <c r="A265">
        <v>3.13</v>
      </c>
    </row>
    <row r="266" spans="1:1" x14ac:dyDescent="0.3">
      <c r="A266">
        <v>3.12</v>
      </c>
    </row>
    <row r="267" spans="1:1" x14ac:dyDescent="0.3">
      <c r="A267">
        <v>3.12</v>
      </c>
    </row>
    <row r="268" spans="1:1" x14ac:dyDescent="0.3">
      <c r="A268">
        <v>3.13</v>
      </c>
    </row>
    <row r="269" spans="1:1" x14ac:dyDescent="0.3">
      <c r="A269">
        <v>3.15</v>
      </c>
    </row>
    <row r="270" spans="1:1" x14ac:dyDescent="0.3">
      <c r="A270">
        <v>3.12</v>
      </c>
    </row>
    <row r="271" spans="1:1" x14ac:dyDescent="0.3">
      <c r="A271">
        <v>3.12</v>
      </c>
    </row>
    <row r="272" spans="1:1" x14ac:dyDescent="0.3">
      <c r="A272">
        <v>3.13</v>
      </c>
    </row>
    <row r="273" spans="1:1" x14ac:dyDescent="0.3">
      <c r="A273">
        <v>3.13</v>
      </c>
    </row>
    <row r="274" spans="1:1" x14ac:dyDescent="0.3">
      <c r="A274">
        <v>3.11</v>
      </c>
    </row>
    <row r="275" spans="1:1" x14ac:dyDescent="0.3">
      <c r="A275">
        <v>3.11</v>
      </c>
    </row>
    <row r="276" spans="1:1" x14ac:dyDescent="0.3">
      <c r="A276">
        <v>3.13</v>
      </c>
    </row>
    <row r="277" spans="1:1" x14ac:dyDescent="0.3">
      <c r="A277">
        <v>3.13</v>
      </c>
    </row>
    <row r="278" spans="1:1" x14ac:dyDescent="0.3">
      <c r="A278">
        <v>3.12</v>
      </c>
    </row>
    <row r="279" spans="1:1" x14ac:dyDescent="0.3">
      <c r="A279">
        <v>3.13</v>
      </c>
    </row>
    <row r="280" spans="1:1" x14ac:dyDescent="0.3">
      <c r="A280">
        <v>3.11</v>
      </c>
    </row>
    <row r="281" spans="1:1" x14ac:dyDescent="0.3">
      <c r="A281">
        <v>3.11</v>
      </c>
    </row>
    <row r="282" spans="1:1" x14ac:dyDescent="0.3">
      <c r="A282">
        <v>3.11</v>
      </c>
    </row>
    <row r="283" spans="1:1" x14ac:dyDescent="0.3">
      <c r="A283">
        <v>3.1</v>
      </c>
    </row>
    <row r="284" spans="1:1" x14ac:dyDescent="0.3">
      <c r="A284">
        <v>3.1</v>
      </c>
    </row>
    <row r="285" spans="1:1" x14ac:dyDescent="0.3">
      <c r="A285">
        <v>3.12</v>
      </c>
    </row>
    <row r="286" spans="1:1" x14ac:dyDescent="0.3">
      <c r="A286">
        <v>3.12</v>
      </c>
    </row>
    <row r="287" spans="1:1" x14ac:dyDescent="0.3">
      <c r="A287">
        <v>3.1</v>
      </c>
    </row>
    <row r="288" spans="1:1" x14ac:dyDescent="0.3">
      <c r="A288">
        <v>3.11</v>
      </c>
    </row>
    <row r="289" spans="1:1" x14ac:dyDescent="0.3">
      <c r="A289">
        <v>3.1</v>
      </c>
    </row>
    <row r="290" spans="1:1" x14ac:dyDescent="0.3">
      <c r="A290">
        <v>3.12</v>
      </c>
    </row>
    <row r="291" spans="1:1" x14ac:dyDescent="0.3">
      <c r="A291">
        <v>3.12</v>
      </c>
    </row>
    <row r="292" spans="1:1" x14ac:dyDescent="0.3">
      <c r="A292">
        <v>3.11</v>
      </c>
    </row>
    <row r="293" spans="1:1" x14ac:dyDescent="0.3">
      <c r="A293">
        <v>3.1</v>
      </c>
    </row>
    <row r="294" spans="1:1" x14ac:dyDescent="0.3">
      <c r="A294">
        <v>3.11</v>
      </c>
    </row>
    <row r="295" spans="1:1" x14ac:dyDescent="0.3">
      <c r="A295">
        <v>3.13</v>
      </c>
    </row>
    <row r="296" spans="1:1" x14ac:dyDescent="0.3">
      <c r="A296">
        <v>3.11</v>
      </c>
    </row>
    <row r="297" spans="1:1" x14ac:dyDescent="0.3">
      <c r="A297">
        <v>3.1</v>
      </c>
    </row>
    <row r="298" spans="1:1" x14ac:dyDescent="0.3">
      <c r="A298">
        <v>3.1</v>
      </c>
    </row>
    <row r="299" spans="1:1" x14ac:dyDescent="0.3">
      <c r="A299">
        <v>3.1</v>
      </c>
    </row>
    <row r="300" spans="1:1" x14ac:dyDescent="0.3">
      <c r="A300">
        <v>3.1</v>
      </c>
    </row>
    <row r="301" spans="1:1" x14ac:dyDescent="0.3">
      <c r="A301">
        <v>3.11</v>
      </c>
    </row>
    <row r="302" spans="1:1" x14ac:dyDescent="0.3">
      <c r="A302">
        <v>3.11</v>
      </c>
    </row>
    <row r="303" spans="1:1" x14ac:dyDescent="0.3">
      <c r="A303">
        <v>3.1</v>
      </c>
    </row>
    <row r="304" spans="1:1" x14ac:dyDescent="0.3">
      <c r="A304">
        <v>3.1</v>
      </c>
    </row>
    <row r="305" spans="1:1" x14ac:dyDescent="0.3">
      <c r="A305">
        <v>3.12</v>
      </c>
    </row>
    <row r="306" spans="1:1" x14ac:dyDescent="0.3">
      <c r="A306">
        <v>3.11</v>
      </c>
    </row>
    <row r="307" spans="1:1" x14ac:dyDescent="0.3">
      <c r="A307">
        <v>3.12</v>
      </c>
    </row>
    <row r="308" spans="1:1" x14ac:dyDescent="0.3">
      <c r="A308">
        <v>3.1</v>
      </c>
    </row>
    <row r="309" spans="1:1" x14ac:dyDescent="0.3">
      <c r="A309">
        <v>3.11</v>
      </c>
    </row>
    <row r="310" spans="1:1" x14ac:dyDescent="0.3">
      <c r="A310">
        <v>3.12</v>
      </c>
    </row>
    <row r="311" spans="1:1" x14ac:dyDescent="0.3">
      <c r="A311">
        <v>3.12</v>
      </c>
    </row>
    <row r="312" spans="1:1" x14ac:dyDescent="0.3">
      <c r="A312">
        <v>3.1</v>
      </c>
    </row>
    <row r="313" spans="1:1" x14ac:dyDescent="0.3">
      <c r="A313">
        <v>3.14</v>
      </c>
    </row>
    <row r="314" spans="1:1" x14ac:dyDescent="0.3">
      <c r="A314">
        <v>3.11</v>
      </c>
    </row>
    <row r="315" spans="1:1" x14ac:dyDescent="0.3">
      <c r="A315">
        <v>3.11</v>
      </c>
    </row>
    <row r="316" spans="1:1" x14ac:dyDescent="0.3">
      <c r="A316">
        <v>3.09</v>
      </c>
    </row>
    <row r="317" spans="1:1" x14ac:dyDescent="0.3">
      <c r="A317">
        <v>3.13</v>
      </c>
    </row>
    <row r="318" spans="1:1" x14ac:dyDescent="0.3">
      <c r="A318">
        <v>3.11</v>
      </c>
    </row>
    <row r="319" spans="1:1" x14ac:dyDescent="0.3">
      <c r="A319">
        <v>3.11</v>
      </c>
    </row>
    <row r="320" spans="1:1" x14ac:dyDescent="0.3">
      <c r="A320">
        <v>3.09</v>
      </c>
    </row>
    <row r="321" spans="1:1" x14ac:dyDescent="0.3">
      <c r="A321">
        <v>3.09</v>
      </c>
    </row>
    <row r="322" spans="1:1" x14ac:dyDescent="0.3">
      <c r="A322">
        <v>3.11</v>
      </c>
    </row>
    <row r="323" spans="1:1" x14ac:dyDescent="0.3">
      <c r="A323">
        <v>3.09</v>
      </c>
    </row>
    <row r="324" spans="1:1" x14ac:dyDescent="0.3">
      <c r="A324">
        <v>3.09</v>
      </c>
    </row>
    <row r="325" spans="1:1" x14ac:dyDescent="0.3">
      <c r="A325">
        <v>3.11</v>
      </c>
    </row>
    <row r="326" spans="1:1" x14ac:dyDescent="0.3">
      <c r="A326">
        <v>3.11</v>
      </c>
    </row>
    <row r="327" spans="1:1" x14ac:dyDescent="0.3">
      <c r="A327">
        <v>3.09</v>
      </c>
    </row>
    <row r="328" spans="1:1" x14ac:dyDescent="0.3">
      <c r="A328">
        <v>3.11</v>
      </c>
    </row>
    <row r="329" spans="1:1" x14ac:dyDescent="0.3">
      <c r="A329">
        <v>3.11</v>
      </c>
    </row>
    <row r="330" spans="1:1" x14ac:dyDescent="0.3">
      <c r="A330">
        <v>3.09</v>
      </c>
    </row>
    <row r="331" spans="1:1" x14ac:dyDescent="0.3">
      <c r="A331">
        <v>3.13</v>
      </c>
    </row>
    <row r="332" spans="1:1" x14ac:dyDescent="0.3">
      <c r="A332">
        <v>3.11</v>
      </c>
    </row>
    <row r="333" spans="1:1" x14ac:dyDescent="0.3">
      <c r="A333">
        <v>3.11</v>
      </c>
    </row>
    <row r="334" spans="1:1" x14ac:dyDescent="0.3">
      <c r="A334">
        <v>3.09</v>
      </c>
    </row>
    <row r="335" spans="1:1" x14ac:dyDescent="0.3">
      <c r="A335">
        <v>3.09</v>
      </c>
    </row>
    <row r="336" spans="1:1" x14ac:dyDescent="0.3">
      <c r="A336">
        <v>3.11</v>
      </c>
    </row>
    <row r="337" spans="1:1" x14ac:dyDescent="0.3">
      <c r="A337">
        <v>3.11</v>
      </c>
    </row>
    <row r="338" spans="1:1" x14ac:dyDescent="0.3">
      <c r="A338">
        <v>3.09</v>
      </c>
    </row>
    <row r="339" spans="1:1" x14ac:dyDescent="0.3">
      <c r="A339">
        <v>3.09</v>
      </c>
    </row>
    <row r="340" spans="1:1" x14ac:dyDescent="0.3">
      <c r="A340">
        <v>3.1</v>
      </c>
    </row>
    <row r="341" spans="1:1" x14ac:dyDescent="0.3">
      <c r="A341">
        <v>3.1</v>
      </c>
    </row>
    <row r="342" spans="1:1" x14ac:dyDescent="0.3">
      <c r="A342">
        <v>3.09</v>
      </c>
    </row>
    <row r="343" spans="1:1" x14ac:dyDescent="0.3">
      <c r="A343">
        <v>3.09</v>
      </c>
    </row>
    <row r="344" spans="1:1" x14ac:dyDescent="0.3">
      <c r="A344">
        <v>3.1</v>
      </c>
    </row>
    <row r="345" spans="1:1" x14ac:dyDescent="0.3">
      <c r="A345">
        <v>3.1</v>
      </c>
    </row>
    <row r="346" spans="1:1" x14ac:dyDescent="0.3">
      <c r="A346">
        <v>3.08</v>
      </c>
    </row>
    <row r="347" spans="1:1" x14ac:dyDescent="0.3">
      <c r="A347">
        <v>3.06</v>
      </c>
    </row>
    <row r="348" spans="1:1" x14ac:dyDescent="0.3">
      <c r="A348">
        <v>3.05</v>
      </c>
    </row>
    <row r="349" spans="1:1" x14ac:dyDescent="0.3">
      <c r="A349">
        <v>3.06</v>
      </c>
    </row>
    <row r="350" spans="1:1" x14ac:dyDescent="0.3">
      <c r="A350">
        <v>3.06</v>
      </c>
    </row>
    <row r="351" spans="1:1" x14ac:dyDescent="0.3">
      <c r="A351">
        <v>3.06</v>
      </c>
    </row>
    <row r="352" spans="1:1" x14ac:dyDescent="0.3">
      <c r="A352">
        <v>3.1</v>
      </c>
    </row>
    <row r="353" spans="1:1" x14ac:dyDescent="0.3">
      <c r="A353">
        <v>3.06</v>
      </c>
    </row>
    <row r="354" spans="1:1" x14ac:dyDescent="0.3">
      <c r="A354">
        <v>3.04</v>
      </c>
    </row>
    <row r="355" spans="1:1" x14ac:dyDescent="0.3">
      <c r="A355">
        <v>3.05</v>
      </c>
    </row>
    <row r="356" spans="1:1" x14ac:dyDescent="0.3">
      <c r="A356">
        <v>3.1</v>
      </c>
    </row>
    <row r="357" spans="1:1" x14ac:dyDescent="0.3">
      <c r="A357">
        <v>3.06</v>
      </c>
    </row>
    <row r="358" spans="1:1" x14ac:dyDescent="0.3">
      <c r="A358">
        <v>3.09</v>
      </c>
    </row>
    <row r="359" spans="1:1" x14ac:dyDescent="0.3">
      <c r="A359">
        <v>3.06</v>
      </c>
    </row>
    <row r="360" spans="1:1" x14ac:dyDescent="0.3">
      <c r="A360">
        <v>3.07</v>
      </c>
    </row>
    <row r="361" spans="1:1" x14ac:dyDescent="0.3">
      <c r="A361">
        <v>3.05</v>
      </c>
    </row>
    <row r="362" spans="1:1" x14ac:dyDescent="0.3">
      <c r="A362">
        <v>3.06</v>
      </c>
    </row>
    <row r="363" spans="1:1" x14ac:dyDescent="0.3">
      <c r="A363">
        <v>3.03</v>
      </c>
    </row>
    <row r="364" spans="1:1" x14ac:dyDescent="0.3">
      <c r="A364">
        <v>3.05</v>
      </c>
    </row>
    <row r="365" spans="1:1" x14ac:dyDescent="0.3">
      <c r="A365">
        <v>3.05</v>
      </c>
    </row>
    <row r="366" spans="1:1" x14ac:dyDescent="0.3">
      <c r="A366">
        <v>3.05</v>
      </c>
    </row>
    <row r="367" spans="1:1" x14ac:dyDescent="0.3">
      <c r="A367">
        <v>3.03</v>
      </c>
    </row>
    <row r="368" spans="1:1" x14ac:dyDescent="0.3">
      <c r="A368">
        <v>2.98</v>
      </c>
    </row>
    <row r="369" spans="1:1" x14ac:dyDescent="0.3">
      <c r="A369">
        <v>3.1</v>
      </c>
    </row>
    <row r="370" spans="1:1" x14ac:dyDescent="0.3">
      <c r="A370">
        <v>3.1</v>
      </c>
    </row>
    <row r="371" spans="1:1" x14ac:dyDescent="0.3">
      <c r="A371">
        <v>3.08</v>
      </c>
    </row>
    <row r="372" spans="1:1" x14ac:dyDescent="0.3">
      <c r="A372">
        <v>3.08</v>
      </c>
    </row>
    <row r="373" spans="1:1" x14ac:dyDescent="0.3">
      <c r="A373">
        <v>3.1</v>
      </c>
    </row>
    <row r="374" spans="1:1" x14ac:dyDescent="0.3">
      <c r="A374">
        <v>3.11</v>
      </c>
    </row>
    <row r="375" spans="1:1" x14ac:dyDescent="0.3">
      <c r="A375">
        <v>3.08</v>
      </c>
    </row>
    <row r="376" spans="1:1" x14ac:dyDescent="0.3">
      <c r="A376">
        <v>3.08</v>
      </c>
    </row>
    <row r="377" spans="1:1" x14ac:dyDescent="0.3">
      <c r="A377">
        <v>3.1</v>
      </c>
    </row>
    <row r="378" spans="1:1" x14ac:dyDescent="0.3">
      <c r="A378">
        <v>3.1</v>
      </c>
    </row>
    <row r="379" spans="1:1" x14ac:dyDescent="0.3">
      <c r="A379">
        <v>3.09</v>
      </c>
    </row>
    <row r="380" spans="1:1" x14ac:dyDescent="0.3">
      <c r="A380">
        <v>3.09</v>
      </c>
    </row>
    <row r="381" spans="1:1" x14ac:dyDescent="0.3">
      <c r="A381">
        <v>3.1</v>
      </c>
    </row>
    <row r="382" spans="1:1" x14ac:dyDescent="0.3">
      <c r="A382">
        <v>3.1</v>
      </c>
    </row>
    <row r="383" spans="1:1" x14ac:dyDescent="0.3">
      <c r="A383">
        <v>3.09</v>
      </c>
    </row>
    <row r="384" spans="1:1" x14ac:dyDescent="0.3">
      <c r="A384">
        <v>3.08</v>
      </c>
    </row>
    <row r="385" spans="1:1" x14ac:dyDescent="0.3">
      <c r="A385">
        <v>3.08</v>
      </c>
    </row>
    <row r="386" spans="1:1" x14ac:dyDescent="0.3">
      <c r="A386">
        <v>3.08</v>
      </c>
    </row>
    <row r="387" spans="1:1" x14ac:dyDescent="0.3">
      <c r="A387">
        <v>3.07</v>
      </c>
    </row>
    <row r="388" spans="1:1" x14ac:dyDescent="0.3">
      <c r="A388">
        <v>3.05</v>
      </c>
    </row>
    <row r="389" spans="1:1" x14ac:dyDescent="0.3">
      <c r="A389">
        <v>3.06</v>
      </c>
    </row>
    <row r="390" spans="1:1" x14ac:dyDescent="0.3">
      <c r="A390">
        <v>3.05</v>
      </c>
    </row>
    <row r="391" spans="1:1" x14ac:dyDescent="0.3">
      <c r="A391">
        <v>3.03</v>
      </c>
    </row>
    <row r="392" spans="1:1" x14ac:dyDescent="0.3">
      <c r="A392">
        <v>3.07</v>
      </c>
    </row>
    <row r="393" spans="1:1" x14ac:dyDescent="0.3">
      <c r="A393">
        <v>3.06</v>
      </c>
    </row>
    <row r="394" spans="1:1" x14ac:dyDescent="0.3">
      <c r="A394">
        <v>3.05</v>
      </c>
    </row>
    <row r="395" spans="1:1" x14ac:dyDescent="0.3">
      <c r="A395">
        <v>3.07</v>
      </c>
    </row>
    <row r="396" spans="1:1" x14ac:dyDescent="0.3">
      <c r="A396">
        <v>3.04</v>
      </c>
    </row>
    <row r="397" spans="1:1" x14ac:dyDescent="0.3">
      <c r="A397">
        <v>3.05</v>
      </c>
    </row>
    <row r="398" spans="1:1" x14ac:dyDescent="0.3">
      <c r="A398">
        <v>3.07</v>
      </c>
    </row>
    <row r="399" spans="1:1" x14ac:dyDescent="0.3">
      <c r="A399">
        <v>3.01</v>
      </c>
    </row>
    <row r="400" spans="1:1" x14ac:dyDescent="0.3">
      <c r="A400">
        <v>3.05</v>
      </c>
    </row>
    <row r="401" spans="1:1" x14ac:dyDescent="0.3">
      <c r="A401">
        <v>2.98</v>
      </c>
    </row>
    <row r="402" spans="1:1" x14ac:dyDescent="0.3">
      <c r="A402">
        <v>3.03</v>
      </c>
    </row>
    <row r="403" spans="1:1" x14ac:dyDescent="0.3">
      <c r="A403">
        <v>3.03</v>
      </c>
    </row>
    <row r="404" spans="1:1" x14ac:dyDescent="0.3">
      <c r="A404">
        <v>3.04</v>
      </c>
    </row>
    <row r="405" spans="1:1" x14ac:dyDescent="0.3">
      <c r="A405">
        <v>3.03</v>
      </c>
    </row>
    <row r="406" spans="1:1" x14ac:dyDescent="0.3">
      <c r="A406">
        <v>3.01</v>
      </c>
    </row>
    <row r="407" spans="1:1" x14ac:dyDescent="0.3">
      <c r="A407">
        <v>3.01</v>
      </c>
    </row>
    <row r="408" spans="1:1" x14ac:dyDescent="0.3">
      <c r="A408">
        <v>3.01</v>
      </c>
    </row>
    <row r="409" spans="1:1" x14ac:dyDescent="0.3">
      <c r="A409">
        <v>3</v>
      </c>
    </row>
    <row r="410" spans="1:1" x14ac:dyDescent="0.3">
      <c r="A410">
        <v>3.02</v>
      </c>
    </row>
    <row r="411" spans="1:1" x14ac:dyDescent="0.3">
      <c r="A411">
        <v>2.97</v>
      </c>
    </row>
    <row r="412" spans="1:1" x14ac:dyDescent="0.3">
      <c r="A412">
        <v>3.01</v>
      </c>
    </row>
    <row r="413" spans="1:1" x14ac:dyDescent="0.3">
      <c r="A413">
        <v>2.98</v>
      </c>
    </row>
    <row r="414" spans="1:1" x14ac:dyDescent="0.3">
      <c r="A414">
        <v>3</v>
      </c>
    </row>
    <row r="415" spans="1:1" x14ac:dyDescent="0.3">
      <c r="A415">
        <v>3.02</v>
      </c>
    </row>
    <row r="416" spans="1:1" x14ac:dyDescent="0.3">
      <c r="A416">
        <v>3.02</v>
      </c>
    </row>
    <row r="417" spans="1:1" x14ac:dyDescent="0.3">
      <c r="A417">
        <v>3.01</v>
      </c>
    </row>
    <row r="418" spans="1:1" x14ac:dyDescent="0.3">
      <c r="A418">
        <v>3.02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3.03</v>
      </c>
    </row>
    <row r="422" spans="1:1" x14ac:dyDescent="0.3">
      <c r="A422">
        <v>3.02</v>
      </c>
    </row>
    <row r="423" spans="1:1" x14ac:dyDescent="0.3">
      <c r="A423">
        <v>3.01</v>
      </c>
    </row>
    <row r="424" spans="1:1" x14ac:dyDescent="0.3">
      <c r="A424">
        <v>3.01</v>
      </c>
    </row>
    <row r="425" spans="1:1" x14ac:dyDescent="0.3">
      <c r="A425">
        <v>2.79</v>
      </c>
    </row>
    <row r="426" spans="1:1" x14ac:dyDescent="0.3">
      <c r="A426">
        <v>2.77</v>
      </c>
    </row>
    <row r="427" spans="1:1" x14ac:dyDescent="0.3">
      <c r="A427">
        <v>3.03</v>
      </c>
    </row>
    <row r="428" spans="1:1" x14ac:dyDescent="0.3">
      <c r="A428">
        <v>3.03</v>
      </c>
    </row>
    <row r="429" spans="1:1" x14ac:dyDescent="0.3">
      <c r="A429">
        <v>3.01</v>
      </c>
    </row>
    <row r="430" spans="1:1" x14ac:dyDescent="0.3">
      <c r="A430">
        <v>3.01</v>
      </c>
    </row>
    <row r="431" spans="1:1" x14ac:dyDescent="0.3">
      <c r="A431">
        <v>2.78</v>
      </c>
    </row>
    <row r="432" spans="1:1" x14ac:dyDescent="0.3">
      <c r="A432">
        <v>2.99</v>
      </c>
    </row>
    <row r="433" spans="1:1" x14ac:dyDescent="0.3">
      <c r="A433">
        <v>2.99</v>
      </c>
    </row>
    <row r="434" spans="1:1" x14ac:dyDescent="0.3">
      <c r="A434">
        <v>2.79</v>
      </c>
    </row>
    <row r="435" spans="1:1" x14ac:dyDescent="0.3">
      <c r="A435">
        <v>2.98</v>
      </c>
    </row>
    <row r="436" spans="1:1" x14ac:dyDescent="0.3">
      <c r="A436">
        <v>3</v>
      </c>
    </row>
    <row r="437" spans="1:1" x14ac:dyDescent="0.3">
      <c r="A437">
        <v>2.99</v>
      </c>
    </row>
    <row r="438" spans="1:1" x14ac:dyDescent="0.3">
      <c r="A438">
        <v>2.98</v>
      </c>
    </row>
    <row r="439" spans="1:1" x14ac:dyDescent="0.3">
      <c r="A439">
        <v>2.77</v>
      </c>
    </row>
    <row r="440" spans="1:1" x14ac:dyDescent="0.3">
      <c r="A440">
        <v>2.81</v>
      </c>
    </row>
    <row r="441" spans="1:1" x14ac:dyDescent="0.3">
      <c r="A441">
        <v>2.82</v>
      </c>
    </row>
    <row r="442" spans="1:1" x14ac:dyDescent="0.3">
      <c r="A442" s="5">
        <v>2.8</v>
      </c>
    </row>
    <row r="443" spans="1:1" x14ac:dyDescent="0.3">
      <c r="A443">
        <v>2.79</v>
      </c>
    </row>
    <row r="444" spans="1:1" x14ac:dyDescent="0.3">
      <c r="A444">
        <v>2.96</v>
      </c>
    </row>
    <row r="445" spans="1:1" x14ac:dyDescent="0.3">
      <c r="A445">
        <v>2.95</v>
      </c>
    </row>
    <row r="446" spans="1:1" x14ac:dyDescent="0.3">
      <c r="A446">
        <v>2.78</v>
      </c>
    </row>
    <row r="447" spans="1:1" x14ac:dyDescent="0.3">
      <c r="A447">
        <v>2.8</v>
      </c>
    </row>
    <row r="448" spans="1:1" x14ac:dyDescent="0.3">
      <c r="A448">
        <v>2.82</v>
      </c>
    </row>
    <row r="449" spans="1:1" x14ac:dyDescent="0.3">
      <c r="A449">
        <v>2.91</v>
      </c>
    </row>
    <row r="450" spans="1:1" x14ac:dyDescent="0.3">
      <c r="A450">
        <v>2.93</v>
      </c>
    </row>
    <row r="451" spans="1:1" x14ac:dyDescent="0.3">
      <c r="A451">
        <v>2.77</v>
      </c>
    </row>
    <row r="452" spans="1:1" x14ac:dyDescent="0.3">
      <c r="A452">
        <v>2.79</v>
      </c>
    </row>
    <row r="453" spans="1:1" x14ac:dyDescent="0.3">
      <c r="A453">
        <v>2.92</v>
      </c>
    </row>
    <row r="454" spans="1:1" x14ac:dyDescent="0.3">
      <c r="A454">
        <v>2.92</v>
      </c>
    </row>
    <row r="455" spans="1:1" x14ac:dyDescent="0.3">
      <c r="A455">
        <v>2.9</v>
      </c>
    </row>
    <row r="456" spans="1:1" x14ac:dyDescent="0.3">
      <c r="A456">
        <v>2.91</v>
      </c>
    </row>
    <row r="457" spans="1:1" x14ac:dyDescent="0.3">
      <c r="A457">
        <v>2.78</v>
      </c>
    </row>
    <row r="458" spans="1:1" x14ac:dyDescent="0.3">
      <c r="A458">
        <v>2.91</v>
      </c>
    </row>
    <row r="459" spans="1:1" x14ac:dyDescent="0.3">
      <c r="A459">
        <v>2.91</v>
      </c>
    </row>
    <row r="460" spans="1:1" x14ac:dyDescent="0.3">
      <c r="A460">
        <v>2.93</v>
      </c>
    </row>
    <row r="461" spans="1:1" x14ac:dyDescent="0.3">
      <c r="A461">
        <v>2.9</v>
      </c>
    </row>
    <row r="462" spans="1:1" x14ac:dyDescent="0.3">
      <c r="A462">
        <v>2.79</v>
      </c>
    </row>
    <row r="463" spans="1:1" x14ac:dyDescent="0.3">
      <c r="A463">
        <v>2.91</v>
      </c>
    </row>
    <row r="464" spans="1:1" x14ac:dyDescent="0.3">
      <c r="A464">
        <v>2.9</v>
      </c>
    </row>
    <row r="465" spans="1:1" x14ac:dyDescent="0.3">
      <c r="A465">
        <v>2.77</v>
      </c>
    </row>
    <row r="466" spans="1:1" x14ac:dyDescent="0.3">
      <c r="A466">
        <v>2.92</v>
      </c>
    </row>
    <row r="467" spans="1:1" x14ac:dyDescent="0.3">
      <c r="A467">
        <v>2.9</v>
      </c>
    </row>
    <row r="468" spans="1:1" x14ac:dyDescent="0.3">
      <c r="A468">
        <v>2.9</v>
      </c>
    </row>
    <row r="469" spans="1:1" x14ac:dyDescent="0.3">
      <c r="A469">
        <v>2.91</v>
      </c>
    </row>
    <row r="470" spans="1:1" x14ac:dyDescent="0.3">
      <c r="A470">
        <v>2.8</v>
      </c>
    </row>
    <row r="471" spans="1:1" x14ac:dyDescent="0.3">
      <c r="A471">
        <v>2.89</v>
      </c>
    </row>
    <row r="472" spans="1:1" x14ac:dyDescent="0.3">
      <c r="A472">
        <v>2.88</v>
      </c>
    </row>
    <row r="473" spans="1:1" x14ac:dyDescent="0.3">
      <c r="A473">
        <v>2.78</v>
      </c>
    </row>
    <row r="474" spans="1:1" x14ac:dyDescent="0.3">
      <c r="A474">
        <v>2.89</v>
      </c>
    </row>
    <row r="475" spans="1:1" x14ac:dyDescent="0.3">
      <c r="A475">
        <v>2.88</v>
      </c>
    </row>
    <row r="476" spans="1:1" x14ac:dyDescent="0.3">
      <c r="A476">
        <v>2.8</v>
      </c>
    </row>
    <row r="477" spans="1:1" x14ac:dyDescent="0.3">
      <c r="A477">
        <v>2.87</v>
      </c>
    </row>
    <row r="478" spans="1:1" x14ac:dyDescent="0.3">
      <c r="A478">
        <v>2.84</v>
      </c>
    </row>
    <row r="479" spans="1:1" x14ac:dyDescent="0.3">
      <c r="A479">
        <v>2.86</v>
      </c>
    </row>
    <row r="480" spans="1:1" x14ac:dyDescent="0.3">
      <c r="A480">
        <v>2.79</v>
      </c>
    </row>
    <row r="481" spans="1:1" x14ac:dyDescent="0.3">
      <c r="A481">
        <v>2.77</v>
      </c>
    </row>
    <row r="482" spans="1:1" x14ac:dyDescent="0.3">
      <c r="A482">
        <v>2.8</v>
      </c>
    </row>
    <row r="483" spans="1:1" x14ac:dyDescent="0.3">
      <c r="A483">
        <v>2.86</v>
      </c>
    </row>
    <row r="484" spans="1:1" x14ac:dyDescent="0.3">
      <c r="A484">
        <v>2.86</v>
      </c>
    </row>
    <row r="485" spans="1:1" x14ac:dyDescent="0.3">
      <c r="A485">
        <v>2.84</v>
      </c>
    </row>
    <row r="486" spans="1:1" x14ac:dyDescent="0.3">
      <c r="A486">
        <v>2.8</v>
      </c>
    </row>
    <row r="487" spans="1:1" x14ac:dyDescent="0.3">
      <c r="A487">
        <v>2.84</v>
      </c>
    </row>
    <row r="488" spans="1:1" x14ac:dyDescent="0.3">
      <c r="A488">
        <v>2.84</v>
      </c>
    </row>
    <row r="489" spans="1:1" x14ac:dyDescent="0.3">
      <c r="A489">
        <v>2.83</v>
      </c>
    </row>
    <row r="490" spans="1:1" x14ac:dyDescent="0.3">
      <c r="A490">
        <v>2.8</v>
      </c>
    </row>
    <row r="491" spans="1:1" x14ac:dyDescent="0.3">
      <c r="A491">
        <v>2.78</v>
      </c>
    </row>
    <row r="492" spans="1:1" x14ac:dyDescent="0.3">
      <c r="A492">
        <v>2.83</v>
      </c>
    </row>
    <row r="493" spans="1:1" x14ac:dyDescent="0.3">
      <c r="A493">
        <v>2.82</v>
      </c>
    </row>
    <row r="494" spans="1:1" x14ac:dyDescent="0.3">
      <c r="A494">
        <v>2.8</v>
      </c>
    </row>
    <row r="495" spans="1:1" x14ac:dyDescent="0.3">
      <c r="A495">
        <v>2.77</v>
      </c>
    </row>
    <row r="496" spans="1:1" x14ac:dyDescent="0.3">
      <c r="A496">
        <v>2.85</v>
      </c>
    </row>
    <row r="497" spans="1:1" x14ac:dyDescent="0.3">
      <c r="A497">
        <v>2.78</v>
      </c>
    </row>
    <row r="498" spans="1:1" x14ac:dyDescent="0.3">
      <c r="A498">
        <v>2.8</v>
      </c>
    </row>
    <row r="499" spans="1:1" x14ac:dyDescent="0.3">
      <c r="A499">
        <v>2.82</v>
      </c>
    </row>
    <row r="500" spans="1:1" x14ac:dyDescent="0.3">
      <c r="A500">
        <v>2.77</v>
      </c>
    </row>
    <row r="501" spans="1:1" x14ac:dyDescent="0.3">
      <c r="A501">
        <v>2.81</v>
      </c>
    </row>
    <row r="502" spans="1:1" x14ac:dyDescent="0.3">
      <c r="A502">
        <v>2.79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512"/>
  <sheetViews>
    <sheetView workbookViewId="0">
      <selection activeCell="I102" sqref="I102"/>
    </sheetView>
  </sheetViews>
  <sheetFormatPr defaultRowHeight="14.4" x14ac:dyDescent="0.3"/>
  <sheetData>
    <row r="1" spans="1:19" x14ac:dyDescent="0.3">
      <c r="A1">
        <v>3.51</v>
      </c>
      <c r="I1" s="8"/>
      <c r="J1" s="8" t="s">
        <v>21</v>
      </c>
      <c r="L1" s="8" t="s">
        <v>24</v>
      </c>
      <c r="N1" s="8" t="s">
        <v>28</v>
      </c>
    </row>
    <row r="2" spans="1:19" x14ac:dyDescent="0.3">
      <c r="A2">
        <v>3.49</v>
      </c>
      <c r="D2" s="8">
        <v>3.59</v>
      </c>
      <c r="E2" s="8" cm="1">
        <f t="array" ref="E2:E85">COUNTIF(esp2basetotal,esp2volttotal)</f>
        <v>2</v>
      </c>
      <c r="F2" s="30">
        <f t="shared" ref="F2:F33" si="0">E2/COUNTA(esp2basetotal)</f>
        <v>3.90625E-3</v>
      </c>
      <c r="I2" s="8">
        <v>3.59</v>
      </c>
      <c r="J2" s="8" cm="1">
        <f t="array" ref="J2:J40">COUNTIF(esp2basecheia,esp2voltcheio)</f>
        <v>2</v>
      </c>
      <c r="L2" s="8" cm="1">
        <f t="array" ref="L2:L40">COUNTIF(esp2basemed,esp2voltcheio)</f>
        <v>0</v>
      </c>
      <c r="N2" s="8" cm="1">
        <f t="array" ref="N2:N40">COUNTIF(esp2basevazia,esp2voltcheio)</f>
        <v>0</v>
      </c>
      <c r="Q2" s="8" t="s">
        <v>21</v>
      </c>
      <c r="R2" s="8" t="s">
        <v>24</v>
      </c>
      <c r="S2" s="8" t="s">
        <v>28</v>
      </c>
    </row>
    <row r="3" spans="1:19" x14ac:dyDescent="0.3">
      <c r="A3">
        <v>3.56</v>
      </c>
      <c r="D3" s="8">
        <v>3.58</v>
      </c>
      <c r="E3" s="8">
        <v>2</v>
      </c>
      <c r="F3" s="30">
        <f t="shared" si="0"/>
        <v>3.90625E-3</v>
      </c>
      <c r="I3" s="8">
        <v>3.58</v>
      </c>
      <c r="J3" s="8">
        <v>2</v>
      </c>
      <c r="L3" s="8">
        <v>0</v>
      </c>
      <c r="N3" s="8">
        <v>0</v>
      </c>
      <c r="Q3" s="8">
        <f>J44</f>
        <v>58</v>
      </c>
      <c r="R3" s="8">
        <f>L44</f>
        <v>96</v>
      </c>
      <c r="S3" s="8">
        <f>N44</f>
        <v>0</v>
      </c>
    </row>
    <row r="4" spans="1:19" x14ac:dyDescent="0.3">
      <c r="A4">
        <v>3.58</v>
      </c>
      <c r="D4" s="8">
        <v>3.57</v>
      </c>
      <c r="E4" s="8">
        <v>2</v>
      </c>
      <c r="F4" s="30">
        <f t="shared" si="0"/>
        <v>3.90625E-3</v>
      </c>
      <c r="I4" s="8">
        <v>3.57</v>
      </c>
      <c r="J4" s="8">
        <v>2</v>
      </c>
      <c r="L4" s="8">
        <v>0</v>
      </c>
      <c r="N4" s="8">
        <v>0</v>
      </c>
      <c r="Q4" s="8" t="s">
        <v>22</v>
      </c>
      <c r="R4" s="8" t="s">
        <v>25</v>
      </c>
      <c r="S4" s="8" t="s">
        <v>29</v>
      </c>
    </row>
    <row r="5" spans="1:19" x14ac:dyDescent="0.3">
      <c r="A5">
        <v>3.59</v>
      </c>
      <c r="D5" s="8">
        <v>3.56</v>
      </c>
      <c r="E5" s="8">
        <v>5</v>
      </c>
      <c r="F5" s="30">
        <f t="shared" si="0"/>
        <v>9.765625E-3</v>
      </c>
      <c r="I5" s="8">
        <v>3.56</v>
      </c>
      <c r="J5" s="8">
        <v>5</v>
      </c>
      <c r="L5" s="8">
        <v>0</v>
      </c>
      <c r="N5" s="8">
        <v>0</v>
      </c>
      <c r="Q5" s="8">
        <f>J92</f>
        <v>5</v>
      </c>
      <c r="R5" s="8">
        <f>L92</f>
        <v>285</v>
      </c>
      <c r="S5" s="8">
        <f>N92</f>
        <v>39</v>
      </c>
    </row>
    <row r="6" spans="1:19" x14ac:dyDescent="0.3">
      <c r="A6">
        <v>3.59</v>
      </c>
      <c r="D6" s="8">
        <v>3.55</v>
      </c>
      <c r="E6" s="8">
        <v>4</v>
      </c>
      <c r="F6" s="30">
        <f t="shared" si="0"/>
        <v>7.8125E-3</v>
      </c>
      <c r="I6" s="8">
        <v>3.55</v>
      </c>
      <c r="J6" s="8">
        <v>4</v>
      </c>
      <c r="L6" s="8">
        <v>0</v>
      </c>
      <c r="N6" s="8">
        <v>0</v>
      </c>
      <c r="Q6" s="8" t="s">
        <v>23</v>
      </c>
      <c r="R6" s="8" t="s">
        <v>26</v>
      </c>
      <c r="S6" s="8" t="s">
        <v>30</v>
      </c>
    </row>
    <row r="7" spans="1:19" x14ac:dyDescent="0.3">
      <c r="A7">
        <v>3.55</v>
      </c>
      <c r="D7" s="8">
        <v>3.54</v>
      </c>
      <c r="E7" s="8">
        <v>1</v>
      </c>
      <c r="F7" s="30">
        <f t="shared" si="0"/>
        <v>1.953125E-3</v>
      </c>
      <c r="I7" s="8">
        <v>3.54</v>
      </c>
      <c r="J7" s="8">
        <v>1</v>
      </c>
      <c r="L7" s="8">
        <v>0</v>
      </c>
      <c r="N7" s="8">
        <v>0</v>
      </c>
      <c r="Q7" s="8">
        <f>J115</f>
        <v>0</v>
      </c>
      <c r="R7" s="8">
        <f>L115</f>
        <v>6</v>
      </c>
      <c r="S7" s="8">
        <f>N115</f>
        <v>23</v>
      </c>
    </row>
    <row r="8" spans="1:19" x14ac:dyDescent="0.3">
      <c r="A8">
        <v>3.57</v>
      </c>
      <c r="D8" s="8">
        <v>3.53</v>
      </c>
      <c r="E8" s="8">
        <v>2</v>
      </c>
      <c r="F8" s="30">
        <f t="shared" si="0"/>
        <v>3.90625E-3</v>
      </c>
      <c r="I8" s="8">
        <v>3.53</v>
      </c>
      <c r="J8" s="8">
        <v>2</v>
      </c>
      <c r="L8" s="8">
        <v>0</v>
      </c>
      <c r="N8" s="8">
        <v>0</v>
      </c>
      <c r="Q8" s="8">
        <f>Q3+Q5+Q7</f>
        <v>63</v>
      </c>
      <c r="R8" s="8">
        <f>R3+R5+R7</f>
        <v>387</v>
      </c>
      <c r="S8" s="8">
        <f>S3+S5+S7</f>
        <v>62</v>
      </c>
    </row>
    <row r="9" spans="1:19" x14ac:dyDescent="0.3">
      <c r="A9">
        <v>3.56</v>
      </c>
      <c r="D9" s="8">
        <v>3.52</v>
      </c>
      <c r="E9" s="8">
        <v>3</v>
      </c>
      <c r="F9" s="30">
        <f t="shared" si="0"/>
        <v>5.859375E-3</v>
      </c>
      <c r="I9" s="8">
        <v>3.52</v>
      </c>
      <c r="J9" s="8">
        <v>3</v>
      </c>
      <c r="L9" s="8">
        <v>0</v>
      </c>
      <c r="N9" s="8">
        <v>0</v>
      </c>
    </row>
    <row r="10" spans="1:19" x14ac:dyDescent="0.3">
      <c r="A10">
        <v>3.56</v>
      </c>
      <c r="D10" s="8">
        <v>3.51</v>
      </c>
      <c r="E10" s="8">
        <v>7</v>
      </c>
      <c r="F10" s="30">
        <f t="shared" si="0"/>
        <v>1.3671875E-2</v>
      </c>
      <c r="I10" s="8">
        <v>3.51</v>
      </c>
      <c r="J10" s="8">
        <v>7</v>
      </c>
      <c r="L10" s="8">
        <v>0</v>
      </c>
      <c r="N10" s="8">
        <v>0</v>
      </c>
    </row>
    <row r="11" spans="1:19" x14ac:dyDescent="0.3">
      <c r="A11">
        <v>3.58</v>
      </c>
      <c r="D11" s="8">
        <v>3.5</v>
      </c>
      <c r="E11" s="8">
        <v>3</v>
      </c>
      <c r="F11" s="30">
        <f t="shared" si="0"/>
        <v>5.859375E-3</v>
      </c>
      <c r="I11" s="8">
        <v>3.5</v>
      </c>
      <c r="J11" s="8">
        <v>3</v>
      </c>
      <c r="L11" s="8">
        <v>0</v>
      </c>
      <c r="N11" s="8">
        <v>0</v>
      </c>
    </row>
    <row r="12" spans="1:19" x14ac:dyDescent="0.3">
      <c r="A12">
        <v>3.57</v>
      </c>
      <c r="D12" s="8">
        <v>3.49</v>
      </c>
      <c r="E12" s="8">
        <v>4</v>
      </c>
      <c r="F12" s="30">
        <f t="shared" si="0"/>
        <v>7.8125E-3</v>
      </c>
      <c r="I12" s="8">
        <v>3.49</v>
      </c>
      <c r="J12" s="8">
        <v>4</v>
      </c>
      <c r="L12" s="8">
        <v>0</v>
      </c>
      <c r="N12" s="8">
        <v>0</v>
      </c>
    </row>
    <row r="13" spans="1:19" x14ac:dyDescent="0.3">
      <c r="A13">
        <v>3.56</v>
      </c>
      <c r="D13" s="8">
        <v>3.48</v>
      </c>
      <c r="E13" s="8">
        <v>1</v>
      </c>
      <c r="F13" s="30">
        <f t="shared" si="0"/>
        <v>1.953125E-3</v>
      </c>
      <c r="I13" s="8">
        <v>3.48</v>
      </c>
      <c r="J13" s="8">
        <v>1</v>
      </c>
      <c r="L13" s="8">
        <v>0</v>
      </c>
      <c r="N13" s="8">
        <v>0</v>
      </c>
    </row>
    <row r="14" spans="1:19" x14ac:dyDescent="0.3">
      <c r="A14">
        <v>3.56</v>
      </c>
      <c r="D14" s="8">
        <v>3.47</v>
      </c>
      <c r="E14" s="8">
        <v>6</v>
      </c>
      <c r="F14" s="30">
        <f t="shared" si="0"/>
        <v>1.171875E-2</v>
      </c>
      <c r="I14" s="8">
        <v>3.47</v>
      </c>
      <c r="J14" s="8">
        <v>6</v>
      </c>
      <c r="L14" s="8">
        <v>0</v>
      </c>
      <c r="N14" s="8">
        <v>0</v>
      </c>
    </row>
    <row r="15" spans="1:19" x14ac:dyDescent="0.3">
      <c r="A15">
        <v>3.5500000000000003</v>
      </c>
      <c r="D15" s="8">
        <v>3.46</v>
      </c>
      <c r="E15" s="8">
        <v>3</v>
      </c>
      <c r="F15" s="30">
        <f t="shared" si="0"/>
        <v>5.859375E-3</v>
      </c>
      <c r="I15" s="8">
        <v>3.46</v>
      </c>
      <c r="J15" s="8">
        <v>3</v>
      </c>
      <c r="L15" s="8">
        <v>0</v>
      </c>
      <c r="N15" s="8">
        <v>0</v>
      </c>
    </row>
    <row r="16" spans="1:19" x14ac:dyDescent="0.3">
      <c r="A16">
        <v>3.5500000000000003</v>
      </c>
      <c r="D16" s="8">
        <v>3.45</v>
      </c>
      <c r="E16" s="8">
        <v>1</v>
      </c>
      <c r="F16" s="30">
        <f t="shared" si="0"/>
        <v>1.953125E-3</v>
      </c>
      <c r="I16" s="8">
        <v>3.45</v>
      </c>
      <c r="J16" s="8">
        <v>1</v>
      </c>
      <c r="L16" s="8">
        <v>0</v>
      </c>
      <c r="N16" s="8">
        <v>0</v>
      </c>
    </row>
    <row r="17" spans="1:14" x14ac:dyDescent="0.3">
      <c r="A17">
        <v>3.55</v>
      </c>
      <c r="D17" s="8">
        <v>3.44</v>
      </c>
      <c r="E17" s="8">
        <v>2</v>
      </c>
      <c r="F17" s="30">
        <f t="shared" si="0"/>
        <v>3.90625E-3</v>
      </c>
      <c r="I17" s="8">
        <v>3.44</v>
      </c>
      <c r="J17" s="8">
        <v>2</v>
      </c>
      <c r="L17" s="8">
        <v>0</v>
      </c>
      <c r="N17" s="8">
        <v>0</v>
      </c>
    </row>
    <row r="18" spans="1:14" x14ac:dyDescent="0.3">
      <c r="A18">
        <v>3.5300000000000002</v>
      </c>
      <c r="D18" s="8">
        <v>3.43</v>
      </c>
      <c r="E18" s="8">
        <v>2</v>
      </c>
      <c r="F18" s="30">
        <f t="shared" si="0"/>
        <v>3.90625E-3</v>
      </c>
      <c r="I18" s="8">
        <v>3.43</v>
      </c>
      <c r="J18" s="8">
        <v>2</v>
      </c>
      <c r="L18" s="8">
        <v>0</v>
      </c>
      <c r="N18" s="8">
        <v>0</v>
      </c>
    </row>
    <row r="19" spans="1:14" x14ac:dyDescent="0.3">
      <c r="A19">
        <v>3.52</v>
      </c>
      <c r="D19" s="8">
        <v>3.42</v>
      </c>
      <c r="E19" s="8">
        <v>4</v>
      </c>
      <c r="F19" s="30">
        <f t="shared" si="0"/>
        <v>7.8125E-3</v>
      </c>
      <c r="I19" s="8">
        <v>3.42</v>
      </c>
      <c r="J19" s="8">
        <v>3</v>
      </c>
      <c r="L19" s="8">
        <v>1</v>
      </c>
      <c r="N19" s="8">
        <v>0</v>
      </c>
    </row>
    <row r="20" spans="1:14" x14ac:dyDescent="0.3">
      <c r="A20">
        <v>3.4600000000000004</v>
      </c>
      <c r="D20" s="8">
        <v>3.41</v>
      </c>
      <c r="E20" s="8">
        <v>1</v>
      </c>
      <c r="F20" s="30">
        <f t="shared" si="0"/>
        <v>1.953125E-3</v>
      </c>
      <c r="I20" s="8">
        <v>3.41</v>
      </c>
      <c r="J20" s="8">
        <v>1</v>
      </c>
      <c r="L20" s="8">
        <v>0</v>
      </c>
      <c r="N20" s="8">
        <v>0</v>
      </c>
    </row>
    <row r="21" spans="1:14" x14ac:dyDescent="0.3">
      <c r="A21">
        <v>3.52</v>
      </c>
      <c r="D21" s="8">
        <v>3.4</v>
      </c>
      <c r="E21" s="8">
        <v>2</v>
      </c>
      <c r="F21" s="30">
        <f t="shared" si="0"/>
        <v>3.90625E-3</v>
      </c>
      <c r="I21" s="8">
        <v>3.4</v>
      </c>
      <c r="J21" s="8">
        <v>1</v>
      </c>
      <c r="L21" s="8">
        <v>1</v>
      </c>
      <c r="N21" s="8">
        <v>0</v>
      </c>
    </row>
    <row r="22" spans="1:14" x14ac:dyDescent="0.3">
      <c r="A22">
        <v>3.5300000000000002</v>
      </c>
      <c r="D22" s="8">
        <v>3.39</v>
      </c>
      <c r="E22" s="8">
        <v>3</v>
      </c>
      <c r="F22" s="30">
        <f t="shared" si="0"/>
        <v>5.859375E-3</v>
      </c>
      <c r="I22" s="8">
        <v>3.39</v>
      </c>
      <c r="J22" s="8">
        <v>1</v>
      </c>
      <c r="L22" s="8">
        <v>2</v>
      </c>
      <c r="N22" s="8">
        <v>0</v>
      </c>
    </row>
    <row r="23" spans="1:14" x14ac:dyDescent="0.3">
      <c r="A23">
        <v>3.54</v>
      </c>
      <c r="D23" s="8">
        <v>3.38</v>
      </c>
      <c r="E23" s="8">
        <v>1</v>
      </c>
      <c r="F23" s="30">
        <f t="shared" si="0"/>
        <v>1.953125E-3</v>
      </c>
      <c r="I23" s="8">
        <v>3.38</v>
      </c>
      <c r="J23" s="8">
        <v>0</v>
      </c>
      <c r="L23" s="8">
        <v>1</v>
      </c>
      <c r="N23" s="8">
        <v>0</v>
      </c>
    </row>
    <row r="24" spans="1:14" x14ac:dyDescent="0.3">
      <c r="A24">
        <v>3.5100000000000002</v>
      </c>
      <c r="D24" s="8">
        <v>3.37</v>
      </c>
      <c r="E24" s="8">
        <v>0</v>
      </c>
      <c r="F24" s="30">
        <f t="shared" si="0"/>
        <v>0</v>
      </c>
      <c r="I24" s="8">
        <v>3.37</v>
      </c>
      <c r="J24" s="8">
        <v>0</v>
      </c>
      <c r="L24" s="8">
        <v>0</v>
      </c>
      <c r="N24" s="8">
        <v>0</v>
      </c>
    </row>
    <row r="25" spans="1:14" x14ac:dyDescent="0.3">
      <c r="A25">
        <v>3.4600000000000004</v>
      </c>
      <c r="D25" s="8">
        <v>3.36</v>
      </c>
      <c r="E25" s="8">
        <v>2</v>
      </c>
      <c r="F25" s="30">
        <f t="shared" si="0"/>
        <v>3.90625E-3</v>
      </c>
      <c r="I25" s="8">
        <v>3.36</v>
      </c>
      <c r="J25" s="8">
        <v>0</v>
      </c>
      <c r="L25" s="8">
        <v>2</v>
      </c>
      <c r="N25" s="8">
        <v>0</v>
      </c>
    </row>
    <row r="26" spans="1:14" x14ac:dyDescent="0.3">
      <c r="A26">
        <v>3.52</v>
      </c>
      <c r="D26" s="8">
        <v>3.35</v>
      </c>
      <c r="E26" s="8">
        <v>1</v>
      </c>
      <c r="F26" s="30">
        <f t="shared" si="0"/>
        <v>1.953125E-3</v>
      </c>
      <c r="I26" s="8">
        <v>3.35</v>
      </c>
      <c r="J26" s="8">
        <v>0</v>
      </c>
      <c r="L26" s="8">
        <v>1</v>
      </c>
      <c r="N26" s="8">
        <v>0</v>
      </c>
    </row>
    <row r="27" spans="1:14" x14ac:dyDescent="0.3">
      <c r="A27">
        <v>3.47</v>
      </c>
      <c r="D27" s="8">
        <v>3.34</v>
      </c>
      <c r="E27" s="8">
        <v>7</v>
      </c>
      <c r="F27" s="30">
        <f t="shared" si="0"/>
        <v>1.3671875E-2</v>
      </c>
      <c r="I27" s="8">
        <v>3.34</v>
      </c>
      <c r="J27" s="8">
        <v>0</v>
      </c>
      <c r="L27" s="8">
        <v>7</v>
      </c>
      <c r="N27" s="8">
        <v>0</v>
      </c>
    </row>
    <row r="28" spans="1:14" x14ac:dyDescent="0.3">
      <c r="A28">
        <v>3.51</v>
      </c>
      <c r="D28" s="8">
        <v>3.33</v>
      </c>
      <c r="E28" s="8">
        <v>2</v>
      </c>
      <c r="F28" s="30">
        <f t="shared" si="0"/>
        <v>3.90625E-3</v>
      </c>
      <c r="I28" s="8">
        <v>3.33</v>
      </c>
      <c r="J28" s="8">
        <v>0</v>
      </c>
      <c r="L28" s="8">
        <v>2</v>
      </c>
      <c r="N28" s="8">
        <v>0</v>
      </c>
    </row>
    <row r="29" spans="1:14" x14ac:dyDescent="0.3">
      <c r="A29">
        <v>3.5100000000000002</v>
      </c>
      <c r="D29" s="8">
        <v>3.32</v>
      </c>
      <c r="E29" s="8">
        <v>0</v>
      </c>
      <c r="F29" s="30">
        <f t="shared" si="0"/>
        <v>0</v>
      </c>
      <c r="I29" s="8">
        <v>3.32</v>
      </c>
      <c r="J29" s="8">
        <v>0</v>
      </c>
      <c r="L29" s="8">
        <v>0</v>
      </c>
      <c r="N29" s="8">
        <v>0</v>
      </c>
    </row>
    <row r="30" spans="1:14" x14ac:dyDescent="0.3">
      <c r="A30">
        <v>3.5</v>
      </c>
      <c r="D30" s="8">
        <v>3.31</v>
      </c>
      <c r="E30" s="8">
        <v>2</v>
      </c>
      <c r="F30" s="30">
        <f t="shared" si="0"/>
        <v>3.90625E-3</v>
      </c>
      <c r="I30" s="8">
        <v>3.31</v>
      </c>
      <c r="J30" s="8">
        <v>0</v>
      </c>
      <c r="L30" s="8">
        <v>2</v>
      </c>
      <c r="N30" s="8">
        <v>0</v>
      </c>
    </row>
    <row r="31" spans="1:14" x14ac:dyDescent="0.3">
      <c r="A31">
        <v>3.5</v>
      </c>
      <c r="D31" s="8">
        <v>3.3</v>
      </c>
      <c r="E31" s="8">
        <v>1</v>
      </c>
      <c r="F31" s="30">
        <f t="shared" si="0"/>
        <v>1.953125E-3</v>
      </c>
      <c r="I31" s="8">
        <v>3.3</v>
      </c>
      <c r="J31" s="8">
        <v>0</v>
      </c>
      <c r="L31" s="8">
        <v>1</v>
      </c>
      <c r="N31" s="8">
        <v>0</v>
      </c>
    </row>
    <row r="32" spans="1:14" x14ac:dyDescent="0.3">
      <c r="A32">
        <v>3.5100000000000002</v>
      </c>
      <c r="D32" s="8">
        <v>3.29</v>
      </c>
      <c r="E32" s="8">
        <v>1</v>
      </c>
      <c r="F32" s="30">
        <f t="shared" si="0"/>
        <v>1.953125E-3</v>
      </c>
      <c r="I32" s="8">
        <v>3.29</v>
      </c>
      <c r="J32" s="8">
        <v>0</v>
      </c>
      <c r="L32" s="8">
        <v>1</v>
      </c>
      <c r="N32" s="8">
        <v>0</v>
      </c>
    </row>
    <row r="33" spans="1:14" x14ac:dyDescent="0.3">
      <c r="A33">
        <v>3.5</v>
      </c>
      <c r="D33" s="8">
        <v>3.27</v>
      </c>
      <c r="E33" s="8">
        <v>2</v>
      </c>
      <c r="F33" s="30">
        <f t="shared" si="0"/>
        <v>3.90625E-3</v>
      </c>
      <c r="I33" s="8">
        <v>3.27</v>
      </c>
      <c r="J33" s="8">
        <v>0</v>
      </c>
      <c r="L33" s="8">
        <v>2</v>
      </c>
      <c r="N33" s="8">
        <v>0</v>
      </c>
    </row>
    <row r="34" spans="1:14" x14ac:dyDescent="0.3">
      <c r="A34">
        <v>3.5100000000000002</v>
      </c>
      <c r="D34" s="8">
        <v>3.26</v>
      </c>
      <c r="E34" s="8">
        <v>2</v>
      </c>
      <c r="F34" s="30">
        <f t="shared" ref="F34:F65" si="1">E34/COUNTA(esp2basetotal)</f>
        <v>3.90625E-3</v>
      </c>
      <c r="I34" s="8">
        <v>3.26</v>
      </c>
      <c r="J34" s="8">
        <v>0</v>
      </c>
      <c r="L34" s="8">
        <v>2</v>
      </c>
      <c r="N34" s="8">
        <v>0</v>
      </c>
    </row>
    <row r="35" spans="1:14" x14ac:dyDescent="0.3">
      <c r="A35">
        <v>3.19</v>
      </c>
      <c r="D35" s="8">
        <v>3.25</v>
      </c>
      <c r="E35" s="8">
        <v>5</v>
      </c>
      <c r="F35" s="30">
        <f t="shared" si="1"/>
        <v>9.765625E-3</v>
      </c>
      <c r="I35" s="8">
        <v>3.25</v>
      </c>
      <c r="J35" s="8">
        <v>1</v>
      </c>
      <c r="L35" s="8">
        <v>4</v>
      </c>
      <c r="N35" s="8">
        <v>0</v>
      </c>
    </row>
    <row r="36" spans="1:14" x14ac:dyDescent="0.3">
      <c r="A36">
        <v>3.51</v>
      </c>
      <c r="D36" s="8">
        <v>3.24</v>
      </c>
      <c r="E36" s="8">
        <v>4</v>
      </c>
      <c r="F36" s="30">
        <f t="shared" si="1"/>
        <v>7.8125E-3</v>
      </c>
      <c r="I36" s="8">
        <v>3.24</v>
      </c>
      <c r="J36" s="8">
        <v>0</v>
      </c>
      <c r="L36" s="8">
        <v>4</v>
      </c>
      <c r="N36" s="8">
        <v>0</v>
      </c>
    </row>
    <row r="37" spans="1:14" x14ac:dyDescent="0.3">
      <c r="A37">
        <v>3.49</v>
      </c>
      <c r="D37" s="8">
        <v>3.23</v>
      </c>
      <c r="E37" s="8">
        <v>8</v>
      </c>
      <c r="F37" s="30">
        <f t="shared" si="1"/>
        <v>1.5625E-2</v>
      </c>
      <c r="I37" s="8">
        <v>3.23</v>
      </c>
      <c r="J37" s="8">
        <v>1</v>
      </c>
      <c r="L37" s="8">
        <v>7</v>
      </c>
      <c r="N37" s="8">
        <v>0</v>
      </c>
    </row>
    <row r="38" spans="1:14" x14ac:dyDescent="0.3">
      <c r="A38">
        <v>3.49</v>
      </c>
      <c r="D38" s="8">
        <v>3.22</v>
      </c>
      <c r="E38" s="8">
        <v>28</v>
      </c>
      <c r="F38" s="30">
        <f t="shared" si="1"/>
        <v>5.46875E-2</v>
      </c>
      <c r="I38" s="8">
        <v>3.22</v>
      </c>
      <c r="J38" s="8">
        <v>0</v>
      </c>
      <c r="L38" s="8">
        <v>28</v>
      </c>
      <c r="N38" s="8">
        <v>0</v>
      </c>
    </row>
    <row r="39" spans="1:14" x14ac:dyDescent="0.3">
      <c r="A39">
        <v>3.47</v>
      </c>
      <c r="D39" s="8">
        <v>3.21</v>
      </c>
      <c r="E39" s="8">
        <v>28</v>
      </c>
      <c r="F39" s="30">
        <f t="shared" si="1"/>
        <v>5.46875E-2</v>
      </c>
      <c r="I39" s="8">
        <v>3.21</v>
      </c>
      <c r="J39" s="8">
        <v>0</v>
      </c>
      <c r="L39" s="8">
        <v>28</v>
      </c>
      <c r="N39" s="8">
        <v>0</v>
      </c>
    </row>
    <row r="40" spans="1:14" x14ac:dyDescent="0.3">
      <c r="A40">
        <v>3.4600000000000004</v>
      </c>
      <c r="D40" s="8">
        <v>3.2</v>
      </c>
      <c r="E40" s="8">
        <v>28</v>
      </c>
      <c r="F40" s="30">
        <f t="shared" si="1"/>
        <v>5.46875E-2</v>
      </c>
      <c r="I40" s="8"/>
      <c r="J40" s="8">
        <v>0</v>
      </c>
      <c r="L40" s="8">
        <v>0</v>
      </c>
      <c r="N40" s="8">
        <v>0</v>
      </c>
    </row>
    <row r="41" spans="1:14" x14ac:dyDescent="0.3">
      <c r="A41">
        <v>3.47</v>
      </c>
      <c r="D41" s="8">
        <v>3.19</v>
      </c>
      <c r="E41" s="8">
        <v>25</v>
      </c>
      <c r="F41" s="30">
        <f t="shared" si="1"/>
        <v>4.8828125E-2</v>
      </c>
      <c r="I41" s="8"/>
      <c r="J41" s="8"/>
      <c r="L41" s="8"/>
      <c r="N41" s="8"/>
    </row>
    <row r="42" spans="1:14" x14ac:dyDescent="0.3">
      <c r="A42">
        <v>3.49</v>
      </c>
      <c r="D42" s="8">
        <v>3.18</v>
      </c>
      <c r="E42" s="8">
        <v>28</v>
      </c>
      <c r="F42" s="30">
        <f t="shared" si="1"/>
        <v>5.46875E-2</v>
      </c>
      <c r="I42" s="8"/>
      <c r="J42" s="8"/>
      <c r="L42" s="8"/>
      <c r="N42" s="8"/>
    </row>
    <row r="43" spans="1:14" x14ac:dyDescent="0.3">
      <c r="A43">
        <v>3.47</v>
      </c>
      <c r="D43" s="8">
        <v>3.17</v>
      </c>
      <c r="E43" s="8">
        <v>8</v>
      </c>
      <c r="F43" s="30">
        <f t="shared" si="1"/>
        <v>1.5625E-2</v>
      </c>
      <c r="I43" s="8"/>
      <c r="J43" s="8"/>
      <c r="L43" s="8"/>
      <c r="N43" s="8"/>
    </row>
    <row r="44" spans="1:14" x14ac:dyDescent="0.3">
      <c r="A44">
        <v>3.47</v>
      </c>
      <c r="D44" s="8">
        <v>3.16</v>
      </c>
      <c r="E44" s="8">
        <v>3</v>
      </c>
      <c r="F44" s="30">
        <f t="shared" si="1"/>
        <v>5.859375E-3</v>
      </c>
      <c r="J44" s="31">
        <f>SUM(_xlfn.ANCHORARRAY(J2))</f>
        <v>58</v>
      </c>
      <c r="L44" s="31">
        <f>SUM(_xlfn.ANCHORARRAY(L2))</f>
        <v>96</v>
      </c>
      <c r="N44" s="31">
        <f>SUM(_xlfn.ANCHORARRAY(N2))</f>
        <v>0</v>
      </c>
    </row>
    <row r="45" spans="1:14" x14ac:dyDescent="0.3">
      <c r="A45">
        <v>3.4800000000000004</v>
      </c>
      <c r="D45" s="8">
        <v>3.15</v>
      </c>
      <c r="E45" s="8">
        <v>10</v>
      </c>
      <c r="F45" s="30">
        <f t="shared" si="1"/>
        <v>1.953125E-2</v>
      </c>
      <c r="J45" t="s">
        <v>22</v>
      </c>
      <c r="L45" t="s">
        <v>25</v>
      </c>
      <c r="N45" t="s">
        <v>29</v>
      </c>
    </row>
    <row r="46" spans="1:14" x14ac:dyDescent="0.3">
      <c r="A46">
        <v>3.4200000000000004</v>
      </c>
      <c r="D46" s="8">
        <v>3.14</v>
      </c>
      <c r="E46" s="8">
        <v>3</v>
      </c>
      <c r="F46" s="30">
        <f t="shared" si="1"/>
        <v>5.859375E-3</v>
      </c>
      <c r="I46" s="8">
        <v>3.2</v>
      </c>
      <c r="J46" s="8" cm="1">
        <f t="array" ref="J46:J85">COUNTIF(esp2basecheia,esp2voltmed)</f>
        <v>1</v>
      </c>
      <c r="L46" s="8" cm="1">
        <f t="array" ref="L46:L85">COUNTIF(esp2basemed,esp2voltmed)</f>
        <v>27</v>
      </c>
      <c r="N46" s="8" cm="1">
        <f t="array" ref="N46:N85">COUNTIF(esp2basevazia,esp2voltmed)</f>
        <v>0</v>
      </c>
    </row>
    <row r="47" spans="1:14" x14ac:dyDescent="0.3">
      <c r="A47">
        <v>3.19</v>
      </c>
      <c r="D47" s="8">
        <v>3.13</v>
      </c>
      <c r="E47" s="8">
        <v>13</v>
      </c>
      <c r="F47" s="30">
        <f t="shared" si="1"/>
        <v>2.5390625E-2</v>
      </c>
      <c r="I47" s="8">
        <v>3.19</v>
      </c>
      <c r="J47" s="8">
        <v>2</v>
      </c>
      <c r="L47" s="8">
        <v>23</v>
      </c>
      <c r="N47" s="8">
        <v>0</v>
      </c>
    </row>
    <row r="48" spans="1:14" x14ac:dyDescent="0.3">
      <c r="A48">
        <v>3.39</v>
      </c>
      <c r="D48" s="8">
        <v>3.12</v>
      </c>
      <c r="E48" s="8">
        <v>15</v>
      </c>
      <c r="F48" s="30">
        <f t="shared" si="1"/>
        <v>2.9296875E-2</v>
      </c>
      <c r="I48" s="8">
        <v>3.18</v>
      </c>
      <c r="J48" s="8">
        <v>1</v>
      </c>
      <c r="L48" s="8">
        <v>27</v>
      </c>
      <c r="N48" s="8">
        <v>0</v>
      </c>
    </row>
    <row r="49" spans="1:14" x14ac:dyDescent="0.3">
      <c r="A49">
        <v>3.47</v>
      </c>
      <c r="D49" s="8">
        <v>3.11</v>
      </c>
      <c r="E49" s="8">
        <v>28</v>
      </c>
      <c r="F49" s="30">
        <f t="shared" si="1"/>
        <v>5.46875E-2</v>
      </c>
      <c r="I49" s="8">
        <v>3.17</v>
      </c>
      <c r="J49" s="8">
        <v>1</v>
      </c>
      <c r="L49" s="8">
        <v>7</v>
      </c>
      <c r="N49" s="8">
        <v>0</v>
      </c>
    </row>
    <row r="50" spans="1:14" x14ac:dyDescent="0.3">
      <c r="A50">
        <v>3.4400000000000004</v>
      </c>
      <c r="D50" s="8">
        <v>3.1</v>
      </c>
      <c r="E50" s="8">
        <v>27</v>
      </c>
      <c r="F50" s="30">
        <f t="shared" si="1"/>
        <v>5.2734375E-2</v>
      </c>
      <c r="I50" s="8">
        <v>3.16</v>
      </c>
      <c r="J50" s="8">
        <v>0</v>
      </c>
      <c r="L50" s="8">
        <v>3</v>
      </c>
      <c r="N50" s="8">
        <v>0</v>
      </c>
    </row>
    <row r="51" spans="1:14" x14ac:dyDescent="0.3">
      <c r="A51">
        <v>3.23</v>
      </c>
      <c r="D51" s="8">
        <v>3.09</v>
      </c>
      <c r="E51" s="8">
        <v>17</v>
      </c>
      <c r="F51" s="30">
        <f t="shared" si="1"/>
        <v>3.3203125E-2</v>
      </c>
      <c r="I51" s="8">
        <v>3.15</v>
      </c>
      <c r="J51" s="8">
        <v>0</v>
      </c>
      <c r="L51" s="8">
        <v>10</v>
      </c>
      <c r="N51" s="8">
        <v>0</v>
      </c>
    </row>
    <row r="52" spans="1:14" x14ac:dyDescent="0.3">
      <c r="A52">
        <v>3.43</v>
      </c>
      <c r="D52" s="8">
        <v>3.08</v>
      </c>
      <c r="E52" s="8">
        <v>8</v>
      </c>
      <c r="F52" s="30">
        <f t="shared" si="1"/>
        <v>1.5625E-2</v>
      </c>
      <c r="I52" s="8">
        <v>3.14</v>
      </c>
      <c r="J52" s="8">
        <v>0</v>
      </c>
      <c r="L52" s="8">
        <v>3</v>
      </c>
      <c r="N52" s="8">
        <v>0</v>
      </c>
    </row>
    <row r="53" spans="1:14" x14ac:dyDescent="0.3">
      <c r="A53">
        <v>3.45</v>
      </c>
      <c r="D53" s="8">
        <v>3.07</v>
      </c>
      <c r="E53" s="8">
        <v>6</v>
      </c>
      <c r="F53" s="30">
        <f t="shared" si="1"/>
        <v>1.171875E-2</v>
      </c>
      <c r="I53" s="8">
        <v>3.13</v>
      </c>
      <c r="J53" s="8">
        <v>0</v>
      </c>
      <c r="L53" s="8">
        <v>13</v>
      </c>
      <c r="N53" s="8">
        <v>0</v>
      </c>
    </row>
    <row r="54" spans="1:14" x14ac:dyDescent="0.3">
      <c r="A54">
        <v>3.4400000000000004</v>
      </c>
      <c r="D54" s="8">
        <v>3.06</v>
      </c>
      <c r="E54" s="8">
        <v>11</v>
      </c>
      <c r="F54" s="30">
        <f t="shared" si="1"/>
        <v>2.1484375E-2</v>
      </c>
      <c r="I54" s="8">
        <v>3.12</v>
      </c>
      <c r="J54" s="8">
        <v>0</v>
      </c>
      <c r="L54" s="8">
        <v>15</v>
      </c>
      <c r="N54" s="8">
        <v>0</v>
      </c>
    </row>
    <row r="55" spans="1:14" x14ac:dyDescent="0.3">
      <c r="A55">
        <v>3.18</v>
      </c>
      <c r="D55" s="8">
        <v>3.05</v>
      </c>
      <c r="E55" s="8">
        <v>14</v>
      </c>
      <c r="F55" s="30">
        <f t="shared" si="1"/>
        <v>2.734375E-2</v>
      </c>
      <c r="I55" s="8">
        <v>3.11</v>
      </c>
      <c r="J55" s="8">
        <v>0</v>
      </c>
      <c r="L55" s="8">
        <v>28</v>
      </c>
      <c r="N55" s="8">
        <v>0</v>
      </c>
    </row>
    <row r="56" spans="1:14" x14ac:dyDescent="0.3">
      <c r="A56">
        <v>3.4000000000000004</v>
      </c>
      <c r="D56" s="8">
        <v>3.04</v>
      </c>
      <c r="E56" s="8">
        <v>6</v>
      </c>
      <c r="F56" s="30">
        <f t="shared" si="1"/>
        <v>1.171875E-2</v>
      </c>
      <c r="I56" s="8">
        <v>3.1</v>
      </c>
      <c r="J56" s="8">
        <v>0</v>
      </c>
      <c r="L56" s="8">
        <v>27</v>
      </c>
      <c r="N56" s="8">
        <v>0</v>
      </c>
    </row>
    <row r="57" spans="1:14" x14ac:dyDescent="0.3">
      <c r="A57">
        <v>3.43</v>
      </c>
      <c r="D57" s="8">
        <v>3.03</v>
      </c>
      <c r="E57" s="8">
        <v>10</v>
      </c>
      <c r="F57" s="30">
        <f t="shared" si="1"/>
        <v>1.953125E-2</v>
      </c>
      <c r="I57" s="8">
        <v>3.09</v>
      </c>
      <c r="J57" s="8">
        <v>0</v>
      </c>
      <c r="L57" s="8">
        <v>17</v>
      </c>
      <c r="N57" s="8">
        <v>0</v>
      </c>
    </row>
    <row r="58" spans="1:14" x14ac:dyDescent="0.3">
      <c r="A58">
        <v>3.17</v>
      </c>
      <c r="D58" s="8">
        <v>3.02</v>
      </c>
      <c r="E58" s="8">
        <v>6</v>
      </c>
      <c r="F58" s="30">
        <f t="shared" si="1"/>
        <v>1.171875E-2</v>
      </c>
      <c r="I58" s="8">
        <v>3.08</v>
      </c>
      <c r="J58" s="8">
        <v>0</v>
      </c>
      <c r="L58" s="8">
        <v>8</v>
      </c>
      <c r="N58" s="8">
        <v>0</v>
      </c>
    </row>
    <row r="59" spans="1:14" x14ac:dyDescent="0.3">
      <c r="A59">
        <v>3.25</v>
      </c>
      <c r="D59" s="8">
        <v>3.01</v>
      </c>
      <c r="E59" s="8">
        <v>10</v>
      </c>
      <c r="F59" s="30">
        <f t="shared" si="1"/>
        <v>1.953125E-2</v>
      </c>
      <c r="I59" s="8">
        <v>3.07</v>
      </c>
      <c r="J59" s="8">
        <v>0</v>
      </c>
      <c r="L59" s="8">
        <v>6</v>
      </c>
      <c r="N59" s="8">
        <v>0</v>
      </c>
    </row>
    <row r="60" spans="1:14" x14ac:dyDescent="0.3">
      <c r="A60">
        <v>3.4200000000000004</v>
      </c>
      <c r="D60" s="8">
        <v>3</v>
      </c>
      <c r="E60" s="8">
        <v>5</v>
      </c>
      <c r="F60" s="30">
        <f t="shared" si="1"/>
        <v>9.765625E-3</v>
      </c>
      <c r="I60" s="8">
        <v>3.06</v>
      </c>
      <c r="J60" s="8">
        <v>0</v>
      </c>
      <c r="L60" s="8">
        <v>11</v>
      </c>
      <c r="N60" s="8">
        <v>0</v>
      </c>
    </row>
    <row r="61" spans="1:14" x14ac:dyDescent="0.3">
      <c r="A61">
        <v>3.41</v>
      </c>
      <c r="D61" s="8">
        <v>2.99</v>
      </c>
      <c r="E61" s="8">
        <v>3</v>
      </c>
      <c r="F61" s="30">
        <f t="shared" si="1"/>
        <v>5.859375E-3</v>
      </c>
      <c r="I61" s="8">
        <v>3.05</v>
      </c>
      <c r="J61" s="8">
        <v>0</v>
      </c>
      <c r="L61" s="8">
        <v>14</v>
      </c>
      <c r="N61" s="8">
        <v>0</v>
      </c>
    </row>
    <row r="62" spans="1:14" x14ac:dyDescent="0.3">
      <c r="A62">
        <v>3.4200000000000004</v>
      </c>
      <c r="D62" s="8">
        <v>2.98</v>
      </c>
      <c r="E62" s="8">
        <v>5</v>
      </c>
      <c r="F62" s="30">
        <f t="shared" si="1"/>
        <v>9.765625E-3</v>
      </c>
      <c r="I62" s="8">
        <v>3.04</v>
      </c>
      <c r="J62" s="8">
        <v>0</v>
      </c>
      <c r="L62" s="8">
        <v>6</v>
      </c>
      <c r="N62" s="8">
        <v>0</v>
      </c>
    </row>
    <row r="63" spans="1:14" x14ac:dyDescent="0.3">
      <c r="A63" s="5">
        <v>3.2</v>
      </c>
      <c r="D63" s="8">
        <v>2.97</v>
      </c>
      <c r="E63" s="8">
        <v>1</v>
      </c>
      <c r="F63" s="30">
        <f t="shared" si="1"/>
        <v>1.953125E-3</v>
      </c>
      <c r="I63" s="8">
        <v>3.03</v>
      </c>
      <c r="J63" s="8">
        <v>0</v>
      </c>
      <c r="L63" s="8">
        <v>10</v>
      </c>
      <c r="N63" s="8">
        <v>0</v>
      </c>
    </row>
    <row r="64" spans="1:14" x14ac:dyDescent="0.3">
      <c r="A64">
        <v>3.42</v>
      </c>
      <c r="D64" s="8">
        <v>2.96</v>
      </c>
      <c r="E64" s="8">
        <v>1</v>
      </c>
      <c r="F64" s="30">
        <f t="shared" si="1"/>
        <v>1.953125E-3</v>
      </c>
      <c r="I64" s="8">
        <v>3.02</v>
      </c>
      <c r="J64" s="8">
        <v>0</v>
      </c>
      <c r="L64" s="8">
        <v>6</v>
      </c>
      <c r="N64" s="8">
        <v>0</v>
      </c>
    </row>
    <row r="65" spans="1:14" x14ac:dyDescent="0.3">
      <c r="A65">
        <v>3.29</v>
      </c>
      <c r="D65" s="8">
        <v>2.95</v>
      </c>
      <c r="E65" s="8">
        <v>1</v>
      </c>
      <c r="F65" s="30">
        <f t="shared" si="1"/>
        <v>1.953125E-3</v>
      </c>
      <c r="I65" s="8">
        <v>3.01</v>
      </c>
      <c r="J65" s="8">
        <v>0</v>
      </c>
      <c r="L65" s="8">
        <v>10</v>
      </c>
      <c r="N65" s="8">
        <v>0</v>
      </c>
    </row>
    <row r="66" spans="1:14" x14ac:dyDescent="0.3">
      <c r="A66">
        <v>3.3600000000000003</v>
      </c>
      <c r="D66" s="8">
        <v>2.94</v>
      </c>
      <c r="E66" s="8">
        <v>0</v>
      </c>
      <c r="F66" s="30">
        <f t="shared" ref="F66:F85" si="2">E66/COUNTA(esp2basetotal)</f>
        <v>0</v>
      </c>
      <c r="I66" s="8">
        <v>3</v>
      </c>
      <c r="J66" s="8">
        <v>0</v>
      </c>
      <c r="L66" s="8">
        <v>5</v>
      </c>
      <c r="N66" s="8">
        <v>0</v>
      </c>
    </row>
    <row r="67" spans="1:14" x14ac:dyDescent="0.3">
      <c r="A67">
        <v>3.1900000000000004</v>
      </c>
      <c r="D67" s="8">
        <v>2.93</v>
      </c>
      <c r="E67" s="8">
        <v>2</v>
      </c>
      <c r="F67" s="30">
        <f t="shared" si="2"/>
        <v>3.90625E-3</v>
      </c>
      <c r="I67" s="8">
        <v>2.99</v>
      </c>
      <c r="J67" s="8">
        <v>0</v>
      </c>
      <c r="L67" s="8">
        <v>3</v>
      </c>
      <c r="N67" s="8">
        <v>0</v>
      </c>
    </row>
    <row r="68" spans="1:14" x14ac:dyDescent="0.3">
      <c r="A68">
        <v>3.39</v>
      </c>
      <c r="D68" s="8">
        <v>2.92</v>
      </c>
      <c r="E68" s="8">
        <v>3</v>
      </c>
      <c r="F68" s="30">
        <f t="shared" si="2"/>
        <v>5.859375E-3</v>
      </c>
      <c r="I68" s="8">
        <v>2.98</v>
      </c>
      <c r="J68" s="8">
        <v>0</v>
      </c>
      <c r="L68" s="8">
        <v>5</v>
      </c>
      <c r="N68" s="8">
        <v>0</v>
      </c>
    </row>
    <row r="69" spans="1:14" x14ac:dyDescent="0.3">
      <c r="A69">
        <v>3.27</v>
      </c>
      <c r="D69" s="8">
        <v>2.91</v>
      </c>
      <c r="E69" s="8">
        <v>6</v>
      </c>
      <c r="F69" s="30">
        <f t="shared" si="2"/>
        <v>1.171875E-2</v>
      </c>
      <c r="I69" s="8">
        <v>2.97</v>
      </c>
      <c r="J69" s="8">
        <v>0</v>
      </c>
      <c r="L69" s="8">
        <v>1</v>
      </c>
      <c r="N69" s="8">
        <v>0</v>
      </c>
    </row>
    <row r="70" spans="1:14" x14ac:dyDescent="0.3">
      <c r="A70">
        <v>3.18</v>
      </c>
      <c r="D70" s="8">
        <v>2.9</v>
      </c>
      <c r="E70" s="8">
        <v>5</v>
      </c>
      <c r="F70" s="30">
        <f t="shared" si="2"/>
        <v>9.765625E-3</v>
      </c>
      <c r="I70" s="8">
        <v>2.96</v>
      </c>
      <c r="J70" s="8">
        <v>0</v>
      </c>
      <c r="L70" s="8">
        <v>0</v>
      </c>
      <c r="N70" s="8">
        <v>1</v>
      </c>
    </row>
    <row r="71" spans="1:14" x14ac:dyDescent="0.3">
      <c r="A71">
        <v>3.4</v>
      </c>
      <c r="D71" s="8">
        <v>2.89</v>
      </c>
      <c r="E71" s="8">
        <v>3</v>
      </c>
      <c r="F71" s="30">
        <f t="shared" si="2"/>
        <v>5.859375E-3</v>
      </c>
      <c r="I71" s="8">
        <v>2.95</v>
      </c>
      <c r="J71" s="8">
        <v>0</v>
      </c>
      <c r="L71" s="8">
        <v>0</v>
      </c>
      <c r="N71" s="8">
        <v>1</v>
      </c>
    </row>
    <row r="72" spans="1:14" x14ac:dyDescent="0.3">
      <c r="A72">
        <v>3.3400000000000003</v>
      </c>
      <c r="D72" s="8">
        <v>2.88</v>
      </c>
      <c r="E72" s="8">
        <v>2</v>
      </c>
      <c r="F72" s="30">
        <f t="shared" si="2"/>
        <v>3.90625E-3</v>
      </c>
      <c r="I72" s="8">
        <v>2.94</v>
      </c>
      <c r="J72" s="8">
        <v>0</v>
      </c>
      <c r="L72" s="8">
        <v>0</v>
      </c>
      <c r="N72" s="8">
        <v>0</v>
      </c>
    </row>
    <row r="73" spans="1:14" x14ac:dyDescent="0.3">
      <c r="A73">
        <v>3.39</v>
      </c>
      <c r="D73" s="8">
        <v>2.87</v>
      </c>
      <c r="E73" s="8">
        <v>1</v>
      </c>
      <c r="F73" s="30">
        <f t="shared" si="2"/>
        <v>1.953125E-3</v>
      </c>
      <c r="I73" s="8">
        <v>2.93</v>
      </c>
      <c r="J73" s="8">
        <v>0</v>
      </c>
      <c r="L73" s="8">
        <v>0</v>
      </c>
      <c r="N73" s="8">
        <v>2</v>
      </c>
    </row>
    <row r="74" spans="1:14" x14ac:dyDescent="0.3">
      <c r="A74">
        <v>3.25</v>
      </c>
      <c r="D74" s="8">
        <v>2.86</v>
      </c>
      <c r="E74" s="8">
        <v>3</v>
      </c>
      <c r="F74" s="30">
        <f t="shared" si="2"/>
        <v>5.859375E-3</v>
      </c>
      <c r="I74" s="8">
        <v>2.92</v>
      </c>
      <c r="J74" s="8">
        <v>0</v>
      </c>
      <c r="L74" s="8">
        <v>0</v>
      </c>
      <c r="N74" s="8">
        <v>3</v>
      </c>
    </row>
    <row r="75" spans="1:14" x14ac:dyDescent="0.3">
      <c r="A75">
        <v>3.3800000000000003</v>
      </c>
      <c r="D75" s="8">
        <v>2.85</v>
      </c>
      <c r="E75" s="8">
        <v>1</v>
      </c>
      <c r="F75" s="30">
        <f t="shared" si="2"/>
        <v>1.953125E-3</v>
      </c>
      <c r="I75" s="8">
        <v>2.91</v>
      </c>
      <c r="J75" s="8">
        <v>0</v>
      </c>
      <c r="L75" s="8">
        <v>0</v>
      </c>
      <c r="N75" s="8">
        <v>6</v>
      </c>
    </row>
    <row r="76" spans="1:14" x14ac:dyDescent="0.3">
      <c r="A76">
        <v>3.1900000000000004</v>
      </c>
      <c r="D76" s="8">
        <v>2.84</v>
      </c>
      <c r="E76" s="8">
        <v>4</v>
      </c>
      <c r="F76" s="30">
        <f t="shared" si="2"/>
        <v>7.8125E-3</v>
      </c>
      <c r="I76" s="8">
        <v>2.9</v>
      </c>
      <c r="J76" s="8">
        <v>0</v>
      </c>
      <c r="L76" s="8">
        <v>0</v>
      </c>
      <c r="N76" s="8">
        <v>5</v>
      </c>
    </row>
    <row r="77" spans="1:14" x14ac:dyDescent="0.3">
      <c r="A77">
        <v>3.3600000000000003</v>
      </c>
      <c r="D77" s="8">
        <v>2.83</v>
      </c>
      <c r="E77" s="8">
        <v>2</v>
      </c>
      <c r="F77" s="30">
        <f t="shared" si="2"/>
        <v>3.90625E-3</v>
      </c>
      <c r="I77" s="8">
        <v>2.89</v>
      </c>
      <c r="J77" s="8">
        <v>0</v>
      </c>
      <c r="L77" s="8">
        <v>0</v>
      </c>
      <c r="N77" s="8">
        <v>3</v>
      </c>
    </row>
    <row r="78" spans="1:14" x14ac:dyDescent="0.3">
      <c r="A78">
        <v>3.26</v>
      </c>
      <c r="D78" s="8">
        <v>2.82</v>
      </c>
      <c r="E78" s="8">
        <v>4</v>
      </c>
      <c r="F78" s="30">
        <f t="shared" si="2"/>
        <v>7.8125E-3</v>
      </c>
      <c r="I78" s="8">
        <v>2.88</v>
      </c>
      <c r="J78" s="8">
        <v>0</v>
      </c>
      <c r="L78" s="8">
        <v>0</v>
      </c>
      <c r="N78" s="8">
        <v>2</v>
      </c>
    </row>
    <row r="79" spans="1:14" x14ac:dyDescent="0.3">
      <c r="A79">
        <v>3.3400000000000003</v>
      </c>
      <c r="D79" s="8">
        <v>2.81</v>
      </c>
      <c r="E79" s="8">
        <v>1</v>
      </c>
      <c r="F79" s="30">
        <f t="shared" si="2"/>
        <v>1.953125E-3</v>
      </c>
      <c r="I79" s="8">
        <v>2.87</v>
      </c>
      <c r="J79" s="8">
        <v>0</v>
      </c>
      <c r="L79" s="8">
        <v>0</v>
      </c>
      <c r="N79" s="8">
        <v>1</v>
      </c>
    </row>
    <row r="80" spans="1:14" x14ac:dyDescent="0.3">
      <c r="A80">
        <v>3.35</v>
      </c>
      <c r="D80" s="8">
        <v>2.8</v>
      </c>
      <c r="E80" s="8">
        <v>9</v>
      </c>
      <c r="F80" s="30">
        <f t="shared" si="2"/>
        <v>1.7578125E-2</v>
      </c>
      <c r="I80" s="8">
        <v>2.86</v>
      </c>
      <c r="J80" s="8">
        <v>0</v>
      </c>
      <c r="L80" s="8">
        <v>0</v>
      </c>
      <c r="N80" s="8">
        <v>3</v>
      </c>
    </row>
    <row r="81" spans="1:14" x14ac:dyDescent="0.3">
      <c r="A81">
        <v>3.3</v>
      </c>
      <c r="D81" s="8">
        <v>2.79</v>
      </c>
      <c r="E81" s="8">
        <v>7</v>
      </c>
      <c r="F81" s="30">
        <f t="shared" si="2"/>
        <v>1.3671875E-2</v>
      </c>
      <c r="I81" s="8">
        <v>2.85</v>
      </c>
      <c r="J81" s="8">
        <v>0</v>
      </c>
      <c r="L81" s="8">
        <v>0</v>
      </c>
      <c r="N81" s="8">
        <v>1</v>
      </c>
    </row>
    <row r="82" spans="1:14" x14ac:dyDescent="0.3">
      <c r="A82">
        <v>3.3400000000000003</v>
      </c>
      <c r="D82" s="8">
        <v>2.78</v>
      </c>
      <c r="E82" s="8">
        <v>6</v>
      </c>
      <c r="F82" s="30">
        <f t="shared" si="2"/>
        <v>1.171875E-2</v>
      </c>
      <c r="I82" s="8">
        <v>2.84</v>
      </c>
      <c r="J82" s="8">
        <v>0</v>
      </c>
      <c r="L82" s="8">
        <v>0</v>
      </c>
      <c r="N82" s="8">
        <v>4</v>
      </c>
    </row>
    <row r="83" spans="1:14" x14ac:dyDescent="0.3">
      <c r="A83">
        <v>3.3400000000000003</v>
      </c>
      <c r="D83" s="8">
        <v>2.77</v>
      </c>
      <c r="E83" s="8">
        <v>7</v>
      </c>
      <c r="F83" s="30">
        <f t="shared" si="2"/>
        <v>1.3671875E-2</v>
      </c>
      <c r="I83" s="8">
        <v>2.83</v>
      </c>
      <c r="J83" s="8">
        <v>0</v>
      </c>
      <c r="L83" s="8">
        <v>0</v>
      </c>
      <c r="N83" s="8">
        <v>2</v>
      </c>
    </row>
    <row r="84" spans="1:14" x14ac:dyDescent="0.3">
      <c r="A84">
        <v>3.33</v>
      </c>
      <c r="D84" s="8"/>
      <c r="E84" s="8">
        <v>0</v>
      </c>
      <c r="F84" s="30">
        <f t="shared" si="2"/>
        <v>0</v>
      </c>
      <c r="I84" s="8">
        <v>2.82</v>
      </c>
      <c r="J84" s="8">
        <v>0</v>
      </c>
      <c r="L84" s="8">
        <v>0</v>
      </c>
      <c r="N84" s="8">
        <v>4</v>
      </c>
    </row>
    <row r="85" spans="1:14" x14ac:dyDescent="0.3">
      <c r="A85">
        <v>3.2</v>
      </c>
      <c r="D85" s="8"/>
      <c r="E85" s="8">
        <v>0</v>
      </c>
      <c r="F85" s="30">
        <f t="shared" si="2"/>
        <v>0</v>
      </c>
      <c r="I85" s="8">
        <v>2.81</v>
      </c>
      <c r="J85" s="8">
        <v>0</v>
      </c>
      <c r="L85" s="8">
        <v>0</v>
      </c>
      <c r="N85" s="8">
        <v>1</v>
      </c>
    </row>
    <row r="86" spans="1:14" x14ac:dyDescent="0.3">
      <c r="A86">
        <v>3.1900000000000004</v>
      </c>
      <c r="I86" s="8"/>
      <c r="J86" s="8"/>
      <c r="L86" s="8"/>
      <c r="N86" s="8"/>
    </row>
    <row r="87" spans="1:14" x14ac:dyDescent="0.3">
      <c r="A87">
        <v>3.31</v>
      </c>
      <c r="I87" s="8"/>
      <c r="J87" s="8"/>
      <c r="L87" s="8"/>
      <c r="N87" s="8"/>
    </row>
    <row r="88" spans="1:14" x14ac:dyDescent="0.3">
      <c r="A88">
        <v>3.27</v>
      </c>
      <c r="I88" s="8"/>
      <c r="J88" s="8"/>
      <c r="L88" s="8"/>
      <c r="N88" s="8"/>
    </row>
    <row r="89" spans="1:14" x14ac:dyDescent="0.3">
      <c r="A89">
        <v>3.18</v>
      </c>
      <c r="I89" s="8"/>
      <c r="J89" s="8"/>
      <c r="L89" s="8"/>
      <c r="N89" s="8"/>
    </row>
    <row r="90" spans="1:14" x14ac:dyDescent="0.3">
      <c r="A90">
        <v>3.33</v>
      </c>
      <c r="I90" s="8"/>
      <c r="J90" s="8"/>
      <c r="L90" s="8"/>
      <c r="N90" s="8"/>
    </row>
    <row r="91" spans="1:14" x14ac:dyDescent="0.3">
      <c r="A91">
        <v>3.3400000000000003</v>
      </c>
      <c r="I91" s="8"/>
      <c r="J91" s="8"/>
      <c r="L91" s="8"/>
      <c r="N91" s="8"/>
    </row>
    <row r="92" spans="1:14" x14ac:dyDescent="0.3">
      <c r="A92">
        <v>3.3400000000000003</v>
      </c>
      <c r="J92" s="31">
        <f>SUM(J46:J91)</f>
        <v>5</v>
      </c>
      <c r="L92" s="31">
        <f>SUM(L46:L91)</f>
        <v>285</v>
      </c>
      <c r="N92" s="31">
        <f>SUM(N46:N91)</f>
        <v>39</v>
      </c>
    </row>
    <row r="93" spans="1:14" x14ac:dyDescent="0.3">
      <c r="A93">
        <v>3.3400000000000007</v>
      </c>
      <c r="J93" t="s">
        <v>23</v>
      </c>
      <c r="L93" t="s">
        <v>26</v>
      </c>
      <c r="N93" t="s">
        <v>30</v>
      </c>
    </row>
    <row r="94" spans="1:14" x14ac:dyDescent="0.3">
      <c r="A94">
        <v>3.3100000000000005</v>
      </c>
      <c r="I94" s="8">
        <v>2.8</v>
      </c>
      <c r="J94" s="8" cm="1">
        <f t="array" ref="J94:J106">COUNTIF(esp2basecheia,esp2voltvazio)</f>
        <v>0</v>
      </c>
      <c r="L94" s="8" cm="1">
        <f t="array" ref="L94:L106">COUNTIF(esp2basemed,esp2voltvazio)</f>
        <v>1</v>
      </c>
      <c r="N94" s="8" cm="1">
        <f t="array" ref="N94:N106">COUNTIF(esp2basevazia,esp2voltvazio)</f>
        <v>8</v>
      </c>
    </row>
    <row r="95" spans="1:14" x14ac:dyDescent="0.3">
      <c r="A95">
        <v>3.24</v>
      </c>
      <c r="I95" s="8">
        <v>2.79</v>
      </c>
      <c r="J95" s="8">
        <v>0</v>
      </c>
      <c r="L95" s="8">
        <v>2</v>
      </c>
      <c r="N95" s="8">
        <v>5</v>
      </c>
    </row>
    <row r="96" spans="1:14" x14ac:dyDescent="0.3">
      <c r="A96">
        <v>3.2600000000000002</v>
      </c>
      <c r="I96" s="8">
        <v>2.78</v>
      </c>
      <c r="J96" s="8">
        <v>0</v>
      </c>
      <c r="L96" s="8">
        <v>1</v>
      </c>
      <c r="N96" s="8">
        <v>5</v>
      </c>
    </row>
    <row r="97" spans="1:14" x14ac:dyDescent="0.3">
      <c r="A97">
        <v>3.2400000000000007</v>
      </c>
      <c r="I97" s="8">
        <v>2.77</v>
      </c>
      <c r="J97" s="8">
        <v>0</v>
      </c>
      <c r="L97" s="8">
        <v>2</v>
      </c>
      <c r="N97" s="8">
        <v>5</v>
      </c>
    </row>
    <row r="98" spans="1:14" x14ac:dyDescent="0.3">
      <c r="A98">
        <v>3.18</v>
      </c>
      <c r="I98" s="8"/>
      <c r="J98" s="8">
        <v>0</v>
      </c>
      <c r="L98" s="8">
        <v>0</v>
      </c>
      <c r="N98" s="8">
        <v>0</v>
      </c>
    </row>
    <row r="99" spans="1:14" x14ac:dyDescent="0.3">
      <c r="A99">
        <v>3.24</v>
      </c>
      <c r="I99" s="8"/>
      <c r="J99" s="8">
        <v>0</v>
      </c>
      <c r="L99" s="8">
        <v>0</v>
      </c>
      <c r="N99" s="8">
        <v>0</v>
      </c>
    </row>
    <row r="100" spans="1:14" x14ac:dyDescent="0.3">
      <c r="A100">
        <v>3.23</v>
      </c>
      <c r="I100" s="8"/>
      <c r="J100" s="8">
        <v>0</v>
      </c>
      <c r="L100" s="8">
        <v>0</v>
      </c>
      <c r="N100" s="8">
        <v>0</v>
      </c>
    </row>
    <row r="101" spans="1:14" x14ac:dyDescent="0.3">
      <c r="A101">
        <v>3.23</v>
      </c>
      <c r="I101" s="8"/>
      <c r="J101" s="8">
        <v>0</v>
      </c>
      <c r="L101" s="8">
        <v>0</v>
      </c>
      <c r="N101" s="8">
        <v>0</v>
      </c>
    </row>
    <row r="102" spans="1:14" x14ac:dyDescent="0.3">
      <c r="A102">
        <v>3.2100000000000009</v>
      </c>
      <c r="I102" s="8"/>
      <c r="J102" s="8">
        <v>0</v>
      </c>
      <c r="L102" s="8">
        <v>0</v>
      </c>
      <c r="N102" s="8">
        <v>0</v>
      </c>
    </row>
    <row r="103" spans="1:14" x14ac:dyDescent="0.3">
      <c r="A103">
        <v>3.2200000000000006</v>
      </c>
      <c r="I103" s="8"/>
      <c r="J103" s="8">
        <v>0</v>
      </c>
      <c r="L103" s="8">
        <v>0</v>
      </c>
      <c r="N103" s="8">
        <v>0</v>
      </c>
    </row>
    <row r="104" spans="1:14" x14ac:dyDescent="0.3">
      <c r="A104">
        <v>3.25</v>
      </c>
      <c r="I104" s="8"/>
      <c r="J104" s="8">
        <v>0</v>
      </c>
      <c r="L104" s="8">
        <v>0</v>
      </c>
      <c r="N104" s="8">
        <v>0</v>
      </c>
    </row>
    <row r="105" spans="1:14" x14ac:dyDescent="0.3">
      <c r="A105">
        <v>3.2300000000000004</v>
      </c>
      <c r="I105" s="8"/>
      <c r="J105" s="8">
        <v>0</v>
      </c>
      <c r="L105" s="8">
        <v>0</v>
      </c>
      <c r="N105" s="8">
        <v>0</v>
      </c>
    </row>
    <row r="106" spans="1:14" x14ac:dyDescent="0.3">
      <c r="A106">
        <v>3.2300000000000004</v>
      </c>
      <c r="I106" s="8"/>
      <c r="J106" s="8">
        <v>0</v>
      </c>
      <c r="L106" s="8">
        <v>0</v>
      </c>
      <c r="N106" s="8">
        <v>0</v>
      </c>
    </row>
    <row r="107" spans="1:14" x14ac:dyDescent="0.3">
      <c r="A107">
        <v>3.1900000000000004</v>
      </c>
      <c r="I107" s="8"/>
      <c r="J107" s="8"/>
      <c r="L107" s="8"/>
      <c r="N107" s="8"/>
    </row>
    <row r="108" spans="1:14" x14ac:dyDescent="0.3">
      <c r="A108">
        <v>3.2500000000000004</v>
      </c>
      <c r="I108" s="8"/>
      <c r="J108" s="8"/>
      <c r="L108" s="8"/>
      <c r="N108" s="8"/>
    </row>
    <row r="109" spans="1:14" x14ac:dyDescent="0.3">
      <c r="A109">
        <v>3.18</v>
      </c>
      <c r="I109" s="8"/>
      <c r="J109" s="8"/>
      <c r="L109" s="8"/>
      <c r="N109" s="8"/>
    </row>
    <row r="110" spans="1:14" x14ac:dyDescent="0.3">
      <c r="A110">
        <v>3.2100000000000009</v>
      </c>
      <c r="I110" s="8"/>
      <c r="J110" s="8"/>
      <c r="L110" s="8"/>
      <c r="N110" s="8"/>
    </row>
    <row r="111" spans="1:14" x14ac:dyDescent="0.3">
      <c r="A111">
        <v>3.2000000000000006</v>
      </c>
      <c r="I111" s="8"/>
      <c r="J111" s="8"/>
      <c r="L111" s="8"/>
      <c r="N111" s="8"/>
    </row>
    <row r="112" spans="1:14" x14ac:dyDescent="0.3">
      <c r="A112">
        <v>3.2100000000000004</v>
      </c>
      <c r="I112" s="8"/>
      <c r="J112" s="8"/>
      <c r="L112" s="8"/>
      <c r="N112" s="8"/>
    </row>
    <row r="113" spans="1:14" x14ac:dyDescent="0.3">
      <c r="A113">
        <v>3.22</v>
      </c>
      <c r="I113" s="8"/>
      <c r="J113" s="8"/>
      <c r="L113" s="8"/>
      <c r="N113" s="8"/>
    </row>
    <row r="114" spans="1:14" x14ac:dyDescent="0.3">
      <c r="A114">
        <v>3.2100000000000004</v>
      </c>
      <c r="I114" s="8"/>
      <c r="J114" s="8"/>
      <c r="L114" s="8"/>
      <c r="N114" s="8"/>
    </row>
    <row r="115" spans="1:14" x14ac:dyDescent="0.3">
      <c r="A115">
        <v>3.2000000000000006</v>
      </c>
      <c r="J115" s="31">
        <f>SUM(_xlfn.ANCHORARRAY(J94))</f>
        <v>0</v>
      </c>
      <c r="L115" s="31">
        <f>SUM(_xlfn.ANCHORARRAY(L94))</f>
        <v>6</v>
      </c>
      <c r="N115" s="31">
        <f>SUM(_xlfn.ANCHORARRAY(N94))</f>
        <v>23</v>
      </c>
    </row>
    <row r="116" spans="1:14" x14ac:dyDescent="0.3">
      <c r="A116">
        <v>3.2100000000000004</v>
      </c>
    </row>
    <row r="117" spans="1:14" x14ac:dyDescent="0.3">
      <c r="A117">
        <v>3.2100000000000009</v>
      </c>
    </row>
    <row r="118" spans="1:14" x14ac:dyDescent="0.3">
      <c r="A118">
        <v>3.2200000000000006</v>
      </c>
    </row>
    <row r="119" spans="1:14" x14ac:dyDescent="0.3">
      <c r="A119">
        <v>3.25</v>
      </c>
    </row>
    <row r="120" spans="1:14" x14ac:dyDescent="0.3">
      <c r="A120">
        <v>3.2300000000000004</v>
      </c>
    </row>
    <row r="121" spans="1:14" x14ac:dyDescent="0.3">
      <c r="A121">
        <v>3.1900000000000004</v>
      </c>
    </row>
    <row r="122" spans="1:14" x14ac:dyDescent="0.3">
      <c r="A122">
        <v>3.2300000000000004</v>
      </c>
    </row>
    <row r="123" spans="1:14" x14ac:dyDescent="0.3">
      <c r="A123">
        <v>3.2200000000000006</v>
      </c>
    </row>
    <row r="124" spans="1:14" x14ac:dyDescent="0.3">
      <c r="A124">
        <v>3.2200000000000006</v>
      </c>
    </row>
    <row r="125" spans="1:14" x14ac:dyDescent="0.3">
      <c r="A125">
        <v>3.2100000000000009</v>
      </c>
    </row>
    <row r="126" spans="1:14" x14ac:dyDescent="0.3">
      <c r="A126">
        <v>3.1900000000000004</v>
      </c>
    </row>
    <row r="127" spans="1:14" x14ac:dyDescent="0.3">
      <c r="A127">
        <v>3.2100000000000004</v>
      </c>
    </row>
    <row r="128" spans="1:14" x14ac:dyDescent="0.3">
      <c r="A128">
        <v>3.22</v>
      </c>
    </row>
    <row r="129" spans="1:1" x14ac:dyDescent="0.3">
      <c r="A129">
        <v>3.2000000000000006</v>
      </c>
    </row>
    <row r="130" spans="1:1" x14ac:dyDescent="0.3">
      <c r="A130">
        <v>3.22</v>
      </c>
    </row>
    <row r="131" spans="1:1" x14ac:dyDescent="0.3">
      <c r="A131">
        <v>3.24</v>
      </c>
    </row>
    <row r="132" spans="1:1" x14ac:dyDescent="0.3">
      <c r="A132">
        <v>3.2</v>
      </c>
    </row>
    <row r="133" spans="1:1" x14ac:dyDescent="0.3">
      <c r="A133">
        <v>3.21</v>
      </c>
    </row>
    <row r="134" spans="1:1" x14ac:dyDescent="0.3">
      <c r="A134">
        <v>3.22</v>
      </c>
    </row>
    <row r="135" spans="1:1" x14ac:dyDescent="0.3">
      <c r="A135">
        <v>3.23</v>
      </c>
    </row>
    <row r="136" spans="1:1" x14ac:dyDescent="0.3">
      <c r="A136">
        <v>3.22</v>
      </c>
    </row>
    <row r="137" spans="1:1" x14ac:dyDescent="0.3">
      <c r="A137">
        <v>3.22</v>
      </c>
    </row>
    <row r="138" spans="1:1" x14ac:dyDescent="0.3">
      <c r="A138">
        <v>3.22</v>
      </c>
    </row>
    <row r="139" spans="1:1" x14ac:dyDescent="0.3">
      <c r="A139">
        <v>3.21</v>
      </c>
    </row>
    <row r="140" spans="1:1" x14ac:dyDescent="0.3">
      <c r="A140">
        <v>3.22</v>
      </c>
    </row>
    <row r="141" spans="1:1" x14ac:dyDescent="0.3">
      <c r="A141">
        <v>3.22</v>
      </c>
    </row>
    <row r="142" spans="1:1" x14ac:dyDescent="0.3">
      <c r="A142">
        <v>3.22</v>
      </c>
    </row>
    <row r="143" spans="1:1" x14ac:dyDescent="0.3">
      <c r="A143">
        <v>3.21</v>
      </c>
    </row>
    <row r="144" spans="1:1" x14ac:dyDescent="0.3">
      <c r="A144">
        <v>3.2</v>
      </c>
    </row>
    <row r="145" spans="1:1" x14ac:dyDescent="0.3">
      <c r="A145">
        <v>3.22</v>
      </c>
    </row>
    <row r="146" spans="1:1" x14ac:dyDescent="0.3">
      <c r="A146">
        <v>3.22</v>
      </c>
    </row>
    <row r="147" spans="1:1" x14ac:dyDescent="0.3">
      <c r="A147">
        <v>3.2</v>
      </c>
    </row>
    <row r="148" spans="1:1" x14ac:dyDescent="0.3">
      <c r="A148">
        <v>3.22</v>
      </c>
    </row>
    <row r="149" spans="1:1" x14ac:dyDescent="0.3">
      <c r="A149">
        <v>3.22</v>
      </c>
    </row>
    <row r="150" spans="1:1" x14ac:dyDescent="0.3">
      <c r="A150">
        <v>3.22</v>
      </c>
    </row>
    <row r="151" spans="1:1" x14ac:dyDescent="0.3">
      <c r="A151">
        <v>3.21</v>
      </c>
    </row>
    <row r="152" spans="1:1" x14ac:dyDescent="0.3">
      <c r="A152">
        <v>3.22</v>
      </c>
    </row>
    <row r="153" spans="1:1" x14ac:dyDescent="0.3">
      <c r="A153">
        <v>3.22</v>
      </c>
    </row>
    <row r="154" spans="1:1" x14ac:dyDescent="0.3">
      <c r="A154">
        <v>3.21</v>
      </c>
    </row>
    <row r="155" spans="1:1" x14ac:dyDescent="0.3">
      <c r="A155">
        <v>3.22</v>
      </c>
    </row>
    <row r="156" spans="1:1" x14ac:dyDescent="0.3">
      <c r="A156">
        <v>3.22</v>
      </c>
    </row>
    <row r="157" spans="1:1" x14ac:dyDescent="0.3">
      <c r="A157">
        <v>3.22</v>
      </c>
    </row>
    <row r="158" spans="1:1" x14ac:dyDescent="0.3">
      <c r="A158">
        <v>3.2100000000000004</v>
      </c>
    </row>
    <row r="159" spans="1:1" x14ac:dyDescent="0.3">
      <c r="A159">
        <v>3.2100000000000004</v>
      </c>
    </row>
    <row r="160" spans="1:1" x14ac:dyDescent="0.3">
      <c r="A160">
        <v>3.2100000000000004</v>
      </c>
    </row>
    <row r="161" spans="1:1" x14ac:dyDescent="0.3">
      <c r="A161">
        <v>3.2100000000000004</v>
      </c>
    </row>
    <row r="162" spans="1:1" x14ac:dyDescent="0.3">
      <c r="A162">
        <v>3.2100000000000004</v>
      </c>
    </row>
    <row r="163" spans="1:1" x14ac:dyDescent="0.3">
      <c r="A163">
        <v>3.2000000000000006</v>
      </c>
    </row>
    <row r="164" spans="1:1" x14ac:dyDescent="0.3">
      <c r="A164">
        <v>3.2100000000000004</v>
      </c>
    </row>
    <row r="165" spans="1:1" x14ac:dyDescent="0.3">
      <c r="A165">
        <v>3.2100000000000004</v>
      </c>
    </row>
    <row r="166" spans="1:1" x14ac:dyDescent="0.3">
      <c r="A166">
        <v>3.2000000000000006</v>
      </c>
    </row>
    <row r="167" spans="1:1" x14ac:dyDescent="0.3">
      <c r="A167">
        <v>3.2100000000000004</v>
      </c>
    </row>
    <row r="168" spans="1:1" x14ac:dyDescent="0.3">
      <c r="A168">
        <v>3.1900000000000004</v>
      </c>
    </row>
    <row r="169" spans="1:1" x14ac:dyDescent="0.3">
      <c r="A169">
        <v>3.2100000000000004</v>
      </c>
    </row>
    <row r="170" spans="1:1" x14ac:dyDescent="0.3">
      <c r="A170">
        <v>3.22</v>
      </c>
    </row>
    <row r="171" spans="1:1" x14ac:dyDescent="0.3">
      <c r="A171">
        <v>3.22</v>
      </c>
    </row>
    <row r="172" spans="1:1" x14ac:dyDescent="0.3">
      <c r="A172">
        <v>3.2100000000000004</v>
      </c>
    </row>
    <row r="173" spans="1:1" x14ac:dyDescent="0.3">
      <c r="A173">
        <v>3.2100000000000004</v>
      </c>
    </row>
    <row r="174" spans="1:1" x14ac:dyDescent="0.3">
      <c r="A174">
        <v>3.2000000000000006</v>
      </c>
    </row>
    <row r="175" spans="1:1" x14ac:dyDescent="0.3">
      <c r="A175">
        <v>3.2000000000000006</v>
      </c>
    </row>
    <row r="176" spans="1:1" x14ac:dyDescent="0.3">
      <c r="A176">
        <v>3.2100000000000004</v>
      </c>
    </row>
    <row r="177" spans="1:1" x14ac:dyDescent="0.3">
      <c r="A177">
        <v>3.1900000000000004</v>
      </c>
    </row>
    <row r="178" spans="1:1" x14ac:dyDescent="0.3">
      <c r="A178">
        <v>3.2100000000000004</v>
      </c>
    </row>
    <row r="179" spans="1:1" x14ac:dyDescent="0.3">
      <c r="A179">
        <v>3.22</v>
      </c>
    </row>
    <row r="180" spans="1:1" x14ac:dyDescent="0.3">
      <c r="A180">
        <v>3.2</v>
      </c>
    </row>
    <row r="181" spans="1:1" x14ac:dyDescent="0.3">
      <c r="A181">
        <v>3.1900000000000004</v>
      </c>
    </row>
    <row r="182" spans="1:1" x14ac:dyDescent="0.3">
      <c r="A182">
        <v>3.1900000000000004</v>
      </c>
    </row>
    <row r="183" spans="1:1" x14ac:dyDescent="0.3">
      <c r="A183">
        <v>3.2000000000000006</v>
      </c>
    </row>
    <row r="184" spans="1:1" x14ac:dyDescent="0.3">
      <c r="A184">
        <v>3.1900000000000004</v>
      </c>
    </row>
    <row r="185" spans="1:1" x14ac:dyDescent="0.3">
      <c r="A185">
        <v>3.2</v>
      </c>
    </row>
    <row r="186" spans="1:1" x14ac:dyDescent="0.3">
      <c r="A186">
        <v>3.1900000000000004</v>
      </c>
    </row>
    <row r="187" spans="1:1" x14ac:dyDescent="0.3">
      <c r="A187">
        <v>3.2</v>
      </c>
    </row>
    <row r="188" spans="1:1" x14ac:dyDescent="0.3">
      <c r="A188">
        <v>3.1900000000000004</v>
      </c>
    </row>
    <row r="189" spans="1:1" x14ac:dyDescent="0.3">
      <c r="A189">
        <v>3.1800000000000006</v>
      </c>
    </row>
    <row r="190" spans="1:1" x14ac:dyDescent="0.3">
      <c r="A190">
        <v>3.1800000000000006</v>
      </c>
    </row>
    <row r="191" spans="1:1" x14ac:dyDescent="0.3">
      <c r="A191">
        <v>3.2</v>
      </c>
    </row>
    <row r="192" spans="1:1" x14ac:dyDescent="0.3">
      <c r="A192">
        <v>3.1900000000000004</v>
      </c>
    </row>
    <row r="193" spans="1:1" x14ac:dyDescent="0.3">
      <c r="A193">
        <v>3.1800000000000006</v>
      </c>
    </row>
    <row r="194" spans="1:1" x14ac:dyDescent="0.3">
      <c r="A194">
        <v>3.22</v>
      </c>
    </row>
    <row r="195" spans="1:1" x14ac:dyDescent="0.3">
      <c r="A195">
        <v>3.1900000000000004</v>
      </c>
    </row>
    <row r="196" spans="1:1" x14ac:dyDescent="0.3">
      <c r="A196">
        <v>3.21</v>
      </c>
    </row>
    <row r="197" spans="1:1" x14ac:dyDescent="0.3">
      <c r="A197">
        <v>3.2</v>
      </c>
    </row>
    <row r="198" spans="1:1" x14ac:dyDescent="0.3">
      <c r="A198">
        <v>3.1700000000000004</v>
      </c>
    </row>
    <row r="199" spans="1:1" x14ac:dyDescent="0.3">
      <c r="A199">
        <v>3.18</v>
      </c>
    </row>
    <row r="200" spans="1:1" x14ac:dyDescent="0.3">
      <c r="A200">
        <v>3.1800000000000006</v>
      </c>
    </row>
    <row r="201" spans="1:1" x14ac:dyDescent="0.3">
      <c r="A201">
        <v>3.1900000000000004</v>
      </c>
    </row>
    <row r="202" spans="1:1" x14ac:dyDescent="0.3">
      <c r="A202">
        <v>3.18</v>
      </c>
    </row>
    <row r="203" spans="1:1" x14ac:dyDescent="0.3">
      <c r="A203">
        <v>3.1800000000000006</v>
      </c>
    </row>
    <row r="204" spans="1:1" x14ac:dyDescent="0.3">
      <c r="A204">
        <v>3.18</v>
      </c>
    </row>
    <row r="205" spans="1:1" x14ac:dyDescent="0.3">
      <c r="A205">
        <v>3.1700000000000004</v>
      </c>
    </row>
    <row r="206" spans="1:1" x14ac:dyDescent="0.3">
      <c r="A206">
        <v>3.19</v>
      </c>
    </row>
    <row r="207" spans="1:1" x14ac:dyDescent="0.3">
      <c r="A207">
        <v>3.19</v>
      </c>
    </row>
    <row r="208" spans="1:1" x14ac:dyDescent="0.3">
      <c r="A208">
        <v>3.2</v>
      </c>
    </row>
    <row r="209" spans="1:1" x14ac:dyDescent="0.3">
      <c r="A209">
        <v>3.1800000000000006</v>
      </c>
    </row>
    <row r="210" spans="1:1" x14ac:dyDescent="0.3">
      <c r="A210">
        <v>3.2</v>
      </c>
    </row>
    <row r="211" spans="1:1" x14ac:dyDescent="0.3">
      <c r="A211">
        <v>3.2</v>
      </c>
    </row>
    <row r="212" spans="1:1" x14ac:dyDescent="0.3">
      <c r="A212">
        <v>3.2</v>
      </c>
    </row>
    <row r="213" spans="1:1" x14ac:dyDescent="0.3">
      <c r="A213">
        <v>3.1900000000000004</v>
      </c>
    </row>
    <row r="214" spans="1:1" x14ac:dyDescent="0.3">
      <c r="A214">
        <v>3.1999999999999997</v>
      </c>
    </row>
    <row r="215" spans="1:1" x14ac:dyDescent="0.3">
      <c r="A215">
        <v>3.1700000000000004</v>
      </c>
    </row>
    <row r="216" spans="1:1" x14ac:dyDescent="0.3">
      <c r="A216">
        <v>3.2</v>
      </c>
    </row>
    <row r="217" spans="1:1" x14ac:dyDescent="0.3">
      <c r="A217">
        <v>3.1900000000000004</v>
      </c>
    </row>
    <row r="218" spans="1:1" x14ac:dyDescent="0.3">
      <c r="A218">
        <v>3.2</v>
      </c>
    </row>
    <row r="219" spans="1:1" x14ac:dyDescent="0.3">
      <c r="A219">
        <v>3.2</v>
      </c>
    </row>
    <row r="220" spans="1:1" x14ac:dyDescent="0.3">
      <c r="A220">
        <v>3.18</v>
      </c>
    </row>
    <row r="221" spans="1:1" x14ac:dyDescent="0.3">
      <c r="A221">
        <v>3.1600000000000006</v>
      </c>
    </row>
    <row r="222" spans="1:1" x14ac:dyDescent="0.3">
      <c r="A222">
        <v>3.2</v>
      </c>
    </row>
    <row r="223" spans="1:1" x14ac:dyDescent="0.3">
      <c r="A223">
        <v>3.1800000000000006</v>
      </c>
    </row>
    <row r="224" spans="1:1" x14ac:dyDescent="0.3">
      <c r="A224">
        <v>3.1700000000000004</v>
      </c>
    </row>
    <row r="225" spans="1:1" x14ac:dyDescent="0.3">
      <c r="A225">
        <v>3.2100000000000004</v>
      </c>
    </row>
    <row r="226" spans="1:1" x14ac:dyDescent="0.3">
      <c r="A226">
        <v>3.1900000000000004</v>
      </c>
    </row>
    <row r="227" spans="1:1" x14ac:dyDescent="0.3">
      <c r="A227">
        <v>3.1900000000000004</v>
      </c>
    </row>
    <row r="228" spans="1:1" x14ac:dyDescent="0.3">
      <c r="A228">
        <v>3.1800000000000006</v>
      </c>
    </row>
    <row r="229" spans="1:1" x14ac:dyDescent="0.3">
      <c r="A229">
        <v>3.1700000000000004</v>
      </c>
    </row>
    <row r="230" spans="1:1" x14ac:dyDescent="0.3">
      <c r="A230">
        <v>3.1800000000000006</v>
      </c>
    </row>
    <row r="231" spans="1:1" x14ac:dyDescent="0.3">
      <c r="A231">
        <v>3.1800000000000006</v>
      </c>
    </row>
    <row r="232" spans="1:1" x14ac:dyDescent="0.3">
      <c r="A232">
        <v>3.1700000000000004</v>
      </c>
    </row>
    <row r="233" spans="1:1" x14ac:dyDescent="0.3">
      <c r="A233">
        <v>3.1800000000000006</v>
      </c>
    </row>
    <row r="234" spans="1:1" x14ac:dyDescent="0.3">
      <c r="A234">
        <v>3.1800000000000006</v>
      </c>
    </row>
    <row r="235" spans="1:1" x14ac:dyDescent="0.3">
      <c r="A235">
        <v>3.18</v>
      </c>
    </row>
    <row r="236" spans="1:1" x14ac:dyDescent="0.3">
      <c r="A236">
        <v>3.1800000000000006</v>
      </c>
    </row>
    <row r="237" spans="1:1" x14ac:dyDescent="0.3">
      <c r="A237">
        <v>3.1800000000000006</v>
      </c>
    </row>
    <row r="238" spans="1:1" x14ac:dyDescent="0.3">
      <c r="A238">
        <v>3.18</v>
      </c>
    </row>
    <row r="239" spans="1:1" x14ac:dyDescent="0.3">
      <c r="A239">
        <v>3.1900000000000004</v>
      </c>
    </row>
    <row r="240" spans="1:1" x14ac:dyDescent="0.3">
      <c r="A240">
        <v>3.1800000000000006</v>
      </c>
    </row>
    <row r="241" spans="1:1" x14ac:dyDescent="0.3">
      <c r="A241">
        <v>3.1700000000000004</v>
      </c>
    </row>
    <row r="242" spans="1:1" x14ac:dyDescent="0.3">
      <c r="A242">
        <v>3.1800000000000006</v>
      </c>
    </row>
    <row r="243" spans="1:1" x14ac:dyDescent="0.3">
      <c r="A243">
        <v>3.1800000000000006</v>
      </c>
    </row>
    <row r="244" spans="1:1" x14ac:dyDescent="0.3">
      <c r="A244">
        <v>3.2</v>
      </c>
    </row>
    <row r="245" spans="1:1" x14ac:dyDescent="0.3">
      <c r="A245">
        <v>3.1500000000000004</v>
      </c>
    </row>
    <row r="246" spans="1:1" x14ac:dyDescent="0.3">
      <c r="A246">
        <v>3.1500000000000004</v>
      </c>
    </row>
    <row r="247" spans="1:1" x14ac:dyDescent="0.3">
      <c r="A247">
        <v>3.15</v>
      </c>
    </row>
    <row r="248" spans="1:1" x14ac:dyDescent="0.3">
      <c r="A248">
        <v>3.15</v>
      </c>
    </row>
    <row r="249" spans="1:1" x14ac:dyDescent="0.3">
      <c r="A249">
        <v>3.1</v>
      </c>
    </row>
    <row r="250" spans="1:1" x14ac:dyDescent="0.3">
      <c r="A250">
        <v>3.1500000000000004</v>
      </c>
    </row>
    <row r="251" spans="1:1" x14ac:dyDescent="0.3">
      <c r="A251">
        <v>3.14</v>
      </c>
    </row>
    <row r="252" spans="1:1" x14ac:dyDescent="0.3">
      <c r="A252">
        <v>3.1500000000000004</v>
      </c>
    </row>
    <row r="253" spans="1:1" x14ac:dyDescent="0.3">
      <c r="A253">
        <v>3.1500000000000004</v>
      </c>
    </row>
    <row r="254" spans="1:1" x14ac:dyDescent="0.3">
      <c r="A254">
        <v>3.16</v>
      </c>
    </row>
    <row r="255" spans="1:1" x14ac:dyDescent="0.3">
      <c r="A255">
        <v>3.15</v>
      </c>
    </row>
    <row r="256" spans="1:1" x14ac:dyDescent="0.3">
      <c r="A256">
        <v>3.14</v>
      </c>
    </row>
    <row r="257" spans="1:1" x14ac:dyDescent="0.3">
      <c r="A257">
        <v>3.1500000000000004</v>
      </c>
    </row>
    <row r="258" spans="1:1" x14ac:dyDescent="0.3">
      <c r="A258">
        <v>3.16</v>
      </c>
    </row>
    <row r="259" spans="1:1" x14ac:dyDescent="0.3">
      <c r="A259">
        <v>3.13</v>
      </c>
    </row>
    <row r="260" spans="1:1" x14ac:dyDescent="0.3">
      <c r="A260">
        <v>3.12</v>
      </c>
    </row>
    <row r="261" spans="1:1" x14ac:dyDescent="0.3">
      <c r="A261">
        <v>3.12</v>
      </c>
    </row>
    <row r="262" spans="1:1" x14ac:dyDescent="0.3">
      <c r="A262">
        <v>3.11</v>
      </c>
    </row>
    <row r="263" spans="1:1" x14ac:dyDescent="0.3">
      <c r="A263">
        <v>3.13</v>
      </c>
    </row>
    <row r="264" spans="1:1" x14ac:dyDescent="0.3">
      <c r="A264">
        <v>3.13</v>
      </c>
    </row>
    <row r="265" spans="1:1" x14ac:dyDescent="0.3">
      <c r="A265">
        <v>3.13</v>
      </c>
    </row>
    <row r="266" spans="1:1" x14ac:dyDescent="0.3">
      <c r="A266">
        <v>3.12</v>
      </c>
    </row>
    <row r="267" spans="1:1" x14ac:dyDescent="0.3">
      <c r="A267">
        <v>3.12</v>
      </c>
    </row>
    <row r="268" spans="1:1" x14ac:dyDescent="0.3">
      <c r="A268">
        <v>3.13</v>
      </c>
    </row>
    <row r="269" spans="1:1" x14ac:dyDescent="0.3">
      <c r="A269">
        <v>3.15</v>
      </c>
    </row>
    <row r="270" spans="1:1" x14ac:dyDescent="0.3">
      <c r="A270">
        <v>3.12</v>
      </c>
    </row>
    <row r="271" spans="1:1" x14ac:dyDescent="0.3">
      <c r="A271">
        <v>3.12</v>
      </c>
    </row>
    <row r="272" spans="1:1" x14ac:dyDescent="0.3">
      <c r="A272">
        <v>3.13</v>
      </c>
    </row>
    <row r="273" spans="1:1" x14ac:dyDescent="0.3">
      <c r="A273">
        <v>3.13</v>
      </c>
    </row>
    <row r="274" spans="1:1" x14ac:dyDescent="0.3">
      <c r="A274">
        <v>3.11</v>
      </c>
    </row>
    <row r="275" spans="1:1" x14ac:dyDescent="0.3">
      <c r="A275">
        <v>3.11</v>
      </c>
    </row>
    <row r="276" spans="1:1" x14ac:dyDescent="0.3">
      <c r="A276">
        <v>3.13</v>
      </c>
    </row>
    <row r="277" spans="1:1" x14ac:dyDescent="0.3">
      <c r="A277">
        <v>3.13</v>
      </c>
    </row>
    <row r="278" spans="1:1" x14ac:dyDescent="0.3">
      <c r="A278">
        <v>3.12</v>
      </c>
    </row>
    <row r="279" spans="1:1" x14ac:dyDescent="0.3">
      <c r="A279">
        <v>3.13</v>
      </c>
    </row>
    <row r="280" spans="1:1" x14ac:dyDescent="0.3">
      <c r="A280">
        <v>3.1100000000000003</v>
      </c>
    </row>
    <row r="281" spans="1:1" x14ac:dyDescent="0.3">
      <c r="A281">
        <v>3.1100000000000003</v>
      </c>
    </row>
    <row r="282" spans="1:1" x14ac:dyDescent="0.3">
      <c r="A282">
        <v>3.1100000000000003</v>
      </c>
    </row>
    <row r="283" spans="1:1" x14ac:dyDescent="0.3">
      <c r="A283">
        <v>3.1</v>
      </c>
    </row>
    <row r="284" spans="1:1" x14ac:dyDescent="0.3">
      <c r="A284">
        <v>3.1</v>
      </c>
    </row>
    <row r="285" spans="1:1" x14ac:dyDescent="0.3">
      <c r="A285">
        <v>3.12</v>
      </c>
    </row>
    <row r="286" spans="1:1" x14ac:dyDescent="0.3">
      <c r="A286">
        <v>3.12</v>
      </c>
    </row>
    <row r="287" spans="1:1" x14ac:dyDescent="0.3">
      <c r="A287">
        <v>3.1</v>
      </c>
    </row>
    <row r="288" spans="1:1" x14ac:dyDescent="0.3">
      <c r="A288">
        <v>3.11</v>
      </c>
    </row>
    <row r="289" spans="1:1" x14ac:dyDescent="0.3">
      <c r="A289">
        <v>3.1</v>
      </c>
    </row>
    <row r="290" spans="1:1" x14ac:dyDescent="0.3">
      <c r="A290">
        <v>3.12</v>
      </c>
    </row>
    <row r="291" spans="1:1" x14ac:dyDescent="0.3">
      <c r="A291">
        <v>3.12</v>
      </c>
    </row>
    <row r="292" spans="1:1" x14ac:dyDescent="0.3">
      <c r="A292">
        <v>3.11</v>
      </c>
    </row>
    <row r="293" spans="1:1" x14ac:dyDescent="0.3">
      <c r="A293">
        <v>3.1</v>
      </c>
    </row>
    <row r="294" spans="1:1" x14ac:dyDescent="0.3">
      <c r="A294">
        <v>3.1100000000000003</v>
      </c>
    </row>
    <row r="295" spans="1:1" x14ac:dyDescent="0.3">
      <c r="A295">
        <v>3.13</v>
      </c>
    </row>
    <row r="296" spans="1:1" x14ac:dyDescent="0.3">
      <c r="A296">
        <v>3.11</v>
      </c>
    </row>
    <row r="297" spans="1:1" x14ac:dyDescent="0.3">
      <c r="A297">
        <v>3.1</v>
      </c>
    </row>
    <row r="298" spans="1:1" x14ac:dyDescent="0.3">
      <c r="A298">
        <v>3.1</v>
      </c>
    </row>
    <row r="299" spans="1:1" x14ac:dyDescent="0.3">
      <c r="A299">
        <v>3.1</v>
      </c>
    </row>
    <row r="300" spans="1:1" x14ac:dyDescent="0.3">
      <c r="A300">
        <v>3.1</v>
      </c>
    </row>
    <row r="301" spans="1:1" x14ac:dyDescent="0.3">
      <c r="A301">
        <v>3.11</v>
      </c>
    </row>
    <row r="302" spans="1:1" x14ac:dyDescent="0.3">
      <c r="A302">
        <v>3.11</v>
      </c>
    </row>
    <row r="303" spans="1:1" x14ac:dyDescent="0.3">
      <c r="A303">
        <v>3.1</v>
      </c>
    </row>
    <row r="304" spans="1:1" x14ac:dyDescent="0.3">
      <c r="A304">
        <v>3.1</v>
      </c>
    </row>
    <row r="305" spans="1:1" x14ac:dyDescent="0.3">
      <c r="A305">
        <v>3.12</v>
      </c>
    </row>
    <row r="306" spans="1:1" x14ac:dyDescent="0.3">
      <c r="A306">
        <v>3.11</v>
      </c>
    </row>
    <row r="307" spans="1:1" x14ac:dyDescent="0.3">
      <c r="A307">
        <v>3.12</v>
      </c>
    </row>
    <row r="308" spans="1:1" x14ac:dyDescent="0.3">
      <c r="A308">
        <v>3.1</v>
      </c>
    </row>
    <row r="309" spans="1:1" x14ac:dyDescent="0.3">
      <c r="A309">
        <v>3.11</v>
      </c>
    </row>
    <row r="310" spans="1:1" x14ac:dyDescent="0.3">
      <c r="A310">
        <v>3.12</v>
      </c>
    </row>
    <row r="311" spans="1:1" x14ac:dyDescent="0.3">
      <c r="A311">
        <v>3.12</v>
      </c>
    </row>
    <row r="312" spans="1:1" x14ac:dyDescent="0.3">
      <c r="A312">
        <v>3.1</v>
      </c>
    </row>
    <row r="313" spans="1:1" x14ac:dyDescent="0.3">
      <c r="A313">
        <v>3.14</v>
      </c>
    </row>
    <row r="314" spans="1:1" x14ac:dyDescent="0.3">
      <c r="A314">
        <v>3.11</v>
      </c>
    </row>
    <row r="315" spans="1:1" x14ac:dyDescent="0.3">
      <c r="A315">
        <v>3.11</v>
      </c>
    </row>
    <row r="316" spans="1:1" x14ac:dyDescent="0.3">
      <c r="A316">
        <v>3.09</v>
      </c>
    </row>
    <row r="317" spans="1:1" x14ac:dyDescent="0.3">
      <c r="A317">
        <v>3.13</v>
      </c>
    </row>
    <row r="318" spans="1:1" x14ac:dyDescent="0.3">
      <c r="A318">
        <v>3.11</v>
      </c>
    </row>
    <row r="319" spans="1:1" x14ac:dyDescent="0.3">
      <c r="A319">
        <v>3.11</v>
      </c>
    </row>
    <row r="320" spans="1:1" x14ac:dyDescent="0.3">
      <c r="A320">
        <v>3.09</v>
      </c>
    </row>
    <row r="321" spans="1:1" x14ac:dyDescent="0.3">
      <c r="A321">
        <v>3.09</v>
      </c>
    </row>
    <row r="322" spans="1:1" x14ac:dyDescent="0.3">
      <c r="A322">
        <v>3.11</v>
      </c>
    </row>
    <row r="323" spans="1:1" x14ac:dyDescent="0.3">
      <c r="A323">
        <v>3.09</v>
      </c>
    </row>
    <row r="324" spans="1:1" x14ac:dyDescent="0.3">
      <c r="A324">
        <v>3.09</v>
      </c>
    </row>
    <row r="325" spans="1:1" x14ac:dyDescent="0.3">
      <c r="A325">
        <v>3.11</v>
      </c>
    </row>
    <row r="326" spans="1:1" x14ac:dyDescent="0.3">
      <c r="A326">
        <v>3.11</v>
      </c>
    </row>
    <row r="327" spans="1:1" x14ac:dyDescent="0.3">
      <c r="A327">
        <v>3.09</v>
      </c>
    </row>
    <row r="328" spans="1:1" x14ac:dyDescent="0.3">
      <c r="A328">
        <v>3.11</v>
      </c>
    </row>
    <row r="329" spans="1:1" x14ac:dyDescent="0.3">
      <c r="A329">
        <v>3.11</v>
      </c>
    </row>
    <row r="330" spans="1:1" x14ac:dyDescent="0.3">
      <c r="A330">
        <v>3.09</v>
      </c>
    </row>
    <row r="331" spans="1:1" x14ac:dyDescent="0.3">
      <c r="A331">
        <v>3.13</v>
      </c>
    </row>
    <row r="332" spans="1:1" x14ac:dyDescent="0.3">
      <c r="A332">
        <v>3.11</v>
      </c>
    </row>
    <row r="333" spans="1:1" x14ac:dyDescent="0.3">
      <c r="A333">
        <v>3.11</v>
      </c>
    </row>
    <row r="334" spans="1:1" x14ac:dyDescent="0.3">
      <c r="A334">
        <v>3.09</v>
      </c>
    </row>
    <row r="335" spans="1:1" x14ac:dyDescent="0.3">
      <c r="A335">
        <v>3.09</v>
      </c>
    </row>
    <row r="336" spans="1:1" x14ac:dyDescent="0.3">
      <c r="A336">
        <v>3.11</v>
      </c>
    </row>
    <row r="337" spans="1:1" x14ac:dyDescent="0.3">
      <c r="A337">
        <v>3.11</v>
      </c>
    </row>
    <row r="338" spans="1:1" x14ac:dyDescent="0.3">
      <c r="A338">
        <v>3.09</v>
      </c>
    </row>
    <row r="339" spans="1:1" x14ac:dyDescent="0.3">
      <c r="A339">
        <v>3.09</v>
      </c>
    </row>
    <row r="340" spans="1:1" x14ac:dyDescent="0.3">
      <c r="A340">
        <v>3.1</v>
      </c>
    </row>
    <row r="341" spans="1:1" x14ac:dyDescent="0.3">
      <c r="A341">
        <v>3.1</v>
      </c>
    </row>
    <row r="342" spans="1:1" x14ac:dyDescent="0.3">
      <c r="A342">
        <v>3.09</v>
      </c>
    </row>
    <row r="343" spans="1:1" x14ac:dyDescent="0.3">
      <c r="A343">
        <v>3.09</v>
      </c>
    </row>
    <row r="344" spans="1:1" x14ac:dyDescent="0.3">
      <c r="A344">
        <v>3.1</v>
      </c>
    </row>
    <row r="345" spans="1:1" x14ac:dyDescent="0.3">
      <c r="A345">
        <v>3.1</v>
      </c>
    </row>
    <row r="346" spans="1:1" x14ac:dyDescent="0.3">
      <c r="A346">
        <v>3.08</v>
      </c>
    </row>
    <row r="347" spans="1:1" x14ac:dyDescent="0.3">
      <c r="A347">
        <v>3.06</v>
      </c>
    </row>
    <row r="348" spans="1:1" x14ac:dyDescent="0.3">
      <c r="A348">
        <v>3.05</v>
      </c>
    </row>
    <row r="349" spans="1:1" x14ac:dyDescent="0.3">
      <c r="A349">
        <v>3.06</v>
      </c>
    </row>
    <row r="350" spans="1:1" x14ac:dyDescent="0.3">
      <c r="A350">
        <v>3.06</v>
      </c>
    </row>
    <row r="351" spans="1:1" x14ac:dyDescent="0.3">
      <c r="A351">
        <v>3.06</v>
      </c>
    </row>
    <row r="352" spans="1:1" x14ac:dyDescent="0.3">
      <c r="A352">
        <v>3.1</v>
      </c>
    </row>
    <row r="353" spans="1:1" x14ac:dyDescent="0.3">
      <c r="A353">
        <v>3.06</v>
      </c>
    </row>
    <row r="354" spans="1:1" x14ac:dyDescent="0.3">
      <c r="A354">
        <v>3.04</v>
      </c>
    </row>
    <row r="355" spans="1:1" x14ac:dyDescent="0.3">
      <c r="A355">
        <v>3.05</v>
      </c>
    </row>
    <row r="356" spans="1:1" x14ac:dyDescent="0.3">
      <c r="A356">
        <v>3.1</v>
      </c>
    </row>
    <row r="357" spans="1:1" x14ac:dyDescent="0.3">
      <c r="A357">
        <v>3.06</v>
      </c>
    </row>
    <row r="358" spans="1:1" x14ac:dyDescent="0.3">
      <c r="A358">
        <v>3.09</v>
      </c>
    </row>
    <row r="359" spans="1:1" x14ac:dyDescent="0.3">
      <c r="A359">
        <v>3.06</v>
      </c>
    </row>
    <row r="360" spans="1:1" x14ac:dyDescent="0.3">
      <c r="A360">
        <v>3.0700000000000003</v>
      </c>
    </row>
    <row r="361" spans="1:1" x14ac:dyDescent="0.3">
      <c r="A361">
        <v>3.0500000000000003</v>
      </c>
    </row>
    <row r="362" spans="1:1" x14ac:dyDescent="0.3">
      <c r="A362">
        <v>3.06</v>
      </c>
    </row>
    <row r="363" spans="1:1" x14ac:dyDescent="0.3">
      <c r="A363">
        <v>3.0300000000000002</v>
      </c>
    </row>
    <row r="364" spans="1:1" x14ac:dyDescent="0.3">
      <c r="A364">
        <v>3.0500000000000003</v>
      </c>
    </row>
    <row r="365" spans="1:1" x14ac:dyDescent="0.3">
      <c r="A365">
        <v>3.05</v>
      </c>
    </row>
    <row r="366" spans="1:1" x14ac:dyDescent="0.3">
      <c r="A366">
        <v>3.05</v>
      </c>
    </row>
    <row r="367" spans="1:1" x14ac:dyDescent="0.3">
      <c r="A367">
        <v>3.0300000000000002</v>
      </c>
    </row>
    <row r="368" spans="1:1" x14ac:dyDescent="0.3">
      <c r="A368">
        <v>2.9800000000000004</v>
      </c>
    </row>
    <row r="369" spans="1:1" x14ac:dyDescent="0.3">
      <c r="A369">
        <v>3.1</v>
      </c>
    </row>
    <row r="370" spans="1:1" x14ac:dyDescent="0.3">
      <c r="A370">
        <v>3.1</v>
      </c>
    </row>
    <row r="371" spans="1:1" x14ac:dyDescent="0.3">
      <c r="A371">
        <v>3.08</v>
      </c>
    </row>
    <row r="372" spans="1:1" x14ac:dyDescent="0.3">
      <c r="A372">
        <v>3.08</v>
      </c>
    </row>
    <row r="373" spans="1:1" x14ac:dyDescent="0.3">
      <c r="A373">
        <v>3.1</v>
      </c>
    </row>
    <row r="374" spans="1:1" x14ac:dyDescent="0.3">
      <c r="A374">
        <v>3.11</v>
      </c>
    </row>
    <row r="375" spans="1:1" x14ac:dyDescent="0.3">
      <c r="A375">
        <v>3.08</v>
      </c>
    </row>
    <row r="376" spans="1:1" x14ac:dyDescent="0.3">
      <c r="A376">
        <v>3.08</v>
      </c>
    </row>
    <row r="377" spans="1:1" x14ac:dyDescent="0.3">
      <c r="A377">
        <v>3.1</v>
      </c>
    </row>
    <row r="378" spans="1:1" x14ac:dyDescent="0.3">
      <c r="A378">
        <v>3.1</v>
      </c>
    </row>
    <row r="379" spans="1:1" x14ac:dyDescent="0.3">
      <c r="A379">
        <v>3.09</v>
      </c>
    </row>
    <row r="380" spans="1:1" x14ac:dyDescent="0.3">
      <c r="A380">
        <v>3.09</v>
      </c>
    </row>
    <row r="381" spans="1:1" x14ac:dyDescent="0.3">
      <c r="A381">
        <v>3.1</v>
      </c>
    </row>
    <row r="382" spans="1:1" x14ac:dyDescent="0.3">
      <c r="A382">
        <v>3.1</v>
      </c>
    </row>
    <row r="383" spans="1:1" x14ac:dyDescent="0.3">
      <c r="A383">
        <v>3.09</v>
      </c>
    </row>
    <row r="384" spans="1:1" x14ac:dyDescent="0.3">
      <c r="A384">
        <v>3.08</v>
      </c>
    </row>
    <row r="385" spans="1:1" x14ac:dyDescent="0.3">
      <c r="A385">
        <v>3.08</v>
      </c>
    </row>
    <row r="386" spans="1:1" x14ac:dyDescent="0.3">
      <c r="A386">
        <v>3.08</v>
      </c>
    </row>
    <row r="387" spans="1:1" x14ac:dyDescent="0.3">
      <c r="A387">
        <v>3.07</v>
      </c>
    </row>
    <row r="388" spans="1:1" x14ac:dyDescent="0.3">
      <c r="A388">
        <v>3.0500000000000003</v>
      </c>
    </row>
    <row r="389" spans="1:1" x14ac:dyDescent="0.3">
      <c r="A389">
        <v>3.06</v>
      </c>
    </row>
    <row r="390" spans="1:1" x14ac:dyDescent="0.3">
      <c r="A390">
        <v>3.0500000000000003</v>
      </c>
    </row>
    <row r="391" spans="1:1" x14ac:dyDescent="0.3">
      <c r="A391">
        <v>3.0300000000000002</v>
      </c>
    </row>
    <row r="392" spans="1:1" x14ac:dyDescent="0.3">
      <c r="A392">
        <v>3.0700000000000003</v>
      </c>
    </row>
    <row r="393" spans="1:1" x14ac:dyDescent="0.3">
      <c r="A393">
        <v>3.06</v>
      </c>
    </row>
    <row r="394" spans="1:1" x14ac:dyDescent="0.3">
      <c r="A394">
        <v>3.0500000000000003</v>
      </c>
    </row>
    <row r="395" spans="1:1" x14ac:dyDescent="0.3">
      <c r="A395">
        <v>3.07</v>
      </c>
    </row>
    <row r="396" spans="1:1" x14ac:dyDescent="0.3">
      <c r="A396">
        <v>3.06</v>
      </c>
    </row>
    <row r="397" spans="1:1" x14ac:dyDescent="0.3">
      <c r="A397">
        <v>3.0500000000000003</v>
      </c>
    </row>
    <row r="398" spans="1:1" x14ac:dyDescent="0.3">
      <c r="A398">
        <v>3.07</v>
      </c>
    </row>
    <row r="399" spans="1:1" x14ac:dyDescent="0.3">
      <c r="A399">
        <v>3.0300000000000002</v>
      </c>
    </row>
    <row r="400" spans="1:1" x14ac:dyDescent="0.3">
      <c r="A400">
        <v>3.0500000000000003</v>
      </c>
    </row>
    <row r="401" spans="1:1" x14ac:dyDescent="0.3">
      <c r="A401">
        <v>3.0500000000000003</v>
      </c>
    </row>
    <row r="402" spans="1:1" x14ac:dyDescent="0.3">
      <c r="A402">
        <v>3.04</v>
      </c>
    </row>
    <row r="403" spans="1:1" x14ac:dyDescent="0.3">
      <c r="A403">
        <v>3.04</v>
      </c>
    </row>
    <row r="404" spans="1:1" x14ac:dyDescent="0.3">
      <c r="A404">
        <v>3.02</v>
      </c>
    </row>
    <row r="405" spans="1:1" x14ac:dyDescent="0.3">
      <c r="A405">
        <v>3.04</v>
      </c>
    </row>
    <row r="406" spans="1:1" x14ac:dyDescent="0.3">
      <c r="A406">
        <v>3.04</v>
      </c>
    </row>
    <row r="407" spans="1:1" x14ac:dyDescent="0.3">
      <c r="A407">
        <v>3.0500000000000003</v>
      </c>
    </row>
    <row r="408" spans="1:1" x14ac:dyDescent="0.3">
      <c r="A408">
        <v>3.07</v>
      </c>
    </row>
    <row r="409" spans="1:1" x14ac:dyDescent="0.3">
      <c r="A409">
        <v>3.01</v>
      </c>
    </row>
    <row r="410" spans="1:1" x14ac:dyDescent="0.3">
      <c r="A410">
        <v>3.0500000000000003</v>
      </c>
    </row>
    <row r="411" spans="1:1" x14ac:dyDescent="0.3">
      <c r="A411">
        <v>2.9800000000000004</v>
      </c>
    </row>
    <row r="412" spans="1:1" x14ac:dyDescent="0.3">
      <c r="A412">
        <v>3.0300000000000002</v>
      </c>
    </row>
    <row r="413" spans="1:1" x14ac:dyDescent="0.3">
      <c r="A413">
        <v>3.03</v>
      </c>
    </row>
    <row r="414" spans="1:1" x14ac:dyDescent="0.3">
      <c r="A414">
        <v>3.04</v>
      </c>
    </row>
    <row r="415" spans="1:1" x14ac:dyDescent="0.3">
      <c r="A415">
        <v>3.0300000000000002</v>
      </c>
    </row>
    <row r="416" spans="1:1" x14ac:dyDescent="0.3">
      <c r="A416">
        <v>3.0100000000000002</v>
      </c>
    </row>
    <row r="417" spans="1:1" x14ac:dyDescent="0.3">
      <c r="A417">
        <v>3.0100000000000002</v>
      </c>
    </row>
    <row r="418" spans="1:1" x14ac:dyDescent="0.3">
      <c r="A418">
        <v>3.0100000000000002</v>
      </c>
    </row>
    <row r="419" spans="1:1" x14ac:dyDescent="0.3">
      <c r="A419">
        <v>3</v>
      </c>
    </row>
    <row r="420" spans="1:1" x14ac:dyDescent="0.3">
      <c r="A420">
        <v>3.02</v>
      </c>
    </row>
    <row r="421" spans="1:1" x14ac:dyDescent="0.3">
      <c r="A421">
        <v>2.97</v>
      </c>
    </row>
    <row r="422" spans="1:1" x14ac:dyDescent="0.3">
      <c r="A422">
        <v>3.01</v>
      </c>
    </row>
    <row r="423" spans="1:1" x14ac:dyDescent="0.3">
      <c r="A423">
        <v>2.9800000000000004</v>
      </c>
    </row>
    <row r="424" spans="1:1" x14ac:dyDescent="0.3">
      <c r="A424">
        <v>3</v>
      </c>
    </row>
    <row r="425" spans="1:1" x14ac:dyDescent="0.3">
      <c r="A425">
        <v>3.02</v>
      </c>
    </row>
    <row r="426" spans="1:1" x14ac:dyDescent="0.3">
      <c r="A426">
        <v>3.02</v>
      </c>
    </row>
    <row r="427" spans="1:1" x14ac:dyDescent="0.3">
      <c r="A427">
        <v>3.0100000000000002</v>
      </c>
    </row>
    <row r="428" spans="1:1" x14ac:dyDescent="0.3">
      <c r="A428">
        <v>3.02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3.03</v>
      </c>
    </row>
    <row r="432" spans="1:1" x14ac:dyDescent="0.3">
      <c r="A432">
        <v>3.02</v>
      </c>
    </row>
    <row r="433" spans="1:1" x14ac:dyDescent="0.3">
      <c r="A433">
        <v>3.0100000000000002</v>
      </c>
    </row>
    <row r="434" spans="1:1" x14ac:dyDescent="0.3">
      <c r="A434">
        <v>3.0100000000000002</v>
      </c>
    </row>
    <row r="435" spans="1:1" x14ac:dyDescent="0.3">
      <c r="A435">
        <v>2.79</v>
      </c>
    </row>
    <row r="436" spans="1:1" x14ac:dyDescent="0.3">
      <c r="A436">
        <v>2.77</v>
      </c>
    </row>
    <row r="437" spans="1:1" x14ac:dyDescent="0.3">
      <c r="A437">
        <v>3.03</v>
      </c>
    </row>
    <row r="438" spans="1:1" x14ac:dyDescent="0.3">
      <c r="A438">
        <v>3.03</v>
      </c>
    </row>
    <row r="439" spans="1:1" x14ac:dyDescent="0.3">
      <c r="A439">
        <v>3.0100000000000002</v>
      </c>
    </row>
    <row r="440" spans="1:1" x14ac:dyDescent="0.3">
      <c r="A440">
        <v>3.0100000000000002</v>
      </c>
    </row>
    <row r="441" spans="1:1" x14ac:dyDescent="0.3">
      <c r="A441">
        <v>2.78</v>
      </c>
    </row>
    <row r="442" spans="1:1" x14ac:dyDescent="0.3">
      <c r="A442">
        <v>2.99</v>
      </c>
    </row>
    <row r="443" spans="1:1" x14ac:dyDescent="0.3">
      <c r="A443">
        <v>2.99</v>
      </c>
    </row>
    <row r="444" spans="1:1" x14ac:dyDescent="0.3">
      <c r="A444">
        <v>2.79</v>
      </c>
    </row>
    <row r="445" spans="1:1" x14ac:dyDescent="0.3">
      <c r="A445">
        <v>2.9800000000000004</v>
      </c>
    </row>
    <row r="446" spans="1:1" x14ac:dyDescent="0.3">
      <c r="A446">
        <v>3</v>
      </c>
    </row>
    <row r="447" spans="1:1" x14ac:dyDescent="0.3">
      <c r="A447">
        <v>2.99</v>
      </c>
    </row>
    <row r="448" spans="1:1" x14ac:dyDescent="0.3">
      <c r="A448">
        <v>2.9800000000000004</v>
      </c>
    </row>
    <row r="449" spans="1:1" x14ac:dyDescent="0.3">
      <c r="A449">
        <v>2.77</v>
      </c>
    </row>
    <row r="450" spans="1:1" x14ac:dyDescent="0.3">
      <c r="A450" s="5">
        <v>2.8</v>
      </c>
    </row>
    <row r="451" spans="1:1" x14ac:dyDescent="0.3">
      <c r="A451">
        <v>2.82</v>
      </c>
    </row>
    <row r="452" spans="1:1" x14ac:dyDescent="0.3">
      <c r="A452">
        <v>2.89</v>
      </c>
    </row>
    <row r="453" spans="1:1" x14ac:dyDescent="0.3">
      <c r="A453">
        <v>2.79</v>
      </c>
    </row>
    <row r="454" spans="1:1" x14ac:dyDescent="0.3">
      <c r="A454">
        <v>2.9600000000000004</v>
      </c>
    </row>
    <row r="455" spans="1:1" x14ac:dyDescent="0.3">
      <c r="A455">
        <v>2.95</v>
      </c>
    </row>
    <row r="456" spans="1:1" x14ac:dyDescent="0.3">
      <c r="A456">
        <v>2.78</v>
      </c>
    </row>
    <row r="457" spans="1:1" x14ac:dyDescent="0.3">
      <c r="A457">
        <v>2.8</v>
      </c>
    </row>
    <row r="458" spans="1:1" x14ac:dyDescent="0.3">
      <c r="A458">
        <v>2.82</v>
      </c>
    </row>
    <row r="459" spans="1:1" x14ac:dyDescent="0.3">
      <c r="A459">
        <v>2.91</v>
      </c>
    </row>
    <row r="460" spans="1:1" x14ac:dyDescent="0.3">
      <c r="A460">
        <v>2.93</v>
      </c>
    </row>
    <row r="461" spans="1:1" x14ac:dyDescent="0.3">
      <c r="A461">
        <v>2.77</v>
      </c>
    </row>
    <row r="462" spans="1:1" x14ac:dyDescent="0.3">
      <c r="A462">
        <v>2.79</v>
      </c>
    </row>
    <row r="463" spans="1:1" x14ac:dyDescent="0.3">
      <c r="A463">
        <v>2.92</v>
      </c>
    </row>
    <row r="464" spans="1:1" x14ac:dyDescent="0.3">
      <c r="A464">
        <v>2.9200000000000004</v>
      </c>
    </row>
    <row r="465" spans="1:1" x14ac:dyDescent="0.3">
      <c r="A465">
        <v>2.9000000000000004</v>
      </c>
    </row>
    <row r="466" spans="1:1" x14ac:dyDescent="0.3">
      <c r="A466">
        <v>2.91</v>
      </c>
    </row>
    <row r="467" spans="1:1" x14ac:dyDescent="0.3">
      <c r="A467">
        <v>2.78</v>
      </c>
    </row>
    <row r="468" spans="1:1" x14ac:dyDescent="0.3">
      <c r="A468">
        <v>2.91</v>
      </c>
    </row>
    <row r="469" spans="1:1" x14ac:dyDescent="0.3">
      <c r="A469">
        <v>2.91</v>
      </c>
    </row>
    <row r="470" spans="1:1" x14ac:dyDescent="0.3">
      <c r="A470">
        <v>2.93</v>
      </c>
    </row>
    <row r="471" spans="1:1" x14ac:dyDescent="0.3">
      <c r="A471">
        <v>2.9</v>
      </c>
    </row>
    <row r="472" spans="1:1" x14ac:dyDescent="0.3">
      <c r="A472">
        <v>2.79</v>
      </c>
    </row>
    <row r="473" spans="1:1" x14ac:dyDescent="0.3">
      <c r="A473">
        <v>2.91</v>
      </c>
    </row>
    <row r="474" spans="1:1" x14ac:dyDescent="0.3">
      <c r="A474">
        <v>2.9</v>
      </c>
    </row>
    <row r="475" spans="1:1" x14ac:dyDescent="0.3">
      <c r="A475">
        <v>2.77</v>
      </c>
    </row>
    <row r="476" spans="1:1" x14ac:dyDescent="0.3">
      <c r="A476">
        <v>2.92</v>
      </c>
    </row>
    <row r="477" spans="1:1" x14ac:dyDescent="0.3">
      <c r="A477">
        <v>2.9</v>
      </c>
    </row>
    <row r="478" spans="1:1" x14ac:dyDescent="0.3">
      <c r="A478">
        <v>2.9</v>
      </c>
    </row>
    <row r="479" spans="1:1" x14ac:dyDescent="0.3">
      <c r="A479">
        <v>2.91</v>
      </c>
    </row>
    <row r="480" spans="1:1" x14ac:dyDescent="0.3">
      <c r="A480">
        <v>2.8</v>
      </c>
    </row>
    <row r="481" spans="1:1" x14ac:dyDescent="0.3">
      <c r="A481">
        <v>2.89</v>
      </c>
    </row>
    <row r="482" spans="1:1" x14ac:dyDescent="0.3">
      <c r="A482">
        <v>2.88</v>
      </c>
    </row>
    <row r="483" spans="1:1" x14ac:dyDescent="0.3">
      <c r="A483">
        <v>2.78</v>
      </c>
    </row>
    <row r="484" spans="1:1" x14ac:dyDescent="0.3">
      <c r="A484">
        <v>2.89</v>
      </c>
    </row>
    <row r="485" spans="1:1" x14ac:dyDescent="0.3">
      <c r="A485">
        <v>2.88</v>
      </c>
    </row>
    <row r="486" spans="1:1" x14ac:dyDescent="0.3">
      <c r="A486">
        <v>2.8</v>
      </c>
    </row>
    <row r="487" spans="1:1" x14ac:dyDescent="0.3">
      <c r="A487">
        <v>2.87</v>
      </c>
    </row>
    <row r="488" spans="1:1" x14ac:dyDescent="0.3">
      <c r="A488">
        <v>2.8400000000000003</v>
      </c>
    </row>
    <row r="489" spans="1:1" x14ac:dyDescent="0.3">
      <c r="A489">
        <v>2.8600000000000003</v>
      </c>
    </row>
    <row r="490" spans="1:1" x14ac:dyDescent="0.3">
      <c r="A490">
        <v>2.79</v>
      </c>
    </row>
    <row r="491" spans="1:1" x14ac:dyDescent="0.3">
      <c r="A491">
        <v>2.77</v>
      </c>
    </row>
    <row r="492" spans="1:1" x14ac:dyDescent="0.3">
      <c r="A492">
        <v>2.8</v>
      </c>
    </row>
    <row r="493" spans="1:1" x14ac:dyDescent="0.3">
      <c r="A493">
        <v>2.86</v>
      </c>
    </row>
    <row r="494" spans="1:1" x14ac:dyDescent="0.3">
      <c r="A494">
        <v>2.86</v>
      </c>
    </row>
    <row r="495" spans="1:1" x14ac:dyDescent="0.3">
      <c r="A495">
        <v>2.84</v>
      </c>
    </row>
    <row r="496" spans="1:1" x14ac:dyDescent="0.3">
      <c r="A496">
        <v>2.8</v>
      </c>
    </row>
    <row r="497" spans="1:1" x14ac:dyDescent="0.3">
      <c r="A497">
        <v>2.8400000000000003</v>
      </c>
    </row>
    <row r="498" spans="1:1" x14ac:dyDescent="0.3">
      <c r="A498">
        <v>2.8400000000000003</v>
      </c>
    </row>
    <row r="499" spans="1:1" x14ac:dyDescent="0.3">
      <c r="A499">
        <v>2.83</v>
      </c>
    </row>
    <row r="500" spans="1:1" x14ac:dyDescent="0.3">
      <c r="A500">
        <v>2.8</v>
      </c>
    </row>
    <row r="501" spans="1:1" x14ac:dyDescent="0.3">
      <c r="A501">
        <v>2.78</v>
      </c>
    </row>
    <row r="502" spans="1:1" x14ac:dyDescent="0.3">
      <c r="A502">
        <v>2.83</v>
      </c>
    </row>
    <row r="503" spans="1:1" x14ac:dyDescent="0.3">
      <c r="A503">
        <v>2.82</v>
      </c>
    </row>
    <row r="504" spans="1:1" x14ac:dyDescent="0.3">
      <c r="A504">
        <v>2.8</v>
      </c>
    </row>
    <row r="505" spans="1:1" x14ac:dyDescent="0.3">
      <c r="A505">
        <v>2.77</v>
      </c>
    </row>
    <row r="506" spans="1:1" x14ac:dyDescent="0.3">
      <c r="A506">
        <v>2.85</v>
      </c>
    </row>
    <row r="507" spans="1:1" x14ac:dyDescent="0.3">
      <c r="A507">
        <v>2.78</v>
      </c>
    </row>
    <row r="508" spans="1:1" x14ac:dyDescent="0.3">
      <c r="A508">
        <v>2.8</v>
      </c>
    </row>
    <row r="509" spans="1:1" x14ac:dyDescent="0.3">
      <c r="A509">
        <v>2.82</v>
      </c>
    </row>
    <row r="510" spans="1:1" x14ac:dyDescent="0.3">
      <c r="A510">
        <v>2.77</v>
      </c>
    </row>
    <row r="511" spans="1:1" x14ac:dyDescent="0.3">
      <c r="A511">
        <v>2.81</v>
      </c>
    </row>
    <row r="512" spans="1:1" x14ac:dyDescent="0.3">
      <c r="A512">
        <v>2.79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510"/>
  <sheetViews>
    <sheetView topLeftCell="A88" workbookViewId="0">
      <selection activeCell="J103" sqref="J103"/>
    </sheetView>
  </sheetViews>
  <sheetFormatPr defaultRowHeight="14.4" x14ac:dyDescent="0.3"/>
  <sheetData>
    <row r="1" spans="1:20" x14ac:dyDescent="0.3">
      <c r="A1">
        <v>3.53</v>
      </c>
      <c r="J1" s="8"/>
      <c r="K1" s="8" t="s">
        <v>21</v>
      </c>
      <c r="M1" s="8" t="s">
        <v>24</v>
      </c>
      <c r="O1" s="8" t="s">
        <v>28</v>
      </c>
    </row>
    <row r="2" spans="1:20" x14ac:dyDescent="0.3">
      <c r="A2">
        <v>3.55</v>
      </c>
      <c r="E2" s="8">
        <v>3.59</v>
      </c>
      <c r="F2" s="8" cm="1">
        <f t="array" ref="F2:F85">COUNTIF(esp3basetotal,esp3volttotal)</f>
        <v>2</v>
      </c>
      <c r="G2" s="30">
        <f t="shared" ref="G2:G33" si="0">F2/COUNTA(esp3basetotal)</f>
        <v>3.9215686274509803E-3</v>
      </c>
      <c r="J2" s="8">
        <v>3.59</v>
      </c>
      <c r="K2" s="8" cm="1">
        <f t="array" ref="K2:K47">COUNTIF(esp3basecheia,esp3voltcheio)</f>
        <v>2</v>
      </c>
      <c r="M2" s="8" cm="1">
        <f t="array" ref="M2:M47">COUNTIF(esp3basemed,esp3voltcheio)</f>
        <v>0</v>
      </c>
      <c r="O2" s="8" cm="1">
        <f t="array" ref="O2:O47">COUNTIF(esp3basevazia,esp3voltcheio)</f>
        <v>0</v>
      </c>
      <c r="R2" s="8" t="s">
        <v>21</v>
      </c>
      <c r="S2" s="8" t="s">
        <v>24</v>
      </c>
      <c r="T2" s="8" t="s">
        <v>28</v>
      </c>
    </row>
    <row r="3" spans="1:20" x14ac:dyDescent="0.3">
      <c r="A3">
        <v>3.59</v>
      </c>
      <c r="E3" s="8">
        <v>3.58</v>
      </c>
      <c r="F3" s="8">
        <v>2</v>
      </c>
      <c r="G3" s="30">
        <f t="shared" si="0"/>
        <v>3.9215686274509803E-3</v>
      </c>
      <c r="J3" s="8">
        <v>3.58</v>
      </c>
      <c r="K3" s="8">
        <v>2</v>
      </c>
      <c r="M3" s="8">
        <v>0</v>
      </c>
      <c r="O3" s="8">
        <v>0</v>
      </c>
      <c r="R3" s="8">
        <f>K49</f>
        <v>51</v>
      </c>
      <c r="S3" s="8">
        <f>M49</f>
        <v>59</v>
      </c>
      <c r="T3" s="8">
        <f>O49</f>
        <v>0</v>
      </c>
    </row>
    <row r="4" spans="1:20" x14ac:dyDescent="0.3">
      <c r="A4">
        <v>3.56</v>
      </c>
      <c r="E4" s="8">
        <v>3.57</v>
      </c>
      <c r="F4" s="8">
        <v>4</v>
      </c>
      <c r="G4" s="30">
        <f t="shared" si="0"/>
        <v>7.8431372549019607E-3</v>
      </c>
      <c r="J4" s="8">
        <v>3.57</v>
      </c>
      <c r="K4" s="8">
        <v>4</v>
      </c>
      <c r="M4" s="8">
        <v>0</v>
      </c>
      <c r="O4" s="8">
        <v>0</v>
      </c>
      <c r="R4" s="8" t="s">
        <v>22</v>
      </c>
      <c r="S4" s="8" t="s">
        <v>25</v>
      </c>
      <c r="T4" s="8" t="s">
        <v>29</v>
      </c>
    </row>
    <row r="5" spans="1:20" x14ac:dyDescent="0.3">
      <c r="A5">
        <v>3.57</v>
      </c>
      <c r="E5" s="8">
        <v>3.56</v>
      </c>
      <c r="F5" s="8">
        <v>2</v>
      </c>
      <c r="G5" s="30">
        <f t="shared" si="0"/>
        <v>3.9215686274509803E-3</v>
      </c>
      <c r="J5" s="8">
        <v>3.56</v>
      </c>
      <c r="K5" s="8">
        <v>2</v>
      </c>
      <c r="M5" s="8">
        <v>0</v>
      </c>
      <c r="O5" s="8">
        <v>0</v>
      </c>
      <c r="R5" s="8">
        <f>K97</f>
        <v>6</v>
      </c>
      <c r="S5" s="8">
        <f>M97</f>
        <v>311</v>
      </c>
      <c r="T5" s="8">
        <f>O97</f>
        <v>55</v>
      </c>
    </row>
    <row r="6" spans="1:20" x14ac:dyDescent="0.3">
      <c r="A6">
        <v>3.56</v>
      </c>
      <c r="E6" s="8">
        <v>3.55</v>
      </c>
      <c r="F6" s="8">
        <v>3</v>
      </c>
      <c r="G6" s="30">
        <f t="shared" si="0"/>
        <v>5.8823529411764705E-3</v>
      </c>
      <c r="J6" s="8">
        <v>3.55</v>
      </c>
      <c r="K6" s="8">
        <v>3</v>
      </c>
      <c r="M6" s="8">
        <v>0</v>
      </c>
      <c r="O6" s="8">
        <v>0</v>
      </c>
      <c r="R6" s="8" t="s">
        <v>23</v>
      </c>
      <c r="S6" s="8" t="s">
        <v>26</v>
      </c>
      <c r="T6" s="8" t="s">
        <v>30</v>
      </c>
    </row>
    <row r="7" spans="1:20" x14ac:dyDescent="0.3">
      <c r="A7">
        <v>3.58</v>
      </c>
      <c r="E7" s="8">
        <v>3.54</v>
      </c>
      <c r="F7" s="8">
        <v>1</v>
      </c>
      <c r="G7" s="30">
        <f t="shared" si="0"/>
        <v>1.9607843137254902E-3</v>
      </c>
      <c r="J7" s="8">
        <v>3.54</v>
      </c>
      <c r="K7" s="8">
        <v>1</v>
      </c>
      <c r="M7" s="8">
        <v>0</v>
      </c>
      <c r="O7" s="8">
        <v>0</v>
      </c>
      <c r="R7" s="8">
        <f>K120</f>
        <v>0</v>
      </c>
      <c r="S7" s="8">
        <f>M120</f>
        <v>8</v>
      </c>
      <c r="T7" s="8">
        <f>O120</f>
        <v>23</v>
      </c>
    </row>
    <row r="8" spans="1:20" x14ac:dyDescent="0.3">
      <c r="A8">
        <v>3.57</v>
      </c>
      <c r="E8" s="8">
        <v>3.53</v>
      </c>
      <c r="F8" s="8">
        <v>5</v>
      </c>
      <c r="G8" s="30">
        <f t="shared" si="0"/>
        <v>9.8039215686274508E-3</v>
      </c>
      <c r="J8" s="8">
        <v>3.53</v>
      </c>
      <c r="K8" s="8">
        <v>5</v>
      </c>
      <c r="M8" s="8">
        <v>0</v>
      </c>
      <c r="O8" s="8">
        <v>0</v>
      </c>
      <c r="R8" s="8">
        <f>R3+R5+R7</f>
        <v>57</v>
      </c>
      <c r="S8" s="8">
        <f>S3+S5+S7</f>
        <v>378</v>
      </c>
      <c r="T8" s="8">
        <f>T3+T5+T7</f>
        <v>78</v>
      </c>
    </row>
    <row r="9" spans="1:20" x14ac:dyDescent="0.3">
      <c r="A9">
        <v>3.57</v>
      </c>
      <c r="E9" s="8">
        <v>3.52</v>
      </c>
      <c r="F9" s="8">
        <v>4</v>
      </c>
      <c r="G9" s="30">
        <f t="shared" si="0"/>
        <v>7.8431372549019607E-3</v>
      </c>
      <c r="J9" s="8">
        <v>3.52</v>
      </c>
      <c r="K9" s="8">
        <v>4</v>
      </c>
      <c r="M9" s="8">
        <v>0</v>
      </c>
      <c r="O9" s="8">
        <v>0</v>
      </c>
    </row>
    <row r="10" spans="1:20" x14ac:dyDescent="0.3">
      <c r="A10">
        <v>3.58</v>
      </c>
      <c r="E10" s="8">
        <v>3.51</v>
      </c>
      <c r="F10" s="8">
        <v>8</v>
      </c>
      <c r="G10" s="30">
        <f t="shared" si="0"/>
        <v>1.5686274509803921E-2</v>
      </c>
      <c r="J10" s="8">
        <v>3.51</v>
      </c>
      <c r="K10" s="8">
        <v>8</v>
      </c>
      <c r="M10" s="8">
        <v>0</v>
      </c>
      <c r="O10" s="8">
        <v>0</v>
      </c>
    </row>
    <row r="11" spans="1:20" x14ac:dyDescent="0.3">
      <c r="A11">
        <v>3.59</v>
      </c>
      <c r="E11" s="8">
        <v>3.5</v>
      </c>
      <c r="F11" s="8">
        <v>9</v>
      </c>
      <c r="G11" s="30">
        <f t="shared" si="0"/>
        <v>1.7647058823529412E-2</v>
      </c>
      <c r="J11" s="8">
        <v>3.5</v>
      </c>
      <c r="K11" s="8">
        <v>9</v>
      </c>
      <c r="M11" s="8">
        <v>0</v>
      </c>
      <c r="O11" s="8">
        <v>0</v>
      </c>
    </row>
    <row r="12" spans="1:20" x14ac:dyDescent="0.3">
      <c r="A12">
        <v>3.57</v>
      </c>
      <c r="E12" s="8">
        <v>3.49</v>
      </c>
      <c r="F12" s="8">
        <v>5</v>
      </c>
      <c r="G12" s="30">
        <f t="shared" si="0"/>
        <v>9.8039215686274508E-3</v>
      </c>
      <c r="J12" s="8">
        <v>3.49</v>
      </c>
      <c r="K12" s="8">
        <v>5</v>
      </c>
      <c r="M12" s="8">
        <v>0</v>
      </c>
      <c r="O12" s="8">
        <v>0</v>
      </c>
    </row>
    <row r="13" spans="1:20" x14ac:dyDescent="0.3">
      <c r="A13">
        <v>3.55</v>
      </c>
      <c r="E13" s="8">
        <v>3.48</v>
      </c>
      <c r="F13" s="8">
        <v>0</v>
      </c>
      <c r="G13" s="30">
        <f t="shared" si="0"/>
        <v>0</v>
      </c>
      <c r="J13" s="8">
        <v>3.48</v>
      </c>
      <c r="K13" s="8">
        <v>0</v>
      </c>
      <c r="M13" s="8">
        <v>0</v>
      </c>
      <c r="O13" s="8">
        <v>0</v>
      </c>
    </row>
    <row r="14" spans="1:20" x14ac:dyDescent="0.3">
      <c r="A14">
        <v>3.54</v>
      </c>
      <c r="E14" s="8">
        <v>3.47</v>
      </c>
      <c r="F14" s="8">
        <v>0</v>
      </c>
      <c r="G14" s="30">
        <f t="shared" si="0"/>
        <v>0</v>
      </c>
      <c r="J14" s="8">
        <v>3.47</v>
      </c>
      <c r="K14" s="8">
        <v>0</v>
      </c>
      <c r="M14" s="8">
        <v>0</v>
      </c>
      <c r="O14" s="8">
        <v>0</v>
      </c>
    </row>
    <row r="15" spans="1:20" x14ac:dyDescent="0.3">
      <c r="A15">
        <v>3.53</v>
      </c>
      <c r="E15" s="8">
        <v>3.46</v>
      </c>
      <c r="F15" s="8">
        <v>2</v>
      </c>
      <c r="G15" s="30">
        <f t="shared" si="0"/>
        <v>3.9215686274509803E-3</v>
      </c>
      <c r="J15" s="8">
        <v>3.46</v>
      </c>
      <c r="K15" s="8">
        <v>2</v>
      </c>
      <c r="M15" s="8">
        <v>0</v>
      </c>
      <c r="O15" s="8">
        <v>0</v>
      </c>
    </row>
    <row r="16" spans="1:20" x14ac:dyDescent="0.3">
      <c r="A16">
        <v>3.53</v>
      </c>
      <c r="E16" s="8">
        <v>3.45</v>
      </c>
      <c r="F16" s="8">
        <v>0</v>
      </c>
      <c r="G16" s="30">
        <f t="shared" si="0"/>
        <v>0</v>
      </c>
      <c r="J16" s="8">
        <v>3.45</v>
      </c>
      <c r="K16" s="8">
        <v>0</v>
      </c>
      <c r="M16" s="8">
        <v>0</v>
      </c>
      <c r="O16" s="8">
        <v>0</v>
      </c>
    </row>
    <row r="17" spans="1:15" x14ac:dyDescent="0.3">
      <c r="A17">
        <v>3.55</v>
      </c>
      <c r="E17" s="8">
        <v>3.41</v>
      </c>
      <c r="F17" s="8">
        <v>4</v>
      </c>
      <c r="G17" s="30">
        <f t="shared" si="0"/>
        <v>7.8431372549019607E-3</v>
      </c>
      <c r="J17" s="8">
        <v>3.41</v>
      </c>
      <c r="K17" s="8">
        <v>0</v>
      </c>
      <c r="M17" s="8">
        <v>4</v>
      </c>
      <c r="O17" s="8">
        <v>0</v>
      </c>
    </row>
    <row r="18" spans="1:15" x14ac:dyDescent="0.3">
      <c r="A18">
        <v>3.52</v>
      </c>
      <c r="E18" s="8">
        <v>3.4</v>
      </c>
      <c r="F18" s="8">
        <v>5</v>
      </c>
      <c r="G18" s="30">
        <f t="shared" si="0"/>
        <v>9.8039215686274508E-3</v>
      </c>
      <c r="J18" s="8">
        <v>3.4</v>
      </c>
      <c r="K18" s="8">
        <v>0</v>
      </c>
      <c r="M18" s="8">
        <v>5</v>
      </c>
      <c r="O18" s="8">
        <v>0</v>
      </c>
    </row>
    <row r="19" spans="1:15" x14ac:dyDescent="0.3">
      <c r="A19">
        <v>3.53</v>
      </c>
      <c r="E19" s="8">
        <v>3.39</v>
      </c>
      <c r="F19" s="8">
        <v>4</v>
      </c>
      <c r="G19" s="30">
        <f t="shared" si="0"/>
        <v>7.8431372549019607E-3</v>
      </c>
      <c r="J19" s="8">
        <v>3.39</v>
      </c>
      <c r="K19" s="8">
        <v>0</v>
      </c>
      <c r="M19" s="8">
        <v>4</v>
      </c>
      <c r="O19" s="8">
        <v>0</v>
      </c>
    </row>
    <row r="20" spans="1:15" x14ac:dyDescent="0.3">
      <c r="A20">
        <v>3.52</v>
      </c>
      <c r="E20" s="8">
        <v>3.38</v>
      </c>
      <c r="F20" s="8">
        <v>5</v>
      </c>
      <c r="G20" s="30">
        <f t="shared" si="0"/>
        <v>9.8039215686274508E-3</v>
      </c>
      <c r="J20" s="8">
        <v>3.38</v>
      </c>
      <c r="K20" s="8">
        <v>0</v>
      </c>
      <c r="M20" s="8">
        <v>5</v>
      </c>
      <c r="O20" s="8">
        <v>0</v>
      </c>
    </row>
    <row r="21" spans="1:15" x14ac:dyDescent="0.3">
      <c r="A21">
        <v>3.53</v>
      </c>
      <c r="E21" s="8">
        <v>3.37</v>
      </c>
      <c r="F21" s="8">
        <v>3</v>
      </c>
      <c r="G21" s="30">
        <f t="shared" si="0"/>
        <v>5.8823529411764705E-3</v>
      </c>
      <c r="J21" s="8">
        <v>3.37</v>
      </c>
      <c r="K21" s="8">
        <v>0</v>
      </c>
      <c r="M21" s="8">
        <v>3</v>
      </c>
      <c r="O21" s="8">
        <v>0</v>
      </c>
    </row>
    <row r="22" spans="1:15" x14ac:dyDescent="0.3">
      <c r="A22">
        <v>3.52</v>
      </c>
      <c r="E22" s="8">
        <v>3.36</v>
      </c>
      <c r="F22" s="8">
        <v>3</v>
      </c>
      <c r="G22" s="30">
        <f t="shared" si="0"/>
        <v>5.8823529411764705E-3</v>
      </c>
      <c r="J22" s="8">
        <v>3.36</v>
      </c>
      <c r="K22" s="8">
        <v>0</v>
      </c>
      <c r="M22" s="8">
        <v>3</v>
      </c>
      <c r="O22" s="8">
        <v>0</v>
      </c>
    </row>
    <row r="23" spans="1:15" x14ac:dyDescent="0.3">
      <c r="A23">
        <v>3.5100000000000002</v>
      </c>
      <c r="E23" s="8">
        <v>3.34</v>
      </c>
      <c r="F23" s="8">
        <v>1</v>
      </c>
      <c r="G23" s="30">
        <f t="shared" si="0"/>
        <v>1.9607843137254902E-3</v>
      </c>
      <c r="J23" s="8">
        <v>3.34</v>
      </c>
      <c r="K23" s="8">
        <v>0</v>
      </c>
      <c r="M23" s="8">
        <v>1</v>
      </c>
      <c r="O23" s="8">
        <v>0</v>
      </c>
    </row>
    <row r="24" spans="1:15" x14ac:dyDescent="0.3">
      <c r="A24">
        <v>3.52</v>
      </c>
      <c r="E24" s="8">
        <v>3.33</v>
      </c>
      <c r="F24" s="8">
        <v>1</v>
      </c>
      <c r="G24" s="30">
        <f t="shared" si="0"/>
        <v>1.9607843137254902E-3</v>
      </c>
      <c r="J24" s="8">
        <v>3.33</v>
      </c>
      <c r="K24" s="8">
        <v>0</v>
      </c>
      <c r="M24" s="8">
        <v>1</v>
      </c>
      <c r="O24" s="8">
        <v>0</v>
      </c>
    </row>
    <row r="25" spans="1:15" x14ac:dyDescent="0.3">
      <c r="A25">
        <v>3.5</v>
      </c>
      <c r="E25" s="8">
        <v>3.32</v>
      </c>
      <c r="F25" s="8">
        <v>1</v>
      </c>
      <c r="G25" s="30">
        <f t="shared" si="0"/>
        <v>1.9607843137254902E-3</v>
      </c>
      <c r="J25" s="8">
        <v>3.32</v>
      </c>
      <c r="K25" s="8">
        <v>0</v>
      </c>
      <c r="M25" s="8">
        <v>1</v>
      </c>
      <c r="O25" s="8">
        <v>0</v>
      </c>
    </row>
    <row r="26" spans="1:15" x14ac:dyDescent="0.3">
      <c r="A26">
        <v>3.49</v>
      </c>
      <c r="E26" s="8">
        <v>3.31</v>
      </c>
      <c r="F26" s="8">
        <v>7</v>
      </c>
      <c r="G26" s="30">
        <f t="shared" si="0"/>
        <v>1.3725490196078431E-2</v>
      </c>
      <c r="J26" s="8">
        <v>3.31</v>
      </c>
      <c r="K26" s="8">
        <v>0</v>
      </c>
      <c r="M26" s="8">
        <v>7</v>
      </c>
      <c r="O26" s="8">
        <v>0</v>
      </c>
    </row>
    <row r="27" spans="1:15" x14ac:dyDescent="0.3">
      <c r="A27">
        <v>3.49</v>
      </c>
      <c r="E27" s="8">
        <v>3.3</v>
      </c>
      <c r="F27" s="8">
        <v>6</v>
      </c>
      <c r="G27" s="30">
        <f t="shared" si="0"/>
        <v>1.1764705882352941E-2</v>
      </c>
      <c r="J27" s="8">
        <v>3.3</v>
      </c>
      <c r="K27" s="8">
        <v>0</v>
      </c>
      <c r="M27" s="8">
        <v>6</v>
      </c>
      <c r="O27" s="8">
        <v>0</v>
      </c>
    </row>
    <row r="28" spans="1:15" x14ac:dyDescent="0.3">
      <c r="A28">
        <v>3.5100000000000002</v>
      </c>
      <c r="E28" s="8">
        <v>3.29</v>
      </c>
      <c r="F28" s="8">
        <v>5</v>
      </c>
      <c r="G28" s="30">
        <f t="shared" si="0"/>
        <v>9.8039215686274508E-3</v>
      </c>
      <c r="J28" s="8">
        <v>3.29</v>
      </c>
      <c r="K28" s="8">
        <v>2</v>
      </c>
      <c r="M28" s="8">
        <v>3</v>
      </c>
      <c r="O28" s="8">
        <v>0</v>
      </c>
    </row>
    <row r="29" spans="1:15" x14ac:dyDescent="0.3">
      <c r="A29">
        <v>3.5100000000000002</v>
      </c>
      <c r="E29" s="8">
        <v>3.28</v>
      </c>
      <c r="F29" s="8">
        <v>4</v>
      </c>
      <c r="G29" s="30">
        <f t="shared" si="0"/>
        <v>7.8431372549019607E-3</v>
      </c>
      <c r="J29" s="8">
        <v>3.28</v>
      </c>
      <c r="K29" s="8">
        <v>0</v>
      </c>
      <c r="M29" s="8">
        <v>4</v>
      </c>
      <c r="O29" s="8">
        <v>0</v>
      </c>
    </row>
    <row r="30" spans="1:15" x14ac:dyDescent="0.3">
      <c r="A30">
        <v>3.49</v>
      </c>
      <c r="E30" s="8">
        <v>3.27</v>
      </c>
      <c r="F30" s="8">
        <v>2</v>
      </c>
      <c r="G30" s="30">
        <f t="shared" si="0"/>
        <v>3.9215686274509803E-3</v>
      </c>
      <c r="J30" s="8">
        <v>3.27</v>
      </c>
      <c r="K30" s="8">
        <v>0</v>
      </c>
      <c r="M30" s="8">
        <v>2</v>
      </c>
      <c r="O30" s="8">
        <v>0</v>
      </c>
    </row>
    <row r="31" spans="1:15" x14ac:dyDescent="0.3">
      <c r="A31">
        <v>3.5</v>
      </c>
      <c r="E31" s="8">
        <v>3.26</v>
      </c>
      <c r="F31" s="8">
        <v>1</v>
      </c>
      <c r="G31" s="30">
        <f t="shared" si="0"/>
        <v>1.9607843137254902E-3</v>
      </c>
      <c r="J31" s="8">
        <v>3.26</v>
      </c>
      <c r="K31" s="8">
        <v>0</v>
      </c>
      <c r="M31" s="8">
        <v>1</v>
      </c>
      <c r="O31" s="8">
        <v>0</v>
      </c>
    </row>
    <row r="32" spans="1:15" x14ac:dyDescent="0.3">
      <c r="A32">
        <v>3.49</v>
      </c>
      <c r="E32" s="8">
        <v>3.25</v>
      </c>
      <c r="F32" s="8">
        <v>3</v>
      </c>
      <c r="G32" s="30">
        <f t="shared" si="0"/>
        <v>5.8823529411764705E-3</v>
      </c>
      <c r="J32" s="8">
        <v>3.25</v>
      </c>
      <c r="K32" s="8">
        <v>1</v>
      </c>
      <c r="M32" s="8">
        <v>2</v>
      </c>
      <c r="O32" s="8">
        <v>0</v>
      </c>
    </row>
    <row r="33" spans="1:15" x14ac:dyDescent="0.3">
      <c r="A33">
        <v>3.51</v>
      </c>
      <c r="E33" s="8">
        <v>3.24</v>
      </c>
      <c r="F33" s="8">
        <v>3</v>
      </c>
      <c r="G33" s="30">
        <f t="shared" si="0"/>
        <v>5.8823529411764705E-3</v>
      </c>
      <c r="J33" s="8">
        <v>3.24</v>
      </c>
      <c r="K33" s="8">
        <v>1</v>
      </c>
      <c r="M33" s="8">
        <v>2</v>
      </c>
      <c r="O33" s="8">
        <v>0</v>
      </c>
    </row>
    <row r="34" spans="1:15" x14ac:dyDescent="0.3">
      <c r="A34">
        <v>3.5</v>
      </c>
      <c r="E34" s="8">
        <v>3.23</v>
      </c>
      <c r="F34" s="8">
        <v>1</v>
      </c>
      <c r="G34" s="30">
        <f t="shared" ref="G34:G65" si="1">F34/COUNTA(esp3basetotal)</f>
        <v>1.9607843137254902E-3</v>
      </c>
      <c r="J34" s="8">
        <v>3.23</v>
      </c>
      <c r="K34" s="8">
        <v>0</v>
      </c>
      <c r="M34" s="8">
        <v>1</v>
      </c>
      <c r="O34" s="8">
        <v>0</v>
      </c>
    </row>
    <row r="35" spans="1:15" x14ac:dyDescent="0.3">
      <c r="A35">
        <v>3.51</v>
      </c>
      <c r="E35" s="8">
        <v>3.22</v>
      </c>
      <c r="F35" s="8">
        <v>1</v>
      </c>
      <c r="G35" s="30">
        <f t="shared" si="1"/>
        <v>1.9607843137254902E-3</v>
      </c>
      <c r="J35" s="8">
        <v>3.22</v>
      </c>
      <c r="K35" s="8">
        <v>0</v>
      </c>
      <c r="M35" s="8">
        <v>1</v>
      </c>
      <c r="O35" s="8">
        <v>0</v>
      </c>
    </row>
    <row r="36" spans="1:15" x14ac:dyDescent="0.3">
      <c r="A36">
        <v>3.5</v>
      </c>
      <c r="E36" s="8">
        <v>3.21</v>
      </c>
      <c r="F36" s="8">
        <v>3</v>
      </c>
      <c r="G36" s="30">
        <f t="shared" si="1"/>
        <v>5.8823529411764705E-3</v>
      </c>
      <c r="J36" s="8">
        <v>3.21</v>
      </c>
      <c r="K36" s="8">
        <v>0</v>
      </c>
      <c r="M36" s="8">
        <v>3</v>
      </c>
      <c r="O36" s="8">
        <v>0</v>
      </c>
    </row>
    <row r="37" spans="1:15" x14ac:dyDescent="0.3">
      <c r="A37">
        <v>3.51</v>
      </c>
      <c r="E37" s="8">
        <v>3.2</v>
      </c>
      <c r="F37" s="8">
        <v>14</v>
      </c>
      <c r="G37" s="30">
        <f t="shared" si="1"/>
        <v>2.7450980392156862E-2</v>
      </c>
      <c r="J37" s="8"/>
      <c r="K37" s="8">
        <v>0</v>
      </c>
      <c r="M37" s="8">
        <v>0</v>
      </c>
      <c r="O37" s="8">
        <v>0</v>
      </c>
    </row>
    <row r="38" spans="1:15" x14ac:dyDescent="0.3">
      <c r="A38">
        <v>3.5</v>
      </c>
      <c r="E38" s="8">
        <v>3.19</v>
      </c>
      <c r="F38" s="8">
        <v>14</v>
      </c>
      <c r="G38" s="30">
        <f t="shared" si="1"/>
        <v>2.7450980392156862E-2</v>
      </c>
      <c r="J38" s="8"/>
      <c r="K38" s="8">
        <v>0</v>
      </c>
      <c r="M38" s="8">
        <v>0</v>
      </c>
      <c r="O38" s="8">
        <v>0</v>
      </c>
    </row>
    <row r="39" spans="1:15" x14ac:dyDescent="0.3">
      <c r="A39">
        <v>3.51</v>
      </c>
      <c r="E39" s="8">
        <v>3.18</v>
      </c>
      <c r="F39" s="8">
        <v>32</v>
      </c>
      <c r="G39" s="30">
        <f t="shared" si="1"/>
        <v>6.2745098039215685E-2</v>
      </c>
      <c r="J39" s="8"/>
      <c r="K39" s="8">
        <v>0</v>
      </c>
      <c r="M39" s="8">
        <v>0</v>
      </c>
      <c r="O39" s="8">
        <v>0</v>
      </c>
    </row>
    <row r="40" spans="1:15" x14ac:dyDescent="0.3">
      <c r="A40">
        <v>3.19</v>
      </c>
      <c r="E40" s="8">
        <v>3.17</v>
      </c>
      <c r="F40" s="8">
        <v>12</v>
      </c>
      <c r="G40" s="30">
        <f t="shared" si="1"/>
        <v>2.3529411764705882E-2</v>
      </c>
      <c r="J40" s="8"/>
      <c r="K40" s="8">
        <v>0</v>
      </c>
      <c r="M40" s="8">
        <v>0</v>
      </c>
      <c r="O40" s="8">
        <v>0</v>
      </c>
    </row>
    <row r="41" spans="1:15" x14ac:dyDescent="0.3">
      <c r="A41">
        <v>3.5</v>
      </c>
      <c r="E41" s="8">
        <v>3.16</v>
      </c>
      <c r="F41" s="8">
        <v>2</v>
      </c>
      <c r="G41" s="30">
        <f t="shared" si="1"/>
        <v>3.9215686274509803E-3</v>
      </c>
      <c r="J41" s="8"/>
      <c r="K41" s="8">
        <v>0</v>
      </c>
      <c r="M41" s="8">
        <v>0</v>
      </c>
      <c r="O41" s="8">
        <v>0</v>
      </c>
    </row>
    <row r="42" spans="1:15" x14ac:dyDescent="0.3">
      <c r="A42">
        <v>3.5</v>
      </c>
      <c r="E42" s="8">
        <v>3.14</v>
      </c>
      <c r="F42" s="8">
        <v>1</v>
      </c>
      <c r="G42" s="30">
        <f t="shared" si="1"/>
        <v>1.9607843137254902E-3</v>
      </c>
      <c r="J42" s="8"/>
      <c r="K42" s="8">
        <v>0</v>
      </c>
      <c r="M42" s="8">
        <v>0</v>
      </c>
      <c r="O42" s="8">
        <v>0</v>
      </c>
    </row>
    <row r="43" spans="1:15" x14ac:dyDescent="0.3">
      <c r="A43">
        <v>3.51</v>
      </c>
      <c r="E43" s="8">
        <v>3.13</v>
      </c>
      <c r="F43" s="8">
        <v>20</v>
      </c>
      <c r="G43" s="30">
        <f t="shared" si="1"/>
        <v>3.9215686274509803E-2</v>
      </c>
      <c r="J43" s="8"/>
      <c r="K43" s="8">
        <v>0</v>
      </c>
      <c r="M43" s="8">
        <v>0</v>
      </c>
      <c r="O43" s="8">
        <v>0</v>
      </c>
    </row>
    <row r="44" spans="1:15" x14ac:dyDescent="0.3">
      <c r="A44">
        <v>3.5</v>
      </c>
      <c r="E44" s="8">
        <v>3.12</v>
      </c>
      <c r="F44" s="8">
        <v>24</v>
      </c>
      <c r="G44" s="30">
        <f t="shared" si="1"/>
        <v>4.7058823529411764E-2</v>
      </c>
      <c r="J44" s="8"/>
      <c r="K44" s="8">
        <v>0</v>
      </c>
      <c r="M44" s="8">
        <v>0</v>
      </c>
      <c r="O44" s="8">
        <v>0</v>
      </c>
    </row>
    <row r="45" spans="1:15" x14ac:dyDescent="0.3">
      <c r="A45">
        <v>3.25</v>
      </c>
      <c r="E45" s="8">
        <v>3.11</v>
      </c>
      <c r="F45" s="8">
        <v>51</v>
      </c>
      <c r="G45" s="30">
        <f t="shared" si="1"/>
        <v>0.1</v>
      </c>
      <c r="J45" s="8"/>
      <c r="K45" s="8">
        <v>0</v>
      </c>
      <c r="M45" s="8">
        <v>0</v>
      </c>
      <c r="O45" s="8">
        <v>0</v>
      </c>
    </row>
    <row r="46" spans="1:15" x14ac:dyDescent="0.3">
      <c r="A46">
        <v>3.16</v>
      </c>
      <c r="E46" s="8">
        <v>3.1</v>
      </c>
      <c r="F46" s="8">
        <v>26</v>
      </c>
      <c r="G46" s="30">
        <f t="shared" si="1"/>
        <v>5.0980392156862744E-2</v>
      </c>
      <c r="J46" s="8"/>
      <c r="K46" s="8">
        <v>0</v>
      </c>
      <c r="M46" s="8">
        <v>0</v>
      </c>
      <c r="O46" s="8">
        <v>0</v>
      </c>
    </row>
    <row r="47" spans="1:15" x14ac:dyDescent="0.3">
      <c r="A47">
        <v>3.49</v>
      </c>
      <c r="E47" s="8">
        <v>3.09</v>
      </c>
      <c r="F47" s="8">
        <v>32</v>
      </c>
      <c r="G47" s="30">
        <f t="shared" si="1"/>
        <v>6.2745098039215685E-2</v>
      </c>
      <c r="J47" s="8"/>
      <c r="K47" s="8">
        <v>0</v>
      </c>
      <c r="M47" s="8">
        <v>0</v>
      </c>
      <c r="O47" s="8">
        <v>0</v>
      </c>
    </row>
    <row r="48" spans="1:15" x14ac:dyDescent="0.3">
      <c r="A48">
        <v>3.29</v>
      </c>
      <c r="E48" s="8">
        <v>3.08</v>
      </c>
      <c r="F48" s="8">
        <v>17</v>
      </c>
      <c r="G48" s="30">
        <f t="shared" si="1"/>
        <v>3.3333333333333333E-2</v>
      </c>
      <c r="J48" s="8"/>
      <c r="K48" s="8"/>
      <c r="M48" s="8"/>
      <c r="O48" s="8"/>
    </row>
    <row r="49" spans="1:15" x14ac:dyDescent="0.3">
      <c r="A49">
        <v>3.5</v>
      </c>
      <c r="E49" s="8">
        <v>3.07</v>
      </c>
      <c r="F49" s="8">
        <v>12</v>
      </c>
      <c r="G49" s="30">
        <f t="shared" si="1"/>
        <v>2.3529411764705882E-2</v>
      </c>
      <c r="K49" s="31">
        <f>SUM(_xlfn.ANCHORARRAY(K2))</f>
        <v>51</v>
      </c>
      <c r="M49" s="31">
        <f>SUM(_xlfn.ANCHORARRAY(M2))</f>
        <v>59</v>
      </c>
      <c r="O49" s="31">
        <f>SUM(_xlfn.ANCHORARRAY(O2))</f>
        <v>0</v>
      </c>
    </row>
    <row r="50" spans="1:15" x14ac:dyDescent="0.3">
      <c r="A50">
        <v>3.46</v>
      </c>
      <c r="E50" s="8">
        <v>3.06</v>
      </c>
      <c r="F50" s="8">
        <v>14</v>
      </c>
      <c r="G50" s="30">
        <f t="shared" si="1"/>
        <v>2.7450980392156862E-2</v>
      </c>
      <c r="K50" t="s">
        <v>22</v>
      </c>
      <c r="M50" t="s">
        <v>25</v>
      </c>
      <c r="O50" t="s">
        <v>29</v>
      </c>
    </row>
    <row r="51" spans="1:15" x14ac:dyDescent="0.3">
      <c r="A51">
        <v>3.18</v>
      </c>
      <c r="E51" s="8">
        <v>3.05</v>
      </c>
      <c r="F51" s="8">
        <v>11</v>
      </c>
      <c r="G51" s="30">
        <f t="shared" si="1"/>
        <v>2.1568627450980392E-2</v>
      </c>
      <c r="J51" s="8">
        <v>3.2</v>
      </c>
      <c r="K51" s="8" cm="1">
        <f t="array" ref="K51:K90">COUNTIF(esp3basecheia,esp3voltmed)</f>
        <v>1</v>
      </c>
      <c r="M51" s="8" cm="1">
        <f t="array" ref="M51:M90">COUNTIF(esp3basemed,esp3voltmed)</f>
        <v>13</v>
      </c>
      <c r="O51" s="8" cm="1">
        <f t="array" ref="O51:O90">COUNTIF(esp3basevazia,esp3voltmed)</f>
        <v>0</v>
      </c>
    </row>
    <row r="52" spans="1:15" x14ac:dyDescent="0.3">
      <c r="A52">
        <v>3.46</v>
      </c>
      <c r="E52" s="8">
        <v>3.04</v>
      </c>
      <c r="F52" s="8">
        <v>3</v>
      </c>
      <c r="G52" s="30">
        <f t="shared" si="1"/>
        <v>5.8823529411764705E-3</v>
      </c>
      <c r="J52" s="8">
        <v>3.19</v>
      </c>
      <c r="K52" s="8">
        <v>2</v>
      </c>
      <c r="M52" s="8">
        <v>12</v>
      </c>
      <c r="O52" s="8">
        <v>0</v>
      </c>
    </row>
    <row r="53" spans="1:15" x14ac:dyDescent="0.3">
      <c r="A53">
        <v>3.29</v>
      </c>
      <c r="E53" s="8">
        <v>3.03</v>
      </c>
      <c r="F53" s="8">
        <v>7</v>
      </c>
      <c r="G53" s="30">
        <f t="shared" si="1"/>
        <v>1.3725490196078431E-2</v>
      </c>
      <c r="J53" s="8">
        <v>3.18</v>
      </c>
      <c r="K53" s="8">
        <v>1</v>
      </c>
      <c r="M53" s="8">
        <v>31</v>
      </c>
      <c r="O53" s="8">
        <v>0</v>
      </c>
    </row>
    <row r="54" spans="1:15" x14ac:dyDescent="0.3">
      <c r="A54">
        <v>3.17</v>
      </c>
      <c r="E54" s="8">
        <v>3.02</v>
      </c>
      <c r="F54" s="8">
        <v>2</v>
      </c>
      <c r="G54" s="30">
        <f t="shared" si="1"/>
        <v>3.9215686274509803E-3</v>
      </c>
      <c r="J54" s="8">
        <v>3.17</v>
      </c>
      <c r="K54" s="8">
        <v>1</v>
      </c>
      <c r="M54" s="8">
        <v>11</v>
      </c>
      <c r="O54" s="8">
        <v>0</v>
      </c>
    </row>
    <row r="55" spans="1:15" x14ac:dyDescent="0.3">
      <c r="A55">
        <v>3.19</v>
      </c>
      <c r="E55" s="8">
        <v>3.01</v>
      </c>
      <c r="F55" s="8">
        <v>4</v>
      </c>
      <c r="G55" s="30">
        <f t="shared" si="1"/>
        <v>7.8431372549019607E-3</v>
      </c>
      <c r="J55" s="8">
        <v>3.16</v>
      </c>
      <c r="K55" s="8">
        <v>1</v>
      </c>
      <c r="M55" s="8">
        <v>1</v>
      </c>
      <c r="O55" s="8">
        <v>0</v>
      </c>
    </row>
    <row r="56" spans="1:15" x14ac:dyDescent="0.3">
      <c r="A56">
        <v>3.24</v>
      </c>
      <c r="E56" s="8">
        <v>3</v>
      </c>
      <c r="F56" s="8">
        <v>2</v>
      </c>
      <c r="G56" s="30">
        <f t="shared" si="1"/>
        <v>3.9215686274509803E-3</v>
      </c>
      <c r="J56" s="8">
        <v>3.14</v>
      </c>
      <c r="K56" s="8">
        <v>0</v>
      </c>
      <c r="M56" s="8">
        <v>1</v>
      </c>
      <c r="O56" s="8">
        <v>0</v>
      </c>
    </row>
    <row r="57" spans="1:15" x14ac:dyDescent="0.3">
      <c r="A57" s="5">
        <v>3.2</v>
      </c>
      <c r="E57" s="8">
        <v>2.99</v>
      </c>
      <c r="F57" s="8">
        <v>8</v>
      </c>
      <c r="G57" s="30">
        <f t="shared" si="1"/>
        <v>1.5686274509803921E-2</v>
      </c>
      <c r="J57" s="8">
        <v>3.13</v>
      </c>
      <c r="K57" s="8">
        <v>0</v>
      </c>
      <c r="M57" s="8">
        <v>20</v>
      </c>
      <c r="O57" s="8">
        <v>0</v>
      </c>
    </row>
    <row r="58" spans="1:15" x14ac:dyDescent="0.3">
      <c r="A58">
        <v>3.41</v>
      </c>
      <c r="E58" s="8">
        <v>2.98</v>
      </c>
      <c r="F58" s="8">
        <v>6</v>
      </c>
      <c r="G58" s="30">
        <f t="shared" si="1"/>
        <v>1.1764705882352941E-2</v>
      </c>
      <c r="J58" s="8">
        <v>3.12</v>
      </c>
      <c r="K58" s="8">
        <v>0</v>
      </c>
      <c r="M58" s="8">
        <v>24</v>
      </c>
      <c r="O58" s="8">
        <v>0</v>
      </c>
    </row>
    <row r="59" spans="1:15" x14ac:dyDescent="0.3">
      <c r="A59">
        <v>3.21</v>
      </c>
      <c r="E59" s="8">
        <v>2.97</v>
      </c>
      <c r="F59" s="8">
        <v>2</v>
      </c>
      <c r="G59" s="30">
        <f t="shared" si="1"/>
        <v>3.9215686274509803E-3</v>
      </c>
      <c r="J59" s="8">
        <v>3.11</v>
      </c>
      <c r="K59" s="8">
        <v>0</v>
      </c>
      <c r="M59" s="8">
        <v>51</v>
      </c>
      <c r="O59" s="8">
        <v>0</v>
      </c>
    </row>
    <row r="60" spans="1:15" x14ac:dyDescent="0.3">
      <c r="A60">
        <v>3.41</v>
      </c>
      <c r="E60" s="8">
        <v>2.96</v>
      </c>
      <c r="F60" s="8">
        <v>4</v>
      </c>
      <c r="G60" s="30">
        <f t="shared" si="1"/>
        <v>7.8431372549019607E-3</v>
      </c>
      <c r="J60" s="8">
        <v>3.1</v>
      </c>
      <c r="K60" s="8">
        <v>0</v>
      </c>
      <c r="M60" s="8">
        <v>26</v>
      </c>
      <c r="O60" s="8">
        <v>0</v>
      </c>
    </row>
    <row r="61" spans="1:15" x14ac:dyDescent="0.3">
      <c r="A61">
        <v>3.19</v>
      </c>
      <c r="E61" s="8">
        <v>2.95</v>
      </c>
      <c r="F61" s="8">
        <v>3</v>
      </c>
      <c r="G61" s="30">
        <f t="shared" si="1"/>
        <v>5.8823529411764705E-3</v>
      </c>
      <c r="J61" s="8">
        <v>3.09</v>
      </c>
      <c r="K61" s="8">
        <v>0</v>
      </c>
      <c r="M61" s="8">
        <v>32</v>
      </c>
      <c r="O61" s="8">
        <v>0</v>
      </c>
    </row>
    <row r="62" spans="1:15" x14ac:dyDescent="0.3">
      <c r="A62">
        <v>3.4</v>
      </c>
      <c r="E62" s="8">
        <v>2.94</v>
      </c>
      <c r="F62" s="8">
        <v>2</v>
      </c>
      <c r="G62" s="30">
        <f t="shared" si="1"/>
        <v>3.9215686274509803E-3</v>
      </c>
      <c r="J62" s="8">
        <v>3.08</v>
      </c>
      <c r="K62" s="8">
        <v>0</v>
      </c>
      <c r="M62" s="8">
        <v>17</v>
      </c>
      <c r="O62" s="8">
        <v>0</v>
      </c>
    </row>
    <row r="63" spans="1:15" x14ac:dyDescent="0.3">
      <c r="A63">
        <v>3.41</v>
      </c>
      <c r="E63" s="8">
        <v>2.93</v>
      </c>
      <c r="F63" s="8">
        <v>2</v>
      </c>
      <c r="G63" s="30">
        <f t="shared" si="1"/>
        <v>3.9215686274509803E-3</v>
      </c>
      <c r="J63" s="8">
        <v>3.07</v>
      </c>
      <c r="K63" s="8">
        <v>0</v>
      </c>
      <c r="M63" s="8">
        <v>12</v>
      </c>
      <c r="O63" s="8">
        <v>0</v>
      </c>
    </row>
    <row r="64" spans="1:15" x14ac:dyDescent="0.3">
      <c r="A64">
        <v>3.4</v>
      </c>
      <c r="E64" s="8">
        <v>2.92</v>
      </c>
      <c r="F64" s="8">
        <v>5</v>
      </c>
      <c r="G64" s="30">
        <f t="shared" si="1"/>
        <v>9.8039215686274508E-3</v>
      </c>
      <c r="J64" s="8">
        <v>3.06</v>
      </c>
      <c r="K64" s="8">
        <v>0</v>
      </c>
      <c r="M64" s="8">
        <v>14</v>
      </c>
      <c r="O64" s="8">
        <v>0</v>
      </c>
    </row>
    <row r="65" spans="1:15" x14ac:dyDescent="0.3">
      <c r="A65">
        <v>3.4</v>
      </c>
      <c r="E65" s="8">
        <v>2.91</v>
      </c>
      <c r="F65" s="8">
        <v>6</v>
      </c>
      <c r="G65" s="30">
        <f t="shared" si="1"/>
        <v>1.1764705882352941E-2</v>
      </c>
      <c r="J65" s="8">
        <v>3.05</v>
      </c>
      <c r="K65" s="8">
        <v>0</v>
      </c>
      <c r="M65" s="8">
        <v>11</v>
      </c>
      <c r="O65" s="8">
        <v>0</v>
      </c>
    </row>
    <row r="66" spans="1:15" x14ac:dyDescent="0.3">
      <c r="A66">
        <v>3.41</v>
      </c>
      <c r="E66" s="8">
        <v>2.9</v>
      </c>
      <c r="F66" s="8">
        <v>5</v>
      </c>
      <c r="G66" s="30">
        <f t="shared" ref="G66:G85" si="2">F66/COUNTA(esp3basetotal)</f>
        <v>9.8039215686274508E-3</v>
      </c>
      <c r="J66" s="8">
        <v>3.04</v>
      </c>
      <c r="K66" s="8">
        <v>0</v>
      </c>
      <c r="M66" s="8">
        <v>3</v>
      </c>
      <c r="O66" s="8">
        <v>0</v>
      </c>
    </row>
    <row r="67" spans="1:15" x14ac:dyDescent="0.3">
      <c r="A67">
        <v>3.4</v>
      </c>
      <c r="E67" s="8">
        <v>2.89</v>
      </c>
      <c r="F67" s="8">
        <v>3</v>
      </c>
      <c r="G67" s="30">
        <f t="shared" si="2"/>
        <v>5.8823529411764705E-3</v>
      </c>
      <c r="J67" s="8">
        <v>3.03</v>
      </c>
      <c r="K67" s="8">
        <v>0</v>
      </c>
      <c r="M67" s="8">
        <v>7</v>
      </c>
      <c r="O67" s="8">
        <v>0</v>
      </c>
    </row>
    <row r="68" spans="1:15" x14ac:dyDescent="0.3">
      <c r="A68">
        <v>3.4</v>
      </c>
      <c r="E68" s="8">
        <v>2.88</v>
      </c>
      <c r="F68" s="8">
        <v>4</v>
      </c>
      <c r="G68" s="30">
        <f t="shared" si="2"/>
        <v>7.8431372549019607E-3</v>
      </c>
      <c r="J68" s="8">
        <v>3.02</v>
      </c>
      <c r="K68" s="8">
        <v>0</v>
      </c>
      <c r="M68" s="8">
        <v>2</v>
      </c>
      <c r="O68" s="8">
        <v>0</v>
      </c>
    </row>
    <row r="69" spans="1:15" x14ac:dyDescent="0.3">
      <c r="A69">
        <v>3.19</v>
      </c>
      <c r="E69" s="8">
        <v>2.87</v>
      </c>
      <c r="F69" s="8">
        <v>2</v>
      </c>
      <c r="G69" s="30">
        <f t="shared" si="2"/>
        <v>3.9215686274509803E-3</v>
      </c>
      <c r="J69" s="8">
        <v>3.01</v>
      </c>
      <c r="K69" s="8">
        <v>0</v>
      </c>
      <c r="M69" s="8">
        <v>4</v>
      </c>
      <c r="O69" s="8">
        <v>0</v>
      </c>
    </row>
    <row r="70" spans="1:15" x14ac:dyDescent="0.3">
      <c r="A70">
        <v>3.39</v>
      </c>
      <c r="E70" s="8">
        <v>2.86</v>
      </c>
      <c r="F70" s="8">
        <v>5</v>
      </c>
      <c r="G70" s="30">
        <f t="shared" si="2"/>
        <v>9.8039215686274508E-3</v>
      </c>
      <c r="J70" s="8">
        <v>3</v>
      </c>
      <c r="K70" s="8">
        <v>0</v>
      </c>
      <c r="M70" s="8">
        <v>2</v>
      </c>
      <c r="O70" s="8">
        <v>0</v>
      </c>
    </row>
    <row r="71" spans="1:15" x14ac:dyDescent="0.3">
      <c r="A71">
        <v>3.38</v>
      </c>
      <c r="E71" s="8">
        <v>2.85</v>
      </c>
      <c r="F71" s="8">
        <v>3</v>
      </c>
      <c r="G71" s="30">
        <f t="shared" si="2"/>
        <v>5.8823529411764705E-3</v>
      </c>
      <c r="J71" s="8">
        <v>2.99</v>
      </c>
      <c r="K71" s="8">
        <v>0</v>
      </c>
      <c r="M71" s="8">
        <v>7</v>
      </c>
      <c r="O71" s="8">
        <v>1</v>
      </c>
    </row>
    <row r="72" spans="1:15" x14ac:dyDescent="0.3">
      <c r="A72">
        <v>3.37</v>
      </c>
      <c r="E72" s="8">
        <v>2.84</v>
      </c>
      <c r="F72" s="8">
        <v>4</v>
      </c>
      <c r="G72" s="30">
        <f t="shared" si="2"/>
        <v>7.8431372549019607E-3</v>
      </c>
      <c r="J72" s="8">
        <v>2.98</v>
      </c>
      <c r="K72" s="8">
        <v>0</v>
      </c>
      <c r="M72" s="8">
        <v>5</v>
      </c>
      <c r="O72" s="8">
        <v>1</v>
      </c>
    </row>
    <row r="73" spans="1:15" x14ac:dyDescent="0.3">
      <c r="A73">
        <v>3.18</v>
      </c>
      <c r="E73" s="8">
        <v>2.83</v>
      </c>
      <c r="F73" s="8">
        <v>5</v>
      </c>
      <c r="G73" s="30">
        <f t="shared" si="2"/>
        <v>9.8039215686274508E-3</v>
      </c>
      <c r="J73" s="8">
        <v>2.97</v>
      </c>
      <c r="K73" s="8">
        <v>0</v>
      </c>
      <c r="M73" s="8">
        <v>1</v>
      </c>
      <c r="O73" s="8">
        <v>1</v>
      </c>
    </row>
    <row r="74" spans="1:15" x14ac:dyDescent="0.3">
      <c r="A74">
        <v>3.39</v>
      </c>
      <c r="E74" s="8">
        <v>2.82</v>
      </c>
      <c r="F74" s="8">
        <v>3</v>
      </c>
      <c r="G74" s="30">
        <f t="shared" si="2"/>
        <v>5.8823529411764705E-3</v>
      </c>
      <c r="J74" s="8">
        <v>2.96</v>
      </c>
      <c r="K74" s="8">
        <v>0</v>
      </c>
      <c r="M74" s="8">
        <v>3</v>
      </c>
      <c r="O74" s="8">
        <v>1</v>
      </c>
    </row>
    <row r="75" spans="1:15" x14ac:dyDescent="0.3">
      <c r="A75">
        <v>3.2</v>
      </c>
      <c r="E75" s="8">
        <v>2.8</v>
      </c>
      <c r="F75" s="8">
        <v>8</v>
      </c>
      <c r="G75" s="30">
        <f t="shared" si="2"/>
        <v>1.5686274509803921E-2</v>
      </c>
      <c r="J75" s="8">
        <v>2.95</v>
      </c>
      <c r="K75" s="8">
        <v>0</v>
      </c>
      <c r="M75" s="8">
        <v>1</v>
      </c>
      <c r="O75" s="8">
        <v>2</v>
      </c>
    </row>
    <row r="76" spans="1:15" x14ac:dyDescent="0.3">
      <c r="A76">
        <v>3.36</v>
      </c>
      <c r="E76" s="8">
        <v>2.79</v>
      </c>
      <c r="F76" s="8">
        <v>11</v>
      </c>
      <c r="G76" s="30">
        <f t="shared" si="2"/>
        <v>2.1568627450980392E-2</v>
      </c>
      <c r="J76" s="8">
        <v>2.94</v>
      </c>
      <c r="K76" s="8">
        <v>0</v>
      </c>
      <c r="M76" s="8">
        <v>0</v>
      </c>
      <c r="O76" s="8">
        <v>2</v>
      </c>
    </row>
    <row r="77" spans="1:15" x14ac:dyDescent="0.3">
      <c r="A77">
        <v>3.38</v>
      </c>
      <c r="E77" s="8">
        <v>2.78</v>
      </c>
      <c r="F77" s="8">
        <v>1</v>
      </c>
      <c r="G77" s="30">
        <f t="shared" si="2"/>
        <v>1.9607843137254902E-3</v>
      </c>
      <c r="J77" s="8">
        <v>2.93</v>
      </c>
      <c r="K77" s="8">
        <v>0</v>
      </c>
      <c r="M77" s="8">
        <v>0</v>
      </c>
      <c r="O77" s="8">
        <v>2</v>
      </c>
    </row>
    <row r="78" spans="1:15" x14ac:dyDescent="0.3">
      <c r="A78">
        <v>3.37</v>
      </c>
      <c r="E78" s="8">
        <v>2.77</v>
      </c>
      <c r="F78" s="8">
        <v>7</v>
      </c>
      <c r="G78" s="30">
        <f t="shared" si="2"/>
        <v>1.3725490196078431E-2</v>
      </c>
      <c r="J78" s="8">
        <v>2.92</v>
      </c>
      <c r="K78" s="8">
        <v>0</v>
      </c>
      <c r="M78" s="8">
        <v>0</v>
      </c>
      <c r="O78" s="8">
        <v>5</v>
      </c>
    </row>
    <row r="79" spans="1:15" x14ac:dyDescent="0.3">
      <c r="A79">
        <v>3.38</v>
      </c>
      <c r="E79" s="8"/>
      <c r="F79" s="8">
        <v>0</v>
      </c>
      <c r="G79" s="30">
        <f t="shared" si="2"/>
        <v>0</v>
      </c>
      <c r="J79" s="8">
        <v>2.91</v>
      </c>
      <c r="K79" s="8">
        <v>0</v>
      </c>
      <c r="M79" s="8">
        <v>0</v>
      </c>
      <c r="O79" s="8">
        <v>6</v>
      </c>
    </row>
    <row r="80" spans="1:15" x14ac:dyDescent="0.3">
      <c r="A80">
        <v>3.39</v>
      </c>
      <c r="E80" s="8"/>
      <c r="F80" s="8">
        <v>0</v>
      </c>
      <c r="G80" s="30">
        <f t="shared" si="2"/>
        <v>0</v>
      </c>
      <c r="J80" s="8">
        <v>2.9</v>
      </c>
      <c r="K80" s="8">
        <v>0</v>
      </c>
      <c r="M80" s="8">
        <v>0</v>
      </c>
      <c r="O80" s="8">
        <v>5</v>
      </c>
    </row>
    <row r="81" spans="1:15" x14ac:dyDescent="0.3">
      <c r="A81">
        <v>3.18</v>
      </c>
      <c r="E81" s="8"/>
      <c r="F81" s="8">
        <v>0</v>
      </c>
      <c r="G81" s="30">
        <f t="shared" si="2"/>
        <v>0</v>
      </c>
      <c r="J81" s="8">
        <v>2.89</v>
      </c>
      <c r="K81" s="8">
        <v>0</v>
      </c>
      <c r="M81" s="8">
        <v>0</v>
      </c>
      <c r="O81" s="8">
        <v>3</v>
      </c>
    </row>
    <row r="82" spans="1:15" x14ac:dyDescent="0.3">
      <c r="A82">
        <v>3.36</v>
      </c>
      <c r="E82" s="8"/>
      <c r="F82" s="8">
        <v>0</v>
      </c>
      <c r="G82" s="30">
        <f t="shared" si="2"/>
        <v>0</v>
      </c>
      <c r="J82" s="8">
        <v>2.88</v>
      </c>
      <c r="K82" s="8">
        <v>0</v>
      </c>
      <c r="M82" s="8">
        <v>0</v>
      </c>
      <c r="O82" s="8">
        <v>4</v>
      </c>
    </row>
    <row r="83" spans="1:15" x14ac:dyDescent="0.3">
      <c r="A83">
        <v>3.38</v>
      </c>
      <c r="E83" s="8"/>
      <c r="F83" s="8">
        <v>0</v>
      </c>
      <c r="G83" s="30">
        <f t="shared" si="2"/>
        <v>0</v>
      </c>
      <c r="J83" s="8">
        <v>2.87</v>
      </c>
      <c r="K83" s="8">
        <v>0</v>
      </c>
      <c r="M83" s="8">
        <v>0</v>
      </c>
      <c r="O83" s="8">
        <v>2</v>
      </c>
    </row>
    <row r="84" spans="1:15" x14ac:dyDescent="0.3">
      <c r="A84">
        <v>3.19</v>
      </c>
      <c r="E84" s="8"/>
      <c r="F84" s="8">
        <v>0</v>
      </c>
      <c r="G84" s="30">
        <f t="shared" si="2"/>
        <v>0</v>
      </c>
      <c r="J84" s="8">
        <v>2.86</v>
      </c>
      <c r="K84" s="8">
        <v>0</v>
      </c>
      <c r="M84" s="8">
        <v>0</v>
      </c>
      <c r="O84" s="8">
        <v>5</v>
      </c>
    </row>
    <row r="85" spans="1:15" x14ac:dyDescent="0.3">
      <c r="A85">
        <v>3.38</v>
      </c>
      <c r="E85" s="8"/>
      <c r="F85" s="8">
        <v>0</v>
      </c>
      <c r="G85" s="30">
        <f t="shared" si="2"/>
        <v>0</v>
      </c>
      <c r="J85" s="8">
        <v>2.85</v>
      </c>
      <c r="K85" s="8">
        <v>0</v>
      </c>
      <c r="M85" s="8">
        <v>0</v>
      </c>
      <c r="O85" s="8">
        <v>3</v>
      </c>
    </row>
    <row r="86" spans="1:15" x14ac:dyDescent="0.3">
      <c r="A86">
        <v>3.39</v>
      </c>
      <c r="J86" s="8">
        <v>2.84</v>
      </c>
      <c r="K86" s="8">
        <v>0</v>
      </c>
      <c r="M86" s="8">
        <v>0</v>
      </c>
      <c r="O86" s="8">
        <v>4</v>
      </c>
    </row>
    <row r="87" spans="1:15" x14ac:dyDescent="0.3">
      <c r="A87">
        <v>3.37</v>
      </c>
      <c r="J87" s="8">
        <v>2.83</v>
      </c>
      <c r="K87" s="8">
        <v>0</v>
      </c>
      <c r="M87" s="8">
        <v>0</v>
      </c>
      <c r="O87" s="8">
        <v>5</v>
      </c>
    </row>
    <row r="88" spans="1:15" x14ac:dyDescent="0.3">
      <c r="A88">
        <v>3.36</v>
      </c>
      <c r="J88" s="8">
        <v>2.82</v>
      </c>
      <c r="K88" s="8">
        <v>0</v>
      </c>
      <c r="M88" s="8">
        <v>0</v>
      </c>
      <c r="O88" s="8">
        <v>3</v>
      </c>
    </row>
    <row r="89" spans="1:15" x14ac:dyDescent="0.3">
      <c r="A89">
        <v>3.18</v>
      </c>
      <c r="J89" s="8"/>
      <c r="K89" s="8">
        <v>0</v>
      </c>
      <c r="M89" s="8">
        <v>0</v>
      </c>
      <c r="O89" s="8">
        <v>0</v>
      </c>
    </row>
    <row r="90" spans="1:15" x14ac:dyDescent="0.3">
      <c r="A90">
        <v>3.34</v>
      </c>
      <c r="J90" s="8"/>
      <c r="K90" s="8">
        <v>0</v>
      </c>
      <c r="M90" s="8">
        <v>0</v>
      </c>
      <c r="O90" s="8">
        <v>0</v>
      </c>
    </row>
    <row r="91" spans="1:15" x14ac:dyDescent="0.3">
      <c r="A91">
        <v>3.33</v>
      </c>
      <c r="J91" s="8"/>
      <c r="K91" s="8"/>
      <c r="M91" s="8"/>
      <c r="O91" s="8"/>
    </row>
    <row r="92" spans="1:15" x14ac:dyDescent="0.3">
      <c r="A92">
        <v>3.32</v>
      </c>
      <c r="J92" s="8"/>
      <c r="K92" s="8"/>
      <c r="M92" s="8"/>
      <c r="O92" s="8"/>
    </row>
    <row r="93" spans="1:15" x14ac:dyDescent="0.3">
      <c r="A93">
        <v>3.31</v>
      </c>
      <c r="J93" s="8"/>
      <c r="K93" s="8"/>
      <c r="M93" s="8"/>
      <c r="O93" s="8"/>
    </row>
    <row r="94" spans="1:15" x14ac:dyDescent="0.3">
      <c r="A94">
        <v>3.31</v>
      </c>
      <c r="J94" s="8"/>
      <c r="K94" s="8"/>
      <c r="M94" s="8"/>
      <c r="O94" s="8"/>
    </row>
    <row r="95" spans="1:15" x14ac:dyDescent="0.3">
      <c r="A95">
        <v>3.19</v>
      </c>
      <c r="J95" s="8"/>
      <c r="K95" s="8"/>
      <c r="M95" s="8"/>
      <c r="O95" s="8"/>
    </row>
    <row r="96" spans="1:15" x14ac:dyDescent="0.3">
      <c r="A96">
        <v>3.31</v>
      </c>
      <c r="J96" s="8"/>
      <c r="K96" s="8"/>
      <c r="M96" s="8"/>
      <c r="O96" s="8"/>
    </row>
    <row r="97" spans="1:15" x14ac:dyDescent="0.3">
      <c r="A97">
        <v>3.3</v>
      </c>
      <c r="K97" s="31">
        <f>SUM(K51:K96)</f>
        <v>6</v>
      </c>
      <c r="M97" s="31">
        <f>SUM(M51:M96)</f>
        <v>311</v>
      </c>
      <c r="O97" s="31">
        <f>SUM(O51:O96)</f>
        <v>55</v>
      </c>
    </row>
    <row r="98" spans="1:15" x14ac:dyDescent="0.3">
      <c r="A98">
        <v>3.31</v>
      </c>
      <c r="K98" t="s">
        <v>23</v>
      </c>
      <c r="M98" t="s">
        <v>26</v>
      </c>
      <c r="O98" t="s">
        <v>30</v>
      </c>
    </row>
    <row r="99" spans="1:15" x14ac:dyDescent="0.3">
      <c r="A99">
        <v>3.3</v>
      </c>
      <c r="J99" s="8">
        <v>2.8</v>
      </c>
      <c r="K99" s="8" cm="1">
        <f t="array" ref="K99:K106">COUNTIF(esp3basecheia,esp3voltvazio)</f>
        <v>0</v>
      </c>
      <c r="M99" s="8" cm="1">
        <f t="array" ref="M99:M106">COUNTIF(esp3basemed,esp3voltvazio)</f>
        <v>1</v>
      </c>
      <c r="O99" s="8" cm="1">
        <f t="array" ref="O99:O106">COUNTIF(esp3basevazia,esp3voltvazio)</f>
        <v>7</v>
      </c>
    </row>
    <row r="100" spans="1:15" x14ac:dyDescent="0.3">
      <c r="A100">
        <v>3.3</v>
      </c>
      <c r="J100" s="8">
        <v>2.79</v>
      </c>
      <c r="K100" s="8">
        <v>0</v>
      </c>
      <c r="M100" s="8">
        <v>3</v>
      </c>
      <c r="O100" s="8">
        <v>8</v>
      </c>
    </row>
    <row r="101" spans="1:15" x14ac:dyDescent="0.3">
      <c r="A101">
        <v>3.18</v>
      </c>
      <c r="J101" s="8">
        <v>2.78</v>
      </c>
      <c r="K101" s="8">
        <v>0</v>
      </c>
      <c r="M101" s="8">
        <v>1</v>
      </c>
      <c r="O101" s="8">
        <v>0</v>
      </c>
    </row>
    <row r="102" spans="1:15" x14ac:dyDescent="0.3">
      <c r="A102">
        <v>3.31</v>
      </c>
      <c r="J102" s="8">
        <v>2.79</v>
      </c>
      <c r="K102" s="8">
        <v>0</v>
      </c>
      <c r="M102" s="8">
        <v>3</v>
      </c>
      <c r="O102" s="8">
        <v>8</v>
      </c>
    </row>
    <row r="103" spans="1:15" x14ac:dyDescent="0.3">
      <c r="A103">
        <v>3.29</v>
      </c>
      <c r="J103" s="8"/>
      <c r="K103" s="8">
        <v>0</v>
      </c>
      <c r="M103" s="8">
        <v>0</v>
      </c>
      <c r="O103" s="8">
        <v>0</v>
      </c>
    </row>
    <row r="104" spans="1:15" x14ac:dyDescent="0.3">
      <c r="A104">
        <v>3.3</v>
      </c>
      <c r="J104" s="8"/>
      <c r="K104" s="8">
        <v>0</v>
      </c>
      <c r="M104" s="8">
        <v>0</v>
      </c>
      <c r="O104" s="8">
        <v>0</v>
      </c>
    </row>
    <row r="105" spans="1:15" x14ac:dyDescent="0.3">
      <c r="A105">
        <v>3.31</v>
      </c>
      <c r="J105" s="8"/>
      <c r="K105" s="8">
        <v>0</v>
      </c>
      <c r="M105" s="8">
        <v>0</v>
      </c>
      <c r="O105" s="8">
        <v>0</v>
      </c>
    </row>
    <row r="106" spans="1:15" x14ac:dyDescent="0.3">
      <c r="A106">
        <v>3.29</v>
      </c>
      <c r="J106" s="8"/>
      <c r="K106" s="8">
        <v>0</v>
      </c>
      <c r="M106" s="8">
        <v>0</v>
      </c>
      <c r="O106" s="8">
        <v>0</v>
      </c>
    </row>
    <row r="107" spans="1:15" x14ac:dyDescent="0.3">
      <c r="A107">
        <v>3.3</v>
      </c>
      <c r="J107" s="8"/>
      <c r="K107" s="8"/>
      <c r="M107" s="8"/>
      <c r="O107" s="8"/>
    </row>
    <row r="108" spans="1:15" x14ac:dyDescent="0.3">
      <c r="A108">
        <v>3.31</v>
      </c>
      <c r="J108" s="8"/>
      <c r="K108" s="8"/>
      <c r="M108" s="8"/>
      <c r="O108" s="8"/>
    </row>
    <row r="109" spans="1:15" x14ac:dyDescent="0.3">
      <c r="A109">
        <v>3.29</v>
      </c>
      <c r="J109" s="8"/>
      <c r="K109" s="8"/>
      <c r="M109" s="8"/>
      <c r="O109" s="8"/>
    </row>
    <row r="110" spans="1:15" x14ac:dyDescent="0.3">
      <c r="A110">
        <v>3.3</v>
      </c>
      <c r="J110" s="8"/>
      <c r="K110" s="8"/>
      <c r="M110" s="8"/>
      <c r="O110" s="8"/>
    </row>
    <row r="111" spans="1:15" x14ac:dyDescent="0.3">
      <c r="A111">
        <v>3.28</v>
      </c>
      <c r="J111" s="8"/>
      <c r="K111" s="8"/>
      <c r="M111" s="8"/>
      <c r="O111" s="8"/>
    </row>
    <row r="112" spans="1:15" x14ac:dyDescent="0.3">
      <c r="A112">
        <v>3.28</v>
      </c>
      <c r="J112" s="8"/>
      <c r="K112" s="8"/>
      <c r="M112" s="8"/>
      <c r="O112" s="8"/>
    </row>
    <row r="113" spans="1:15" x14ac:dyDescent="0.3">
      <c r="A113">
        <v>3.2</v>
      </c>
      <c r="J113" s="8"/>
      <c r="K113" s="8"/>
      <c r="M113" s="8"/>
      <c r="O113" s="8"/>
    </row>
    <row r="114" spans="1:15" x14ac:dyDescent="0.3">
      <c r="A114">
        <v>3.19</v>
      </c>
      <c r="J114" s="8"/>
      <c r="K114" s="8"/>
      <c r="M114" s="8"/>
      <c r="O114" s="8"/>
    </row>
    <row r="115" spans="1:15" x14ac:dyDescent="0.3">
      <c r="A115">
        <v>3.28</v>
      </c>
      <c r="J115" s="8"/>
      <c r="K115" s="8"/>
      <c r="M115" s="8"/>
      <c r="O115" s="8"/>
    </row>
    <row r="116" spans="1:15" x14ac:dyDescent="0.3">
      <c r="A116">
        <v>3.28</v>
      </c>
      <c r="J116" s="8"/>
      <c r="K116" s="8"/>
      <c r="M116" s="8"/>
      <c r="O116" s="8"/>
    </row>
    <row r="117" spans="1:15" x14ac:dyDescent="0.3">
      <c r="A117">
        <v>3.18</v>
      </c>
      <c r="J117" s="8"/>
      <c r="K117" s="8"/>
      <c r="M117" s="8"/>
      <c r="O117" s="8"/>
    </row>
    <row r="118" spans="1:15" x14ac:dyDescent="0.3">
      <c r="A118">
        <v>3.27</v>
      </c>
      <c r="J118" s="8"/>
      <c r="K118" s="8"/>
      <c r="M118" s="8"/>
      <c r="O118" s="8"/>
    </row>
    <row r="119" spans="1:15" x14ac:dyDescent="0.3">
      <c r="A119">
        <v>3.26</v>
      </c>
      <c r="J119" s="8"/>
      <c r="K119" s="8"/>
      <c r="M119" s="8"/>
      <c r="O119" s="8"/>
    </row>
    <row r="120" spans="1:15" x14ac:dyDescent="0.3">
      <c r="A120">
        <v>3.27</v>
      </c>
      <c r="K120" s="31">
        <f>SUM(_xlfn.ANCHORARRAY(K99))</f>
        <v>0</v>
      </c>
      <c r="M120" s="31">
        <f>SUM(_xlfn.ANCHORARRAY(M99))</f>
        <v>8</v>
      </c>
      <c r="O120" s="31">
        <f>SUM(_xlfn.ANCHORARRAY(O99))</f>
        <v>23</v>
      </c>
    </row>
    <row r="121" spans="1:15" x14ac:dyDescent="0.3">
      <c r="A121">
        <v>3.25</v>
      </c>
    </row>
    <row r="122" spans="1:15" x14ac:dyDescent="0.3">
      <c r="A122">
        <v>3.24</v>
      </c>
    </row>
    <row r="123" spans="1:15" x14ac:dyDescent="0.3">
      <c r="A123">
        <v>3.2</v>
      </c>
    </row>
    <row r="124" spans="1:15" x14ac:dyDescent="0.3">
      <c r="A124">
        <v>3.25</v>
      </c>
    </row>
    <row r="125" spans="1:15" x14ac:dyDescent="0.3">
      <c r="A125">
        <v>3.19</v>
      </c>
    </row>
    <row r="126" spans="1:15" x14ac:dyDescent="0.3">
      <c r="A126">
        <v>3.23</v>
      </c>
    </row>
    <row r="127" spans="1:15" x14ac:dyDescent="0.3">
      <c r="A127">
        <v>3.18</v>
      </c>
    </row>
    <row r="128" spans="1:15" x14ac:dyDescent="0.3">
      <c r="A128">
        <v>3.24</v>
      </c>
    </row>
    <row r="129" spans="1:1" x14ac:dyDescent="0.3">
      <c r="A129">
        <v>3.22</v>
      </c>
    </row>
    <row r="130" spans="1:1" x14ac:dyDescent="0.3">
      <c r="A130">
        <v>3.21</v>
      </c>
    </row>
    <row r="131" spans="1:1" x14ac:dyDescent="0.3">
      <c r="A131">
        <v>3.2</v>
      </c>
    </row>
    <row r="132" spans="1:1" x14ac:dyDescent="0.3">
      <c r="A132">
        <v>3.19</v>
      </c>
    </row>
    <row r="133" spans="1:1" x14ac:dyDescent="0.3">
      <c r="A133">
        <v>3.19</v>
      </c>
    </row>
    <row r="134" spans="1:1" x14ac:dyDescent="0.3">
      <c r="A134">
        <v>3.2</v>
      </c>
    </row>
    <row r="135" spans="1:1" x14ac:dyDescent="0.3">
      <c r="A135">
        <v>3.2</v>
      </c>
    </row>
    <row r="136" spans="1:1" x14ac:dyDescent="0.3">
      <c r="A136">
        <v>3.2</v>
      </c>
    </row>
    <row r="137" spans="1:1" x14ac:dyDescent="0.3">
      <c r="A137">
        <v>3.2</v>
      </c>
    </row>
    <row r="138" spans="1:1" x14ac:dyDescent="0.3">
      <c r="A138">
        <v>3.1900000000000004</v>
      </c>
    </row>
    <row r="139" spans="1:1" x14ac:dyDescent="0.3">
      <c r="A139">
        <v>3.1999999999999997</v>
      </c>
    </row>
    <row r="140" spans="1:1" x14ac:dyDescent="0.3">
      <c r="A140">
        <v>3.1700000000000004</v>
      </c>
    </row>
    <row r="141" spans="1:1" x14ac:dyDescent="0.3">
      <c r="A141">
        <v>3.2</v>
      </c>
    </row>
    <row r="142" spans="1:1" x14ac:dyDescent="0.3">
      <c r="A142">
        <v>3.1900000000000004</v>
      </c>
    </row>
    <row r="143" spans="1:1" x14ac:dyDescent="0.3">
      <c r="A143">
        <v>3.2</v>
      </c>
    </row>
    <row r="144" spans="1:1" x14ac:dyDescent="0.3">
      <c r="A144">
        <v>3.2</v>
      </c>
    </row>
    <row r="145" spans="1:1" x14ac:dyDescent="0.3">
      <c r="A145">
        <v>3.18</v>
      </c>
    </row>
    <row r="146" spans="1:1" x14ac:dyDescent="0.3">
      <c r="A146">
        <v>3.1600000000000006</v>
      </c>
    </row>
    <row r="147" spans="1:1" x14ac:dyDescent="0.3">
      <c r="A147">
        <v>3.2</v>
      </c>
    </row>
    <row r="148" spans="1:1" x14ac:dyDescent="0.3">
      <c r="A148">
        <v>3.1800000000000006</v>
      </c>
    </row>
    <row r="149" spans="1:1" x14ac:dyDescent="0.3">
      <c r="A149">
        <v>3.1700000000000004</v>
      </c>
    </row>
    <row r="150" spans="1:1" x14ac:dyDescent="0.3">
      <c r="A150">
        <v>3.2100000000000004</v>
      </c>
    </row>
    <row r="151" spans="1:1" x14ac:dyDescent="0.3">
      <c r="A151">
        <v>3.1900000000000004</v>
      </c>
    </row>
    <row r="152" spans="1:1" x14ac:dyDescent="0.3">
      <c r="A152">
        <v>3.1900000000000004</v>
      </c>
    </row>
    <row r="153" spans="1:1" x14ac:dyDescent="0.3">
      <c r="A153">
        <v>3.1800000000000006</v>
      </c>
    </row>
    <row r="154" spans="1:1" x14ac:dyDescent="0.3">
      <c r="A154">
        <v>3.1700000000000004</v>
      </c>
    </row>
    <row r="155" spans="1:1" x14ac:dyDescent="0.3">
      <c r="A155">
        <v>3.1800000000000006</v>
      </c>
    </row>
    <row r="156" spans="1:1" x14ac:dyDescent="0.3">
      <c r="A156">
        <v>3.1800000000000006</v>
      </c>
    </row>
    <row r="157" spans="1:1" x14ac:dyDescent="0.3">
      <c r="A157">
        <v>3.1700000000000004</v>
      </c>
    </row>
    <row r="158" spans="1:1" x14ac:dyDescent="0.3">
      <c r="A158">
        <v>3.1800000000000006</v>
      </c>
    </row>
    <row r="159" spans="1:1" x14ac:dyDescent="0.3">
      <c r="A159">
        <v>3.1800000000000006</v>
      </c>
    </row>
    <row r="160" spans="1:1" x14ac:dyDescent="0.3">
      <c r="A160">
        <v>3.18</v>
      </c>
    </row>
    <row r="161" spans="1:1" x14ac:dyDescent="0.3">
      <c r="A161">
        <v>3.1700000000000004</v>
      </c>
    </row>
    <row r="162" spans="1:1" x14ac:dyDescent="0.3">
      <c r="A162">
        <v>3.1800000000000006</v>
      </c>
    </row>
    <row r="163" spans="1:1" x14ac:dyDescent="0.3">
      <c r="A163">
        <v>3.1800000000000006</v>
      </c>
    </row>
    <row r="164" spans="1:1" x14ac:dyDescent="0.3">
      <c r="A164">
        <v>3.1700000000000004</v>
      </c>
    </row>
    <row r="165" spans="1:1" x14ac:dyDescent="0.3">
      <c r="A165">
        <v>3.1800000000000006</v>
      </c>
    </row>
    <row r="166" spans="1:1" x14ac:dyDescent="0.3">
      <c r="A166">
        <v>3.1800000000000006</v>
      </c>
    </row>
    <row r="167" spans="1:1" x14ac:dyDescent="0.3">
      <c r="A167">
        <v>3.18</v>
      </c>
    </row>
    <row r="168" spans="1:1" x14ac:dyDescent="0.3">
      <c r="A168">
        <v>3.1700000000000004</v>
      </c>
    </row>
    <row r="169" spans="1:1" x14ac:dyDescent="0.3">
      <c r="A169">
        <v>3.1800000000000006</v>
      </c>
    </row>
    <row r="170" spans="1:1" x14ac:dyDescent="0.3">
      <c r="A170">
        <v>3.1800000000000006</v>
      </c>
    </row>
    <row r="171" spans="1:1" x14ac:dyDescent="0.3">
      <c r="A171">
        <v>3.1700000000000004</v>
      </c>
    </row>
    <row r="172" spans="1:1" x14ac:dyDescent="0.3">
      <c r="A172">
        <v>3.1800000000000006</v>
      </c>
    </row>
    <row r="173" spans="1:1" x14ac:dyDescent="0.3">
      <c r="A173">
        <v>3.1800000000000006</v>
      </c>
    </row>
    <row r="174" spans="1:1" x14ac:dyDescent="0.3">
      <c r="A174">
        <v>3.18</v>
      </c>
    </row>
    <row r="175" spans="1:1" x14ac:dyDescent="0.3">
      <c r="A175">
        <v>3.1700000000000004</v>
      </c>
    </row>
    <row r="176" spans="1:1" x14ac:dyDescent="0.3">
      <c r="A176">
        <v>3.1800000000000006</v>
      </c>
    </row>
    <row r="177" spans="1:1" x14ac:dyDescent="0.3">
      <c r="A177">
        <v>3.1800000000000006</v>
      </c>
    </row>
    <row r="178" spans="1:1" x14ac:dyDescent="0.3">
      <c r="A178">
        <v>3.1700000000000004</v>
      </c>
    </row>
    <row r="179" spans="1:1" x14ac:dyDescent="0.3">
      <c r="A179">
        <v>3.1800000000000006</v>
      </c>
    </row>
    <row r="180" spans="1:1" x14ac:dyDescent="0.3">
      <c r="A180">
        <v>3.1800000000000006</v>
      </c>
    </row>
    <row r="181" spans="1:1" x14ac:dyDescent="0.3">
      <c r="A181">
        <v>3.18</v>
      </c>
    </row>
    <row r="182" spans="1:1" x14ac:dyDescent="0.3">
      <c r="A182">
        <v>3.1700000000000004</v>
      </c>
    </row>
    <row r="183" spans="1:1" x14ac:dyDescent="0.3">
      <c r="A183">
        <v>3.1800000000000006</v>
      </c>
    </row>
    <row r="184" spans="1:1" x14ac:dyDescent="0.3">
      <c r="A184">
        <v>3.1800000000000006</v>
      </c>
    </row>
    <row r="185" spans="1:1" x14ac:dyDescent="0.3">
      <c r="A185">
        <v>3.13</v>
      </c>
    </row>
    <row r="186" spans="1:1" x14ac:dyDescent="0.3">
      <c r="A186">
        <v>3.13</v>
      </c>
    </row>
    <row r="187" spans="1:1" x14ac:dyDescent="0.3">
      <c r="A187">
        <v>3.11</v>
      </c>
    </row>
    <row r="188" spans="1:1" x14ac:dyDescent="0.3">
      <c r="A188">
        <v>3.11</v>
      </c>
    </row>
    <row r="189" spans="1:1" x14ac:dyDescent="0.3">
      <c r="A189">
        <v>3.13</v>
      </c>
    </row>
    <row r="190" spans="1:1" x14ac:dyDescent="0.3">
      <c r="A190">
        <v>3.13</v>
      </c>
    </row>
    <row r="191" spans="1:1" x14ac:dyDescent="0.3">
      <c r="A191">
        <v>3.12</v>
      </c>
    </row>
    <row r="192" spans="1:1" x14ac:dyDescent="0.3">
      <c r="A192">
        <v>3.12</v>
      </c>
    </row>
    <row r="193" spans="1:1" x14ac:dyDescent="0.3">
      <c r="A193">
        <v>3.11</v>
      </c>
    </row>
    <row r="194" spans="1:1" x14ac:dyDescent="0.3">
      <c r="A194">
        <v>3.13</v>
      </c>
    </row>
    <row r="195" spans="1:1" x14ac:dyDescent="0.3">
      <c r="A195">
        <v>3.13</v>
      </c>
    </row>
    <row r="196" spans="1:1" x14ac:dyDescent="0.3">
      <c r="A196">
        <v>3.12</v>
      </c>
    </row>
    <row r="197" spans="1:1" x14ac:dyDescent="0.3">
      <c r="A197">
        <v>3.11</v>
      </c>
    </row>
    <row r="198" spans="1:1" x14ac:dyDescent="0.3">
      <c r="A198">
        <v>3.12</v>
      </c>
    </row>
    <row r="199" spans="1:1" x14ac:dyDescent="0.3">
      <c r="A199">
        <v>3.12</v>
      </c>
    </row>
    <row r="200" spans="1:1" x14ac:dyDescent="0.3">
      <c r="A200">
        <v>3.13</v>
      </c>
    </row>
    <row r="201" spans="1:1" x14ac:dyDescent="0.3">
      <c r="A201">
        <v>3.11</v>
      </c>
    </row>
    <row r="202" spans="1:1" x14ac:dyDescent="0.3">
      <c r="A202">
        <v>3.11</v>
      </c>
    </row>
    <row r="203" spans="1:1" x14ac:dyDescent="0.3">
      <c r="A203">
        <v>3.11</v>
      </c>
    </row>
    <row r="204" spans="1:1" x14ac:dyDescent="0.3">
      <c r="A204">
        <v>3.12</v>
      </c>
    </row>
    <row r="205" spans="1:1" x14ac:dyDescent="0.3">
      <c r="A205">
        <v>3.13</v>
      </c>
    </row>
    <row r="206" spans="1:1" x14ac:dyDescent="0.3">
      <c r="A206">
        <v>3.11</v>
      </c>
    </row>
    <row r="207" spans="1:1" x14ac:dyDescent="0.3">
      <c r="A207">
        <v>3.11</v>
      </c>
    </row>
    <row r="208" spans="1:1" x14ac:dyDescent="0.3">
      <c r="A208">
        <v>3.12</v>
      </c>
    </row>
    <row r="209" spans="1:1" x14ac:dyDescent="0.3">
      <c r="A209">
        <v>3.11</v>
      </c>
    </row>
    <row r="210" spans="1:1" x14ac:dyDescent="0.3">
      <c r="A210">
        <v>3.13</v>
      </c>
    </row>
    <row r="211" spans="1:1" x14ac:dyDescent="0.3">
      <c r="A211">
        <v>3.13</v>
      </c>
    </row>
    <row r="212" spans="1:1" x14ac:dyDescent="0.3">
      <c r="A212">
        <v>3.12</v>
      </c>
    </row>
    <row r="213" spans="1:1" x14ac:dyDescent="0.3">
      <c r="A213">
        <v>3.11</v>
      </c>
    </row>
    <row r="214" spans="1:1" x14ac:dyDescent="0.3">
      <c r="A214">
        <v>3.11</v>
      </c>
    </row>
    <row r="215" spans="1:1" x14ac:dyDescent="0.3">
      <c r="A215">
        <v>3.13</v>
      </c>
    </row>
    <row r="216" spans="1:1" x14ac:dyDescent="0.3">
      <c r="A216">
        <v>3.13</v>
      </c>
    </row>
    <row r="217" spans="1:1" x14ac:dyDescent="0.3">
      <c r="A217">
        <v>3.11</v>
      </c>
    </row>
    <row r="218" spans="1:1" x14ac:dyDescent="0.3">
      <c r="A218">
        <v>3.11</v>
      </c>
    </row>
    <row r="219" spans="1:1" x14ac:dyDescent="0.3">
      <c r="A219">
        <v>3.12</v>
      </c>
    </row>
    <row r="220" spans="1:1" x14ac:dyDescent="0.3">
      <c r="A220">
        <v>3.13</v>
      </c>
    </row>
    <row r="221" spans="1:1" x14ac:dyDescent="0.3">
      <c r="A221">
        <v>3.13</v>
      </c>
    </row>
    <row r="222" spans="1:1" x14ac:dyDescent="0.3">
      <c r="A222">
        <v>3.11</v>
      </c>
    </row>
    <row r="223" spans="1:1" x14ac:dyDescent="0.3">
      <c r="A223">
        <v>3.11</v>
      </c>
    </row>
    <row r="224" spans="1:1" x14ac:dyDescent="0.3">
      <c r="A224">
        <v>3.11</v>
      </c>
    </row>
    <row r="225" spans="1:1" x14ac:dyDescent="0.3">
      <c r="A225">
        <v>3.13</v>
      </c>
    </row>
    <row r="226" spans="1:1" x14ac:dyDescent="0.3">
      <c r="A226">
        <v>3.13</v>
      </c>
    </row>
    <row r="227" spans="1:1" x14ac:dyDescent="0.3">
      <c r="A227">
        <v>3.11</v>
      </c>
    </row>
    <row r="228" spans="1:1" x14ac:dyDescent="0.3">
      <c r="A228">
        <v>3.11</v>
      </c>
    </row>
    <row r="229" spans="1:1" x14ac:dyDescent="0.3">
      <c r="A229">
        <v>3.12</v>
      </c>
    </row>
    <row r="230" spans="1:1" x14ac:dyDescent="0.3">
      <c r="A230">
        <v>3.13</v>
      </c>
    </row>
    <row r="231" spans="1:1" x14ac:dyDescent="0.3">
      <c r="A231">
        <v>3.12</v>
      </c>
    </row>
    <row r="232" spans="1:1" x14ac:dyDescent="0.3">
      <c r="A232">
        <v>3.11</v>
      </c>
    </row>
    <row r="233" spans="1:1" x14ac:dyDescent="0.3">
      <c r="A233">
        <v>3.11</v>
      </c>
    </row>
    <row r="234" spans="1:1" x14ac:dyDescent="0.3">
      <c r="A234">
        <v>3.12</v>
      </c>
    </row>
    <row r="235" spans="1:1" x14ac:dyDescent="0.3">
      <c r="A235">
        <v>3.12</v>
      </c>
    </row>
    <row r="236" spans="1:1" x14ac:dyDescent="0.3">
      <c r="A236">
        <v>3.12</v>
      </c>
    </row>
    <row r="237" spans="1:1" x14ac:dyDescent="0.3">
      <c r="A237">
        <v>3.11</v>
      </c>
    </row>
    <row r="238" spans="1:1" x14ac:dyDescent="0.3">
      <c r="A238">
        <v>3.11</v>
      </c>
    </row>
    <row r="239" spans="1:1" x14ac:dyDescent="0.3">
      <c r="A239">
        <v>3.12</v>
      </c>
    </row>
    <row r="240" spans="1:1" x14ac:dyDescent="0.3">
      <c r="A240">
        <v>3.12</v>
      </c>
    </row>
    <row r="241" spans="1:1" x14ac:dyDescent="0.3">
      <c r="A241">
        <v>3.11</v>
      </c>
    </row>
    <row r="242" spans="1:1" x14ac:dyDescent="0.3">
      <c r="A242">
        <v>3.11</v>
      </c>
    </row>
    <row r="243" spans="1:1" x14ac:dyDescent="0.3">
      <c r="A243">
        <v>3.11</v>
      </c>
    </row>
    <row r="244" spans="1:1" x14ac:dyDescent="0.3">
      <c r="A244">
        <v>3.1100000000000003</v>
      </c>
    </row>
    <row r="245" spans="1:1" x14ac:dyDescent="0.3">
      <c r="A245">
        <v>3.1100000000000003</v>
      </c>
    </row>
    <row r="246" spans="1:1" x14ac:dyDescent="0.3">
      <c r="A246">
        <v>3.1100000000000003</v>
      </c>
    </row>
    <row r="247" spans="1:1" x14ac:dyDescent="0.3">
      <c r="A247">
        <v>3.1</v>
      </c>
    </row>
    <row r="248" spans="1:1" x14ac:dyDescent="0.3">
      <c r="A248">
        <v>3.1</v>
      </c>
    </row>
    <row r="249" spans="1:1" x14ac:dyDescent="0.3">
      <c r="A249">
        <v>3.12</v>
      </c>
    </row>
    <row r="250" spans="1:1" x14ac:dyDescent="0.3">
      <c r="A250">
        <v>3.12</v>
      </c>
    </row>
    <row r="251" spans="1:1" x14ac:dyDescent="0.3">
      <c r="A251">
        <v>3.1</v>
      </c>
    </row>
    <row r="252" spans="1:1" x14ac:dyDescent="0.3">
      <c r="A252">
        <v>3.11</v>
      </c>
    </row>
    <row r="253" spans="1:1" x14ac:dyDescent="0.3">
      <c r="A253">
        <v>3.1</v>
      </c>
    </row>
    <row r="254" spans="1:1" x14ac:dyDescent="0.3">
      <c r="A254">
        <v>3.12</v>
      </c>
    </row>
    <row r="255" spans="1:1" x14ac:dyDescent="0.3">
      <c r="A255">
        <v>3.12</v>
      </c>
    </row>
    <row r="256" spans="1:1" x14ac:dyDescent="0.3">
      <c r="A256">
        <v>3.11</v>
      </c>
    </row>
    <row r="257" spans="1:1" x14ac:dyDescent="0.3">
      <c r="A257">
        <v>3.1</v>
      </c>
    </row>
    <row r="258" spans="1:1" x14ac:dyDescent="0.3">
      <c r="A258">
        <v>3.1100000000000003</v>
      </c>
    </row>
    <row r="259" spans="1:1" x14ac:dyDescent="0.3">
      <c r="A259">
        <v>3.13</v>
      </c>
    </row>
    <row r="260" spans="1:1" x14ac:dyDescent="0.3">
      <c r="A260">
        <v>3.11</v>
      </c>
    </row>
    <row r="261" spans="1:1" x14ac:dyDescent="0.3">
      <c r="A261">
        <v>3.1</v>
      </c>
    </row>
    <row r="262" spans="1:1" x14ac:dyDescent="0.3">
      <c r="A262">
        <v>3.1</v>
      </c>
    </row>
    <row r="263" spans="1:1" x14ac:dyDescent="0.3">
      <c r="A263">
        <v>3.1</v>
      </c>
    </row>
    <row r="264" spans="1:1" x14ac:dyDescent="0.3">
      <c r="A264">
        <v>3.1</v>
      </c>
    </row>
    <row r="265" spans="1:1" x14ac:dyDescent="0.3">
      <c r="A265">
        <v>3.11</v>
      </c>
    </row>
    <row r="266" spans="1:1" x14ac:dyDescent="0.3">
      <c r="A266">
        <v>3.11</v>
      </c>
    </row>
    <row r="267" spans="1:1" x14ac:dyDescent="0.3">
      <c r="A267">
        <v>3.1</v>
      </c>
    </row>
    <row r="268" spans="1:1" x14ac:dyDescent="0.3">
      <c r="A268">
        <v>3.1</v>
      </c>
    </row>
    <row r="269" spans="1:1" x14ac:dyDescent="0.3">
      <c r="A269">
        <v>3.12</v>
      </c>
    </row>
    <row r="270" spans="1:1" x14ac:dyDescent="0.3">
      <c r="A270">
        <v>3.11</v>
      </c>
    </row>
    <row r="271" spans="1:1" x14ac:dyDescent="0.3">
      <c r="A271">
        <v>3.12</v>
      </c>
    </row>
    <row r="272" spans="1:1" x14ac:dyDescent="0.3">
      <c r="A272">
        <v>3.1</v>
      </c>
    </row>
    <row r="273" spans="1:1" x14ac:dyDescent="0.3">
      <c r="A273">
        <v>3.11</v>
      </c>
    </row>
    <row r="274" spans="1:1" x14ac:dyDescent="0.3">
      <c r="A274">
        <v>3.12</v>
      </c>
    </row>
    <row r="275" spans="1:1" x14ac:dyDescent="0.3">
      <c r="A275">
        <v>3.12</v>
      </c>
    </row>
    <row r="276" spans="1:1" x14ac:dyDescent="0.3">
      <c r="A276">
        <v>3.1</v>
      </c>
    </row>
    <row r="277" spans="1:1" x14ac:dyDescent="0.3">
      <c r="A277">
        <v>3.14</v>
      </c>
    </row>
    <row r="278" spans="1:1" x14ac:dyDescent="0.3">
      <c r="A278">
        <v>3.11</v>
      </c>
    </row>
    <row r="279" spans="1:1" x14ac:dyDescent="0.3">
      <c r="A279">
        <v>3.11</v>
      </c>
    </row>
    <row r="280" spans="1:1" x14ac:dyDescent="0.3">
      <c r="A280">
        <v>3.09</v>
      </c>
    </row>
    <row r="281" spans="1:1" x14ac:dyDescent="0.3">
      <c r="A281">
        <v>3.13</v>
      </c>
    </row>
    <row r="282" spans="1:1" x14ac:dyDescent="0.3">
      <c r="A282">
        <v>3.11</v>
      </c>
    </row>
    <row r="283" spans="1:1" x14ac:dyDescent="0.3">
      <c r="A283">
        <v>3.11</v>
      </c>
    </row>
    <row r="284" spans="1:1" x14ac:dyDescent="0.3">
      <c r="A284">
        <v>3.09</v>
      </c>
    </row>
    <row r="285" spans="1:1" x14ac:dyDescent="0.3">
      <c r="A285">
        <v>3.09</v>
      </c>
    </row>
    <row r="286" spans="1:1" x14ac:dyDescent="0.3">
      <c r="A286">
        <v>3.11</v>
      </c>
    </row>
    <row r="287" spans="1:1" x14ac:dyDescent="0.3">
      <c r="A287">
        <v>3.09</v>
      </c>
    </row>
    <row r="288" spans="1:1" x14ac:dyDescent="0.3">
      <c r="A288">
        <v>3.09</v>
      </c>
    </row>
    <row r="289" spans="1:1" x14ac:dyDescent="0.3">
      <c r="A289">
        <v>3.11</v>
      </c>
    </row>
    <row r="290" spans="1:1" x14ac:dyDescent="0.3">
      <c r="A290">
        <v>3.11</v>
      </c>
    </row>
    <row r="291" spans="1:1" x14ac:dyDescent="0.3">
      <c r="A291">
        <v>3.09</v>
      </c>
    </row>
    <row r="292" spans="1:1" x14ac:dyDescent="0.3">
      <c r="A292">
        <v>3.11</v>
      </c>
    </row>
    <row r="293" spans="1:1" x14ac:dyDescent="0.3">
      <c r="A293">
        <v>3.11</v>
      </c>
    </row>
    <row r="294" spans="1:1" x14ac:dyDescent="0.3">
      <c r="A294">
        <v>3.09</v>
      </c>
    </row>
    <row r="295" spans="1:1" x14ac:dyDescent="0.3">
      <c r="A295">
        <v>3.13</v>
      </c>
    </row>
    <row r="296" spans="1:1" x14ac:dyDescent="0.3">
      <c r="A296">
        <v>3.11</v>
      </c>
    </row>
    <row r="297" spans="1:1" x14ac:dyDescent="0.3">
      <c r="A297">
        <v>3.11</v>
      </c>
    </row>
    <row r="298" spans="1:1" x14ac:dyDescent="0.3">
      <c r="A298">
        <v>3.09</v>
      </c>
    </row>
    <row r="299" spans="1:1" x14ac:dyDescent="0.3">
      <c r="A299">
        <v>3.09</v>
      </c>
    </row>
    <row r="300" spans="1:1" x14ac:dyDescent="0.3">
      <c r="A300">
        <v>3.11</v>
      </c>
    </row>
    <row r="301" spans="1:1" x14ac:dyDescent="0.3">
      <c r="A301">
        <v>3.11</v>
      </c>
    </row>
    <row r="302" spans="1:1" x14ac:dyDescent="0.3">
      <c r="A302">
        <v>3.09</v>
      </c>
    </row>
    <row r="303" spans="1:1" x14ac:dyDescent="0.3">
      <c r="A303">
        <v>3.09</v>
      </c>
    </row>
    <row r="304" spans="1:1" x14ac:dyDescent="0.3">
      <c r="A304">
        <v>3.1</v>
      </c>
    </row>
    <row r="305" spans="1:1" x14ac:dyDescent="0.3">
      <c r="A305">
        <v>3.1</v>
      </c>
    </row>
    <row r="306" spans="1:1" x14ac:dyDescent="0.3">
      <c r="A306">
        <v>3.09</v>
      </c>
    </row>
    <row r="307" spans="1:1" x14ac:dyDescent="0.3">
      <c r="A307">
        <v>3.09</v>
      </c>
    </row>
    <row r="308" spans="1:1" x14ac:dyDescent="0.3">
      <c r="A308">
        <v>3.1</v>
      </c>
    </row>
    <row r="309" spans="1:1" x14ac:dyDescent="0.3">
      <c r="A309">
        <v>3.1</v>
      </c>
    </row>
    <row r="310" spans="1:1" x14ac:dyDescent="0.3">
      <c r="A310">
        <v>3.08</v>
      </c>
    </row>
    <row r="311" spans="1:1" x14ac:dyDescent="0.3">
      <c r="A311">
        <v>3.08</v>
      </c>
    </row>
    <row r="312" spans="1:1" x14ac:dyDescent="0.3">
      <c r="A312">
        <v>3.09</v>
      </c>
    </row>
    <row r="313" spans="1:1" x14ac:dyDescent="0.3">
      <c r="A313">
        <v>3.09</v>
      </c>
    </row>
    <row r="314" spans="1:1" x14ac:dyDescent="0.3">
      <c r="A314">
        <v>3.07</v>
      </c>
    </row>
    <row r="315" spans="1:1" x14ac:dyDescent="0.3">
      <c r="A315">
        <v>3.07</v>
      </c>
    </row>
    <row r="316" spans="1:1" x14ac:dyDescent="0.3">
      <c r="A316">
        <v>3.09</v>
      </c>
    </row>
    <row r="317" spans="1:1" x14ac:dyDescent="0.3">
      <c r="A317">
        <v>3.09</v>
      </c>
    </row>
    <row r="318" spans="1:1" x14ac:dyDescent="0.3">
      <c r="A318">
        <v>3.07</v>
      </c>
    </row>
    <row r="319" spans="1:1" x14ac:dyDescent="0.3">
      <c r="A319">
        <v>3.07</v>
      </c>
    </row>
    <row r="320" spans="1:1" x14ac:dyDescent="0.3">
      <c r="A320">
        <v>3.09</v>
      </c>
    </row>
    <row r="321" spans="1:1" x14ac:dyDescent="0.3">
      <c r="A321">
        <v>3.09</v>
      </c>
    </row>
    <row r="322" spans="1:1" x14ac:dyDescent="0.3">
      <c r="A322">
        <v>3.07</v>
      </c>
    </row>
    <row r="323" spans="1:1" x14ac:dyDescent="0.3">
      <c r="A323">
        <v>3.07</v>
      </c>
    </row>
    <row r="324" spans="1:1" x14ac:dyDescent="0.3">
      <c r="A324">
        <v>3.08</v>
      </c>
    </row>
    <row r="325" spans="1:1" x14ac:dyDescent="0.3">
      <c r="A325">
        <v>3.08</v>
      </c>
    </row>
    <row r="326" spans="1:1" x14ac:dyDescent="0.3">
      <c r="A326">
        <v>3.07</v>
      </c>
    </row>
    <row r="327" spans="1:1" x14ac:dyDescent="0.3">
      <c r="A327">
        <v>3.07</v>
      </c>
    </row>
    <row r="328" spans="1:1" x14ac:dyDescent="0.3">
      <c r="A328">
        <v>3.08</v>
      </c>
    </row>
    <row r="329" spans="1:1" x14ac:dyDescent="0.3">
      <c r="A329">
        <v>3.08</v>
      </c>
    </row>
    <row r="330" spans="1:1" x14ac:dyDescent="0.3">
      <c r="A330">
        <v>3.06</v>
      </c>
    </row>
    <row r="331" spans="1:1" x14ac:dyDescent="0.3">
      <c r="A331">
        <v>3.06</v>
      </c>
    </row>
    <row r="332" spans="1:1" x14ac:dyDescent="0.3">
      <c r="A332">
        <v>3.07</v>
      </c>
    </row>
    <row r="333" spans="1:1" x14ac:dyDescent="0.3">
      <c r="A333">
        <v>3.07</v>
      </c>
    </row>
    <row r="334" spans="1:1" x14ac:dyDescent="0.3">
      <c r="A334">
        <v>3.06</v>
      </c>
    </row>
    <row r="335" spans="1:1" x14ac:dyDescent="0.3">
      <c r="A335">
        <v>3.03</v>
      </c>
    </row>
    <row r="336" spans="1:1" x14ac:dyDescent="0.3">
      <c r="A336">
        <v>3.06</v>
      </c>
    </row>
    <row r="337" spans="1:1" x14ac:dyDescent="0.3">
      <c r="A337">
        <v>3.05</v>
      </c>
    </row>
    <row r="338" spans="1:1" x14ac:dyDescent="0.3">
      <c r="A338">
        <v>3.06</v>
      </c>
    </row>
    <row r="339" spans="1:1" x14ac:dyDescent="0.3">
      <c r="A339">
        <v>3.06</v>
      </c>
    </row>
    <row r="340" spans="1:1" x14ac:dyDescent="0.3">
      <c r="A340">
        <v>3.06</v>
      </c>
    </row>
    <row r="341" spans="1:1" x14ac:dyDescent="0.3">
      <c r="A341">
        <v>3.1</v>
      </c>
    </row>
    <row r="342" spans="1:1" x14ac:dyDescent="0.3">
      <c r="A342">
        <v>3.06</v>
      </c>
    </row>
    <row r="343" spans="1:1" x14ac:dyDescent="0.3">
      <c r="A343">
        <v>3.04</v>
      </c>
    </row>
    <row r="344" spans="1:1" x14ac:dyDescent="0.3">
      <c r="A344">
        <v>3.05</v>
      </c>
    </row>
    <row r="345" spans="1:1" x14ac:dyDescent="0.3">
      <c r="A345">
        <v>3.1</v>
      </c>
    </row>
    <row r="346" spans="1:1" x14ac:dyDescent="0.3">
      <c r="A346">
        <v>3.06</v>
      </c>
    </row>
    <row r="347" spans="1:1" x14ac:dyDescent="0.3">
      <c r="A347">
        <v>3.09</v>
      </c>
    </row>
    <row r="348" spans="1:1" x14ac:dyDescent="0.3">
      <c r="A348">
        <v>3.06</v>
      </c>
    </row>
    <row r="349" spans="1:1" x14ac:dyDescent="0.3">
      <c r="A349">
        <v>3.0700000000000003</v>
      </c>
    </row>
    <row r="350" spans="1:1" x14ac:dyDescent="0.3">
      <c r="A350">
        <v>3.0500000000000003</v>
      </c>
    </row>
    <row r="351" spans="1:1" x14ac:dyDescent="0.3">
      <c r="A351">
        <v>3.06</v>
      </c>
    </row>
    <row r="352" spans="1:1" x14ac:dyDescent="0.3">
      <c r="A352">
        <v>3.0300000000000002</v>
      </c>
    </row>
    <row r="353" spans="1:1" x14ac:dyDescent="0.3">
      <c r="A353">
        <v>3.0500000000000003</v>
      </c>
    </row>
    <row r="354" spans="1:1" x14ac:dyDescent="0.3">
      <c r="A354">
        <v>3.05</v>
      </c>
    </row>
    <row r="355" spans="1:1" x14ac:dyDescent="0.3">
      <c r="A355">
        <v>3.05</v>
      </c>
    </row>
    <row r="356" spans="1:1" x14ac:dyDescent="0.3">
      <c r="A356">
        <v>3.0300000000000002</v>
      </c>
    </row>
    <row r="357" spans="1:1" x14ac:dyDescent="0.3">
      <c r="A357">
        <v>2.9800000000000004</v>
      </c>
    </row>
    <row r="358" spans="1:1" x14ac:dyDescent="0.3">
      <c r="A358">
        <v>3.1</v>
      </c>
    </row>
    <row r="359" spans="1:1" x14ac:dyDescent="0.3">
      <c r="A359">
        <v>3.1</v>
      </c>
    </row>
    <row r="360" spans="1:1" x14ac:dyDescent="0.3">
      <c r="A360">
        <v>3.08</v>
      </c>
    </row>
    <row r="361" spans="1:1" x14ac:dyDescent="0.3">
      <c r="A361">
        <v>3.08</v>
      </c>
    </row>
    <row r="362" spans="1:1" x14ac:dyDescent="0.3">
      <c r="A362">
        <v>3.1</v>
      </c>
    </row>
    <row r="363" spans="1:1" x14ac:dyDescent="0.3">
      <c r="A363">
        <v>3.11</v>
      </c>
    </row>
    <row r="364" spans="1:1" x14ac:dyDescent="0.3">
      <c r="A364">
        <v>3.08</v>
      </c>
    </row>
    <row r="365" spans="1:1" x14ac:dyDescent="0.3">
      <c r="A365">
        <v>3.08</v>
      </c>
    </row>
    <row r="366" spans="1:1" x14ac:dyDescent="0.3">
      <c r="A366">
        <v>3.1</v>
      </c>
    </row>
    <row r="367" spans="1:1" x14ac:dyDescent="0.3">
      <c r="A367">
        <v>3.1</v>
      </c>
    </row>
    <row r="368" spans="1:1" x14ac:dyDescent="0.3">
      <c r="A368">
        <v>3.09</v>
      </c>
    </row>
    <row r="369" spans="1:1" x14ac:dyDescent="0.3">
      <c r="A369">
        <v>3.09</v>
      </c>
    </row>
    <row r="370" spans="1:1" x14ac:dyDescent="0.3">
      <c r="A370">
        <v>3.1</v>
      </c>
    </row>
    <row r="371" spans="1:1" x14ac:dyDescent="0.3">
      <c r="A371">
        <v>3.1</v>
      </c>
    </row>
    <row r="372" spans="1:1" x14ac:dyDescent="0.3">
      <c r="A372">
        <v>3.09</v>
      </c>
    </row>
    <row r="373" spans="1:1" x14ac:dyDescent="0.3">
      <c r="A373">
        <v>3.08</v>
      </c>
    </row>
    <row r="374" spans="1:1" x14ac:dyDescent="0.3">
      <c r="A374">
        <v>3.09</v>
      </c>
    </row>
    <row r="375" spans="1:1" x14ac:dyDescent="0.3">
      <c r="A375">
        <v>3.09</v>
      </c>
    </row>
    <row r="376" spans="1:1" x14ac:dyDescent="0.3">
      <c r="A376">
        <v>3.09</v>
      </c>
    </row>
    <row r="377" spans="1:1" x14ac:dyDescent="0.3">
      <c r="A377">
        <v>3.08</v>
      </c>
    </row>
    <row r="378" spans="1:1" x14ac:dyDescent="0.3">
      <c r="A378">
        <v>3.09</v>
      </c>
    </row>
    <row r="379" spans="1:1" x14ac:dyDescent="0.3">
      <c r="A379">
        <v>3.09</v>
      </c>
    </row>
    <row r="380" spans="1:1" x14ac:dyDescent="0.3">
      <c r="A380">
        <v>3.09</v>
      </c>
    </row>
    <row r="381" spans="1:1" x14ac:dyDescent="0.3">
      <c r="A381">
        <v>3.08</v>
      </c>
    </row>
    <row r="382" spans="1:1" x14ac:dyDescent="0.3">
      <c r="A382">
        <v>3.09</v>
      </c>
    </row>
    <row r="383" spans="1:1" x14ac:dyDescent="0.3">
      <c r="A383">
        <v>3.07</v>
      </c>
    </row>
    <row r="384" spans="1:1" x14ac:dyDescent="0.3">
      <c r="A384">
        <v>3.08</v>
      </c>
    </row>
    <row r="385" spans="1:1" x14ac:dyDescent="0.3">
      <c r="A385">
        <v>3.08</v>
      </c>
    </row>
    <row r="386" spans="1:1" x14ac:dyDescent="0.3">
      <c r="A386">
        <v>3.09</v>
      </c>
    </row>
    <row r="387" spans="1:1" x14ac:dyDescent="0.3">
      <c r="A387">
        <v>3.09</v>
      </c>
    </row>
    <row r="388" spans="1:1" x14ac:dyDescent="0.3">
      <c r="A388">
        <v>3.08</v>
      </c>
    </row>
    <row r="389" spans="1:1" x14ac:dyDescent="0.3">
      <c r="A389">
        <v>3.08</v>
      </c>
    </row>
    <row r="390" spans="1:1" x14ac:dyDescent="0.3">
      <c r="A390">
        <v>3.06</v>
      </c>
    </row>
    <row r="391" spans="1:1" x14ac:dyDescent="0.3">
      <c r="A391">
        <v>3.06</v>
      </c>
    </row>
    <row r="392" spans="1:1" x14ac:dyDescent="0.3">
      <c r="A392">
        <v>2.99</v>
      </c>
    </row>
    <row r="393" spans="1:1" x14ac:dyDescent="0.3">
      <c r="A393">
        <v>3.05</v>
      </c>
    </row>
    <row r="394" spans="1:1" x14ac:dyDescent="0.3">
      <c r="A394">
        <v>3.05</v>
      </c>
    </row>
    <row r="395" spans="1:1" x14ac:dyDescent="0.3">
      <c r="A395">
        <v>3.04</v>
      </c>
    </row>
    <row r="396" spans="1:1" x14ac:dyDescent="0.3">
      <c r="A396">
        <v>3.05</v>
      </c>
    </row>
    <row r="397" spans="1:1" x14ac:dyDescent="0.3">
      <c r="A397">
        <v>3.03</v>
      </c>
    </row>
    <row r="398" spans="1:1" x14ac:dyDescent="0.3">
      <c r="A398">
        <v>3.06</v>
      </c>
    </row>
    <row r="399" spans="1:1" x14ac:dyDescent="0.3">
      <c r="A399">
        <v>2.99</v>
      </c>
    </row>
    <row r="400" spans="1:1" x14ac:dyDescent="0.3">
      <c r="A400">
        <v>3.05</v>
      </c>
    </row>
    <row r="401" spans="1:1" x14ac:dyDescent="0.3">
      <c r="A401">
        <v>3.05</v>
      </c>
    </row>
    <row r="402" spans="1:1" x14ac:dyDescent="0.3">
      <c r="A402">
        <v>3.04</v>
      </c>
    </row>
    <row r="403" spans="1:1" x14ac:dyDescent="0.3">
      <c r="A403">
        <v>3.01</v>
      </c>
    </row>
    <row r="404" spans="1:1" x14ac:dyDescent="0.3">
      <c r="A404">
        <v>3.03</v>
      </c>
    </row>
    <row r="405" spans="1:1" x14ac:dyDescent="0.3">
      <c r="A405">
        <v>2.98</v>
      </c>
    </row>
    <row r="406" spans="1:1" x14ac:dyDescent="0.3">
      <c r="A406">
        <v>3.01</v>
      </c>
    </row>
    <row r="407" spans="1:1" x14ac:dyDescent="0.3">
      <c r="A407">
        <v>2.99</v>
      </c>
    </row>
    <row r="408" spans="1:1" x14ac:dyDescent="0.3">
      <c r="A408">
        <v>3.01</v>
      </c>
    </row>
    <row r="409" spans="1:1" x14ac:dyDescent="0.3">
      <c r="A409">
        <v>3.03</v>
      </c>
    </row>
    <row r="410" spans="1:1" x14ac:dyDescent="0.3">
      <c r="A410">
        <v>3.03</v>
      </c>
    </row>
    <row r="411" spans="1:1" x14ac:dyDescent="0.3">
      <c r="A411">
        <v>3.02</v>
      </c>
    </row>
    <row r="412" spans="1:1" x14ac:dyDescent="0.3">
      <c r="A412">
        <v>3.02</v>
      </c>
    </row>
    <row r="413" spans="1:1" x14ac:dyDescent="0.3">
      <c r="A413">
        <v>3.01</v>
      </c>
    </row>
    <row r="414" spans="1:1" x14ac:dyDescent="0.3">
      <c r="A414">
        <v>2.79</v>
      </c>
    </row>
    <row r="415" spans="1:1" x14ac:dyDescent="0.3">
      <c r="A415">
        <v>2.81</v>
      </c>
    </row>
    <row r="416" spans="1:1" x14ac:dyDescent="0.3">
      <c r="A416">
        <v>2.98</v>
      </c>
    </row>
    <row r="417" spans="1:1" x14ac:dyDescent="0.3">
      <c r="A417">
        <v>2.99</v>
      </c>
    </row>
    <row r="418" spans="1:1" x14ac:dyDescent="0.3">
      <c r="A418">
        <v>3</v>
      </c>
    </row>
    <row r="419" spans="1:1" x14ac:dyDescent="0.3">
      <c r="A419">
        <v>2.79</v>
      </c>
    </row>
    <row r="420" spans="1:1" x14ac:dyDescent="0.3">
      <c r="A420">
        <v>2.99</v>
      </c>
    </row>
    <row r="421" spans="1:1" x14ac:dyDescent="0.3">
      <c r="A421">
        <v>3</v>
      </c>
    </row>
    <row r="422" spans="1:1" x14ac:dyDescent="0.3">
      <c r="A422">
        <v>2.99</v>
      </c>
    </row>
    <row r="423" spans="1:1" x14ac:dyDescent="0.3">
      <c r="A423">
        <v>2.98</v>
      </c>
    </row>
    <row r="424" spans="1:1" x14ac:dyDescent="0.3">
      <c r="A424">
        <v>2.98</v>
      </c>
    </row>
    <row r="425" spans="1:1" x14ac:dyDescent="0.3">
      <c r="A425">
        <v>2.95</v>
      </c>
    </row>
    <row r="426" spans="1:1" x14ac:dyDescent="0.3">
      <c r="A426">
        <v>2.77</v>
      </c>
    </row>
    <row r="427" spans="1:1" x14ac:dyDescent="0.3">
      <c r="A427">
        <v>2.96</v>
      </c>
    </row>
    <row r="428" spans="1:1" x14ac:dyDescent="0.3">
      <c r="A428">
        <v>2.97</v>
      </c>
    </row>
    <row r="429" spans="1:1" x14ac:dyDescent="0.3">
      <c r="A429">
        <v>2.96</v>
      </c>
    </row>
    <row r="430" spans="1:1" x14ac:dyDescent="0.3">
      <c r="A430">
        <v>2.78</v>
      </c>
    </row>
    <row r="431" spans="1:1" x14ac:dyDescent="0.3">
      <c r="A431">
        <v>2.96</v>
      </c>
    </row>
    <row r="432" spans="1:1" x14ac:dyDescent="0.3">
      <c r="A432">
        <v>2.79</v>
      </c>
    </row>
    <row r="433" spans="1:1" x14ac:dyDescent="0.3">
      <c r="A433">
        <v>2.99</v>
      </c>
    </row>
    <row r="434" spans="1:1" x14ac:dyDescent="0.3">
      <c r="A434" s="5">
        <v>2.8</v>
      </c>
    </row>
    <row r="435" spans="1:1" x14ac:dyDescent="0.3">
      <c r="A435">
        <v>2.89</v>
      </c>
    </row>
    <row r="436" spans="1:1" x14ac:dyDescent="0.3">
      <c r="A436">
        <v>2.94</v>
      </c>
    </row>
    <row r="437" spans="1:1" x14ac:dyDescent="0.3">
      <c r="A437">
        <v>2.93</v>
      </c>
    </row>
    <row r="438" spans="1:1" x14ac:dyDescent="0.3">
      <c r="A438">
        <v>2.96</v>
      </c>
    </row>
    <row r="439" spans="1:1" x14ac:dyDescent="0.3">
      <c r="A439">
        <v>2.79</v>
      </c>
    </row>
    <row r="440" spans="1:1" x14ac:dyDescent="0.3">
      <c r="A440">
        <v>2.77</v>
      </c>
    </row>
    <row r="441" spans="1:1" x14ac:dyDescent="0.3">
      <c r="A441">
        <v>2.95</v>
      </c>
    </row>
    <row r="442" spans="1:1" x14ac:dyDescent="0.3">
      <c r="A442">
        <v>2.95</v>
      </c>
    </row>
    <row r="443" spans="1:1" x14ac:dyDescent="0.3">
      <c r="A443">
        <v>2.87</v>
      </c>
    </row>
    <row r="444" spans="1:1" x14ac:dyDescent="0.3">
      <c r="A444">
        <v>2.93</v>
      </c>
    </row>
    <row r="445" spans="1:1" x14ac:dyDescent="0.3">
      <c r="A445">
        <v>2.84</v>
      </c>
    </row>
    <row r="446" spans="1:1" x14ac:dyDescent="0.3">
      <c r="A446">
        <v>2.99</v>
      </c>
    </row>
    <row r="447" spans="1:1" x14ac:dyDescent="0.3">
      <c r="A447">
        <v>2.92</v>
      </c>
    </row>
    <row r="448" spans="1:1" x14ac:dyDescent="0.3">
      <c r="A448">
        <v>2.98</v>
      </c>
    </row>
    <row r="449" spans="1:1" x14ac:dyDescent="0.3">
      <c r="A449">
        <v>2.83</v>
      </c>
    </row>
    <row r="450" spans="1:1" x14ac:dyDescent="0.3">
      <c r="A450">
        <v>2.8</v>
      </c>
    </row>
    <row r="451" spans="1:1" x14ac:dyDescent="0.3">
      <c r="A451">
        <v>2.97</v>
      </c>
    </row>
    <row r="452" spans="1:1" x14ac:dyDescent="0.3">
      <c r="A452">
        <v>2.92</v>
      </c>
    </row>
    <row r="453" spans="1:1" x14ac:dyDescent="0.3">
      <c r="A453">
        <v>2.94</v>
      </c>
    </row>
    <row r="454" spans="1:1" x14ac:dyDescent="0.3">
      <c r="A454">
        <v>2.92</v>
      </c>
    </row>
    <row r="455" spans="1:1" x14ac:dyDescent="0.3">
      <c r="A455">
        <v>2.79</v>
      </c>
    </row>
    <row r="456" spans="1:1" x14ac:dyDescent="0.3">
      <c r="A456">
        <v>2.92</v>
      </c>
    </row>
    <row r="457" spans="1:1" x14ac:dyDescent="0.3">
      <c r="A457">
        <v>2.77</v>
      </c>
    </row>
    <row r="458" spans="1:1" x14ac:dyDescent="0.3">
      <c r="A458">
        <v>2.91</v>
      </c>
    </row>
    <row r="459" spans="1:1" x14ac:dyDescent="0.3">
      <c r="A459">
        <v>2.91</v>
      </c>
    </row>
    <row r="460" spans="1:1" x14ac:dyDescent="0.3">
      <c r="A460">
        <v>2.92</v>
      </c>
    </row>
    <row r="461" spans="1:1" x14ac:dyDescent="0.3">
      <c r="A461">
        <v>2.91</v>
      </c>
    </row>
    <row r="462" spans="1:1" x14ac:dyDescent="0.3">
      <c r="A462">
        <v>2.91</v>
      </c>
    </row>
    <row r="463" spans="1:1" x14ac:dyDescent="0.3">
      <c r="A463">
        <v>2.79</v>
      </c>
    </row>
    <row r="464" spans="1:1" x14ac:dyDescent="0.3">
      <c r="A464">
        <v>2.9</v>
      </c>
    </row>
    <row r="465" spans="1:1" x14ac:dyDescent="0.3">
      <c r="A465">
        <v>2.9</v>
      </c>
    </row>
    <row r="466" spans="1:1" x14ac:dyDescent="0.3">
      <c r="A466">
        <v>2.91</v>
      </c>
    </row>
    <row r="467" spans="1:1" x14ac:dyDescent="0.3">
      <c r="A467">
        <v>2.9</v>
      </c>
    </row>
    <row r="468" spans="1:1" x14ac:dyDescent="0.3">
      <c r="A468">
        <v>2.91</v>
      </c>
    </row>
    <row r="469" spans="1:1" x14ac:dyDescent="0.3">
      <c r="A469">
        <v>2.77</v>
      </c>
    </row>
    <row r="470" spans="1:1" x14ac:dyDescent="0.3">
      <c r="A470">
        <v>2.9</v>
      </c>
    </row>
    <row r="471" spans="1:1" x14ac:dyDescent="0.3">
      <c r="A471">
        <v>2.9</v>
      </c>
    </row>
    <row r="472" spans="1:1" x14ac:dyDescent="0.3">
      <c r="A472">
        <v>2.79</v>
      </c>
    </row>
    <row r="473" spans="1:1" x14ac:dyDescent="0.3">
      <c r="A473">
        <v>2.8</v>
      </c>
    </row>
    <row r="474" spans="1:1" x14ac:dyDescent="0.3">
      <c r="A474">
        <v>2.89</v>
      </c>
    </row>
    <row r="475" spans="1:1" x14ac:dyDescent="0.3">
      <c r="A475">
        <v>2.88</v>
      </c>
    </row>
    <row r="476" spans="1:1" x14ac:dyDescent="0.3">
      <c r="A476">
        <v>2.89</v>
      </c>
    </row>
    <row r="477" spans="1:1" x14ac:dyDescent="0.3">
      <c r="A477">
        <v>2.79</v>
      </c>
    </row>
    <row r="478" spans="1:1" x14ac:dyDescent="0.3">
      <c r="A478">
        <v>2.88</v>
      </c>
    </row>
    <row r="479" spans="1:1" x14ac:dyDescent="0.3">
      <c r="A479">
        <v>2.8</v>
      </c>
    </row>
    <row r="480" spans="1:1" x14ac:dyDescent="0.3">
      <c r="A480">
        <v>2.88</v>
      </c>
    </row>
    <row r="481" spans="1:1" x14ac:dyDescent="0.3">
      <c r="A481">
        <v>2.85</v>
      </c>
    </row>
    <row r="482" spans="1:1" x14ac:dyDescent="0.3">
      <c r="A482">
        <v>2.87</v>
      </c>
    </row>
    <row r="483" spans="1:1" x14ac:dyDescent="0.3">
      <c r="A483">
        <v>2.8</v>
      </c>
    </row>
    <row r="484" spans="1:1" x14ac:dyDescent="0.3">
      <c r="A484">
        <v>2.77</v>
      </c>
    </row>
    <row r="485" spans="1:1" x14ac:dyDescent="0.3">
      <c r="A485">
        <v>2.88</v>
      </c>
    </row>
    <row r="486" spans="1:1" x14ac:dyDescent="0.3">
      <c r="A486">
        <v>2.79</v>
      </c>
    </row>
    <row r="487" spans="1:1" x14ac:dyDescent="0.3">
      <c r="A487">
        <v>2.86</v>
      </c>
    </row>
    <row r="488" spans="1:1" x14ac:dyDescent="0.3">
      <c r="A488">
        <v>2.86</v>
      </c>
    </row>
    <row r="489" spans="1:1" x14ac:dyDescent="0.3">
      <c r="A489">
        <v>2.86</v>
      </c>
    </row>
    <row r="490" spans="1:1" x14ac:dyDescent="0.3">
      <c r="A490">
        <v>2.85</v>
      </c>
    </row>
    <row r="491" spans="1:1" x14ac:dyDescent="0.3">
      <c r="A491">
        <v>2.8</v>
      </c>
    </row>
    <row r="492" spans="1:1" x14ac:dyDescent="0.3">
      <c r="A492">
        <v>2.86</v>
      </c>
    </row>
    <row r="493" spans="1:1" x14ac:dyDescent="0.3">
      <c r="A493">
        <v>2.86</v>
      </c>
    </row>
    <row r="494" spans="1:1" x14ac:dyDescent="0.3">
      <c r="A494">
        <v>2.84</v>
      </c>
    </row>
    <row r="495" spans="1:1" x14ac:dyDescent="0.3">
      <c r="A495">
        <v>2.84</v>
      </c>
    </row>
    <row r="496" spans="1:1" x14ac:dyDescent="0.3">
      <c r="A496">
        <v>2.85</v>
      </c>
    </row>
    <row r="497" spans="1:1" x14ac:dyDescent="0.3">
      <c r="A497">
        <v>2.79</v>
      </c>
    </row>
    <row r="498" spans="1:1" x14ac:dyDescent="0.3">
      <c r="A498">
        <v>2.83</v>
      </c>
    </row>
    <row r="499" spans="1:1" x14ac:dyDescent="0.3">
      <c r="A499">
        <v>2.83</v>
      </c>
    </row>
    <row r="500" spans="1:1" x14ac:dyDescent="0.3">
      <c r="A500">
        <v>2.77</v>
      </c>
    </row>
    <row r="501" spans="1:1" x14ac:dyDescent="0.3">
      <c r="A501">
        <v>2.84</v>
      </c>
    </row>
    <row r="502" spans="1:1" x14ac:dyDescent="0.3">
      <c r="A502">
        <v>2.79</v>
      </c>
    </row>
    <row r="503" spans="1:1" x14ac:dyDescent="0.3">
      <c r="A503">
        <v>2.82</v>
      </c>
    </row>
    <row r="504" spans="1:1" x14ac:dyDescent="0.3">
      <c r="A504">
        <v>2.8</v>
      </c>
    </row>
    <row r="505" spans="1:1" x14ac:dyDescent="0.3">
      <c r="A505">
        <v>2.83</v>
      </c>
    </row>
    <row r="506" spans="1:1" x14ac:dyDescent="0.3">
      <c r="A506">
        <v>2.8</v>
      </c>
    </row>
    <row r="507" spans="1:1" x14ac:dyDescent="0.3">
      <c r="A507">
        <v>2.82</v>
      </c>
    </row>
    <row r="508" spans="1:1" x14ac:dyDescent="0.3">
      <c r="A508">
        <v>2.83</v>
      </c>
    </row>
    <row r="509" spans="1:1" x14ac:dyDescent="0.3">
      <c r="A509">
        <v>2.82</v>
      </c>
    </row>
    <row r="510" spans="1:1" x14ac:dyDescent="0.3">
      <c r="A510">
        <v>2.77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496"/>
  <sheetViews>
    <sheetView topLeftCell="A40" workbookViewId="0">
      <selection activeCell="A427" sqref="A427:A496"/>
    </sheetView>
  </sheetViews>
  <sheetFormatPr defaultRowHeight="14.4" x14ac:dyDescent="0.3"/>
  <sheetData>
    <row r="1" spans="1:21" x14ac:dyDescent="0.3">
      <c r="A1">
        <v>3.5</v>
      </c>
      <c r="K1" s="8"/>
      <c r="L1" s="8" t="s">
        <v>21</v>
      </c>
      <c r="N1" s="8" t="s">
        <v>24</v>
      </c>
      <c r="P1" s="8" t="s">
        <v>28</v>
      </c>
    </row>
    <row r="2" spans="1:21" x14ac:dyDescent="0.3">
      <c r="A2">
        <v>3.53</v>
      </c>
      <c r="F2" s="8">
        <v>3.59</v>
      </c>
      <c r="G2" s="8" cm="1">
        <f t="array" ref="G2:G83">COUNTIF(esp4basetotal,esp4volttotal)</f>
        <v>4</v>
      </c>
      <c r="H2" s="30">
        <f t="shared" ref="H2:H33" si="0">G2/COUNTA(esp4basetotal)</f>
        <v>8.0645161290322578E-3</v>
      </c>
      <c r="K2" s="8">
        <v>3.59</v>
      </c>
      <c r="L2" s="8" cm="1">
        <f t="array" ref="L2:L40">COUNTIF(esp4basecheia,esp4voltcheio)</f>
        <v>4</v>
      </c>
      <c r="N2" s="8" cm="1">
        <f t="array" ref="N2:N40">COUNTIF(esp4basemed,esp4voltcheio)</f>
        <v>0</v>
      </c>
      <c r="P2" s="8" cm="1">
        <f t="array" ref="P2:P40">COUNTIF(esp4basevazia,esp4voltcheio)</f>
        <v>0</v>
      </c>
      <c r="S2" s="8" t="s">
        <v>21</v>
      </c>
      <c r="T2" s="8" t="s">
        <v>24</v>
      </c>
      <c r="U2" s="8" t="s">
        <v>28</v>
      </c>
    </row>
    <row r="3" spans="1:21" x14ac:dyDescent="0.3">
      <c r="A3">
        <v>3.57</v>
      </c>
      <c r="F3" s="8">
        <v>3.58</v>
      </c>
      <c r="G3" s="8">
        <v>3</v>
      </c>
      <c r="H3" s="30">
        <f t="shared" si="0"/>
        <v>6.0483870967741934E-3</v>
      </c>
      <c r="K3" s="8">
        <v>3.58</v>
      </c>
      <c r="L3" s="8">
        <v>3</v>
      </c>
      <c r="N3" s="8">
        <v>0</v>
      </c>
      <c r="P3" s="8">
        <v>0</v>
      </c>
      <c r="S3" s="8">
        <f>L41</f>
        <v>58</v>
      </c>
      <c r="T3" s="8">
        <f>N41</f>
        <v>95</v>
      </c>
      <c r="U3" s="8">
        <f>P41</f>
        <v>0</v>
      </c>
    </row>
    <row r="4" spans="1:21" x14ac:dyDescent="0.3">
      <c r="A4">
        <v>3.58</v>
      </c>
      <c r="F4" s="8">
        <v>3.57</v>
      </c>
      <c r="G4" s="8">
        <v>3</v>
      </c>
      <c r="H4" s="30">
        <f t="shared" si="0"/>
        <v>6.0483870967741934E-3</v>
      </c>
      <c r="K4" s="8">
        <v>3.57</v>
      </c>
      <c r="L4" s="8">
        <v>3</v>
      </c>
      <c r="N4" s="8">
        <v>0</v>
      </c>
      <c r="P4" s="8">
        <v>0</v>
      </c>
      <c r="S4" s="8" t="s">
        <v>22</v>
      </c>
      <c r="T4" s="8" t="s">
        <v>25</v>
      </c>
      <c r="U4" s="8" t="s">
        <v>29</v>
      </c>
    </row>
    <row r="5" spans="1:21" x14ac:dyDescent="0.3">
      <c r="A5">
        <v>3.59</v>
      </c>
      <c r="F5" s="8">
        <v>3.56</v>
      </c>
      <c r="G5" s="8">
        <v>1</v>
      </c>
      <c r="H5" s="30">
        <f t="shared" si="0"/>
        <v>2.0161290322580645E-3</v>
      </c>
      <c r="K5" s="8">
        <v>3.56</v>
      </c>
      <c r="L5" s="8">
        <v>1</v>
      </c>
      <c r="N5" s="8">
        <v>0</v>
      </c>
      <c r="P5" s="8">
        <v>0</v>
      </c>
      <c r="S5" s="8">
        <f>L89</f>
        <v>5</v>
      </c>
      <c r="T5" s="8">
        <f>N89</f>
        <v>264</v>
      </c>
      <c r="U5" s="8">
        <f>P89</f>
        <v>47</v>
      </c>
    </row>
    <row r="6" spans="1:21" x14ac:dyDescent="0.3">
      <c r="A6">
        <v>3.59</v>
      </c>
      <c r="F6" s="8">
        <v>3.55</v>
      </c>
      <c r="G6" s="8">
        <v>3</v>
      </c>
      <c r="H6" s="30">
        <f t="shared" si="0"/>
        <v>6.0483870967741934E-3</v>
      </c>
      <c r="K6" s="8">
        <v>3.55</v>
      </c>
      <c r="L6" s="8">
        <v>3</v>
      </c>
      <c r="N6" s="8">
        <v>0</v>
      </c>
      <c r="P6" s="8">
        <v>0</v>
      </c>
      <c r="S6" s="8" t="s">
        <v>23</v>
      </c>
      <c r="T6" s="8" t="s">
        <v>26</v>
      </c>
      <c r="U6" s="8" t="s">
        <v>30</v>
      </c>
    </row>
    <row r="7" spans="1:21" x14ac:dyDescent="0.3">
      <c r="A7">
        <v>3.57</v>
      </c>
      <c r="F7" s="8">
        <v>3.54</v>
      </c>
      <c r="G7" s="8">
        <v>2</v>
      </c>
      <c r="H7" s="30">
        <f t="shared" si="0"/>
        <v>4.0322580645161289E-3</v>
      </c>
      <c r="K7" s="8">
        <v>3.54</v>
      </c>
      <c r="L7" s="8">
        <v>2</v>
      </c>
      <c r="N7" s="8">
        <v>0</v>
      </c>
      <c r="P7" s="8">
        <v>0</v>
      </c>
      <c r="S7" s="8">
        <f>L112</f>
        <v>0</v>
      </c>
      <c r="T7" s="8">
        <f>N112</f>
        <v>4</v>
      </c>
      <c r="U7" s="8">
        <f>P112</f>
        <v>23</v>
      </c>
    </row>
    <row r="8" spans="1:21" x14ac:dyDescent="0.3">
      <c r="A8">
        <v>3.59</v>
      </c>
      <c r="F8" s="8">
        <v>3.53</v>
      </c>
      <c r="G8" s="8">
        <v>3</v>
      </c>
      <c r="H8" s="30">
        <f t="shared" si="0"/>
        <v>6.0483870967741934E-3</v>
      </c>
      <c r="K8" s="8">
        <v>3.53</v>
      </c>
      <c r="L8" s="8">
        <v>3</v>
      </c>
      <c r="N8" s="8">
        <v>0</v>
      </c>
      <c r="P8" s="8">
        <v>0</v>
      </c>
      <c r="S8" s="8">
        <f>S3+S5+S7</f>
        <v>63</v>
      </c>
      <c r="T8" s="8">
        <f>T3+T5+T7</f>
        <v>363</v>
      </c>
      <c r="U8" s="8">
        <f>U3+U5+U7</f>
        <v>70</v>
      </c>
    </row>
    <row r="9" spans="1:21" x14ac:dyDescent="0.3">
      <c r="A9">
        <v>3.42</v>
      </c>
      <c r="F9" s="8">
        <v>3.52</v>
      </c>
      <c r="G9" s="8">
        <v>2</v>
      </c>
      <c r="H9" s="30">
        <f t="shared" si="0"/>
        <v>4.0322580645161289E-3</v>
      </c>
      <c r="K9" s="8">
        <v>3.52</v>
      </c>
      <c r="L9" s="8">
        <v>2</v>
      </c>
      <c r="N9" s="8">
        <v>0</v>
      </c>
      <c r="P9" s="8">
        <v>0</v>
      </c>
    </row>
    <row r="10" spans="1:21" x14ac:dyDescent="0.3">
      <c r="A10">
        <v>3.54</v>
      </c>
      <c r="F10" s="8">
        <v>3.51</v>
      </c>
      <c r="G10" s="8">
        <v>6</v>
      </c>
      <c r="H10" s="30">
        <f t="shared" si="0"/>
        <v>1.2096774193548387E-2</v>
      </c>
      <c r="K10" s="8">
        <v>3.51</v>
      </c>
      <c r="L10" s="8">
        <v>6</v>
      </c>
      <c r="N10" s="8">
        <v>0</v>
      </c>
      <c r="P10" s="8">
        <v>0</v>
      </c>
    </row>
    <row r="11" spans="1:21" x14ac:dyDescent="0.3">
      <c r="A11">
        <v>3.55</v>
      </c>
      <c r="F11" s="8">
        <v>3.5</v>
      </c>
      <c r="G11" s="8">
        <v>5</v>
      </c>
      <c r="H11" s="30">
        <f t="shared" si="0"/>
        <v>1.0080645161290322E-2</v>
      </c>
      <c r="K11" s="8">
        <v>3.5</v>
      </c>
      <c r="L11" s="8">
        <v>5</v>
      </c>
      <c r="N11" s="8">
        <v>0</v>
      </c>
      <c r="P11" s="8">
        <v>0</v>
      </c>
    </row>
    <row r="12" spans="1:21" x14ac:dyDescent="0.3">
      <c r="A12">
        <v>3.59</v>
      </c>
      <c r="F12" s="8">
        <v>3.49</v>
      </c>
      <c r="G12" s="8">
        <v>3</v>
      </c>
      <c r="H12" s="30">
        <f t="shared" si="0"/>
        <v>6.0483870967741934E-3</v>
      </c>
      <c r="K12" s="8">
        <v>3.49</v>
      </c>
      <c r="L12" s="8">
        <v>3</v>
      </c>
      <c r="N12" s="8">
        <v>0</v>
      </c>
      <c r="P12" s="8">
        <v>0</v>
      </c>
    </row>
    <row r="13" spans="1:21" x14ac:dyDescent="0.3">
      <c r="A13">
        <v>3.58</v>
      </c>
      <c r="F13" s="8">
        <v>3.48</v>
      </c>
      <c r="G13" s="8">
        <v>1</v>
      </c>
      <c r="H13" s="30">
        <f t="shared" si="0"/>
        <v>2.0161290322580645E-3</v>
      </c>
      <c r="K13" s="8">
        <v>3.48</v>
      </c>
      <c r="L13" s="8">
        <v>1</v>
      </c>
      <c r="N13" s="8">
        <v>0</v>
      </c>
      <c r="P13" s="8">
        <v>0</v>
      </c>
    </row>
    <row r="14" spans="1:21" x14ac:dyDescent="0.3">
      <c r="A14">
        <v>3.57</v>
      </c>
      <c r="F14" s="8">
        <v>3.47</v>
      </c>
      <c r="G14" s="8">
        <v>6</v>
      </c>
      <c r="H14" s="30">
        <f t="shared" si="0"/>
        <v>1.2096774193548387E-2</v>
      </c>
      <c r="K14" s="8">
        <v>3.47</v>
      </c>
      <c r="L14" s="8">
        <v>6</v>
      </c>
      <c r="N14" s="8">
        <v>0</v>
      </c>
      <c r="P14" s="8">
        <v>0</v>
      </c>
    </row>
    <row r="15" spans="1:21" x14ac:dyDescent="0.3">
      <c r="A15">
        <v>3.56</v>
      </c>
      <c r="F15" s="8">
        <v>3.46</v>
      </c>
      <c r="G15" s="8">
        <v>2</v>
      </c>
      <c r="H15" s="30">
        <f t="shared" si="0"/>
        <v>4.0322580645161289E-3</v>
      </c>
      <c r="K15" s="8">
        <v>3.46</v>
      </c>
      <c r="L15" s="8">
        <v>2</v>
      </c>
      <c r="N15" s="8">
        <v>0</v>
      </c>
      <c r="P15" s="8">
        <v>0</v>
      </c>
    </row>
    <row r="16" spans="1:21" x14ac:dyDescent="0.3">
      <c r="A16">
        <v>3.55</v>
      </c>
      <c r="F16" s="8">
        <v>3.45</v>
      </c>
      <c r="G16" s="8">
        <v>1</v>
      </c>
      <c r="H16" s="30">
        <f t="shared" si="0"/>
        <v>2.0161290322580645E-3</v>
      </c>
      <c r="K16" s="8">
        <v>3.45</v>
      </c>
      <c r="L16" s="8">
        <v>1</v>
      </c>
      <c r="N16" s="8">
        <v>0</v>
      </c>
      <c r="P16" s="8">
        <v>0</v>
      </c>
    </row>
    <row r="17" spans="1:16" x14ac:dyDescent="0.3">
      <c r="A17">
        <v>3.58</v>
      </c>
      <c r="F17" s="8">
        <v>3.44</v>
      </c>
      <c r="G17" s="8">
        <v>2</v>
      </c>
      <c r="H17" s="30">
        <f t="shared" si="0"/>
        <v>4.0322580645161289E-3</v>
      </c>
      <c r="K17" s="8">
        <v>3.44</v>
      </c>
      <c r="L17" s="8">
        <v>2</v>
      </c>
      <c r="N17" s="8">
        <v>0</v>
      </c>
      <c r="P17" s="8">
        <v>0</v>
      </c>
    </row>
    <row r="18" spans="1:16" x14ac:dyDescent="0.3">
      <c r="A18">
        <v>3.55</v>
      </c>
      <c r="F18" s="8">
        <v>3.43</v>
      </c>
      <c r="G18" s="8">
        <v>2</v>
      </c>
      <c r="H18" s="30">
        <f t="shared" si="0"/>
        <v>4.0322580645161289E-3</v>
      </c>
      <c r="K18" s="8">
        <v>3.43</v>
      </c>
      <c r="L18" s="8">
        <v>2</v>
      </c>
      <c r="N18" s="8">
        <v>0</v>
      </c>
      <c r="P18" s="8">
        <v>0</v>
      </c>
    </row>
    <row r="19" spans="1:16" x14ac:dyDescent="0.3">
      <c r="A19">
        <v>3.53</v>
      </c>
      <c r="F19" s="8">
        <v>3.42</v>
      </c>
      <c r="G19" s="8">
        <v>5</v>
      </c>
      <c r="H19" s="30">
        <f t="shared" si="0"/>
        <v>1.0080645161290322E-2</v>
      </c>
      <c r="K19" s="8">
        <v>3.42</v>
      </c>
      <c r="L19" s="8">
        <v>4</v>
      </c>
      <c r="N19" s="8">
        <v>1</v>
      </c>
      <c r="P19" s="8">
        <v>0</v>
      </c>
    </row>
    <row r="20" spans="1:16" x14ac:dyDescent="0.3">
      <c r="A20">
        <v>3.5</v>
      </c>
      <c r="F20" s="8">
        <v>3.41</v>
      </c>
      <c r="G20" s="8">
        <v>1</v>
      </c>
      <c r="H20" s="30">
        <f t="shared" si="0"/>
        <v>2.0161290322580645E-3</v>
      </c>
      <c r="K20" s="8">
        <v>3.41</v>
      </c>
      <c r="L20" s="8">
        <v>1</v>
      </c>
      <c r="N20" s="8">
        <v>0</v>
      </c>
      <c r="P20" s="8">
        <v>0</v>
      </c>
    </row>
    <row r="21" spans="1:16" x14ac:dyDescent="0.3">
      <c r="A21">
        <v>3.52</v>
      </c>
      <c r="F21" s="8">
        <v>3.4</v>
      </c>
      <c r="G21" s="8">
        <v>2</v>
      </c>
      <c r="H21" s="30">
        <f t="shared" si="0"/>
        <v>4.0322580645161289E-3</v>
      </c>
      <c r="K21" s="8">
        <v>3.4</v>
      </c>
      <c r="L21" s="8">
        <v>1</v>
      </c>
      <c r="N21" s="8">
        <v>1</v>
      </c>
      <c r="P21" s="8">
        <v>0</v>
      </c>
    </row>
    <row r="22" spans="1:16" x14ac:dyDescent="0.3">
      <c r="A22">
        <v>3.53</v>
      </c>
      <c r="F22" s="8">
        <v>3.39</v>
      </c>
      <c r="G22" s="8">
        <v>3</v>
      </c>
      <c r="H22" s="30">
        <f t="shared" si="0"/>
        <v>6.0483870967741934E-3</v>
      </c>
      <c r="K22" s="8">
        <v>3.39</v>
      </c>
      <c r="L22" s="8">
        <v>1</v>
      </c>
      <c r="N22" s="8">
        <v>2</v>
      </c>
      <c r="P22" s="8">
        <v>0</v>
      </c>
    </row>
    <row r="23" spans="1:16" x14ac:dyDescent="0.3">
      <c r="A23">
        <v>3.54</v>
      </c>
      <c r="F23" s="8">
        <v>3.38</v>
      </c>
      <c r="G23" s="8">
        <v>1</v>
      </c>
      <c r="H23" s="30">
        <f t="shared" si="0"/>
        <v>2.0161290322580645E-3</v>
      </c>
      <c r="K23" s="8">
        <v>3.38</v>
      </c>
      <c r="L23" s="8">
        <v>0</v>
      </c>
      <c r="N23" s="8">
        <v>1</v>
      </c>
      <c r="P23" s="8">
        <v>0</v>
      </c>
    </row>
    <row r="24" spans="1:16" x14ac:dyDescent="0.3">
      <c r="A24">
        <v>3.51</v>
      </c>
      <c r="F24" s="8">
        <v>3.36</v>
      </c>
      <c r="G24" s="8">
        <v>2</v>
      </c>
      <c r="H24" s="30">
        <f t="shared" si="0"/>
        <v>4.0322580645161289E-3</v>
      </c>
      <c r="K24" s="8">
        <v>3.36</v>
      </c>
      <c r="L24" s="8">
        <v>0</v>
      </c>
      <c r="N24" s="8">
        <v>2</v>
      </c>
      <c r="P24" s="8">
        <v>0</v>
      </c>
    </row>
    <row r="25" spans="1:16" x14ac:dyDescent="0.3">
      <c r="A25">
        <v>3.46</v>
      </c>
      <c r="F25" s="8">
        <v>3.35</v>
      </c>
      <c r="G25" s="8">
        <v>1</v>
      </c>
      <c r="H25" s="30">
        <f t="shared" si="0"/>
        <v>2.0161290322580645E-3</v>
      </c>
      <c r="K25" s="8">
        <v>3.35</v>
      </c>
      <c r="L25" s="8">
        <v>0</v>
      </c>
      <c r="N25" s="8">
        <v>1</v>
      </c>
      <c r="P25" s="8">
        <v>0</v>
      </c>
    </row>
    <row r="26" spans="1:16" x14ac:dyDescent="0.3">
      <c r="A26">
        <v>3.52</v>
      </c>
      <c r="F26" s="8">
        <v>3.34</v>
      </c>
      <c r="G26" s="8">
        <v>7</v>
      </c>
      <c r="H26" s="30">
        <f t="shared" si="0"/>
        <v>1.4112903225806451E-2</v>
      </c>
      <c r="K26" s="8">
        <v>3.34</v>
      </c>
      <c r="L26" s="8">
        <v>0</v>
      </c>
      <c r="N26" s="8">
        <v>7</v>
      </c>
      <c r="P26" s="8">
        <v>0</v>
      </c>
    </row>
    <row r="27" spans="1:16" x14ac:dyDescent="0.3">
      <c r="A27">
        <v>3.47</v>
      </c>
      <c r="F27" s="8">
        <v>3.33</v>
      </c>
      <c r="G27" s="8">
        <v>2</v>
      </c>
      <c r="H27" s="30">
        <f t="shared" si="0"/>
        <v>4.0322580645161289E-3</v>
      </c>
      <c r="K27" s="8">
        <v>3.33</v>
      </c>
      <c r="L27" s="8">
        <v>0</v>
      </c>
      <c r="N27" s="8">
        <v>2</v>
      </c>
      <c r="P27" s="8">
        <v>0</v>
      </c>
    </row>
    <row r="28" spans="1:16" x14ac:dyDescent="0.3">
      <c r="A28">
        <v>3.51</v>
      </c>
      <c r="F28" s="8">
        <v>3.31</v>
      </c>
      <c r="G28" s="8">
        <v>2</v>
      </c>
      <c r="H28" s="30">
        <f t="shared" si="0"/>
        <v>4.0322580645161289E-3</v>
      </c>
      <c r="K28" s="8">
        <v>3.31</v>
      </c>
      <c r="L28" s="8">
        <v>0</v>
      </c>
      <c r="N28" s="8">
        <v>2</v>
      </c>
      <c r="P28" s="8">
        <v>0</v>
      </c>
    </row>
    <row r="29" spans="1:16" x14ac:dyDescent="0.3">
      <c r="A29">
        <v>3.51</v>
      </c>
      <c r="F29" s="8">
        <v>3.3</v>
      </c>
      <c r="G29" s="8">
        <v>1</v>
      </c>
      <c r="H29" s="30">
        <f t="shared" si="0"/>
        <v>2.0161290322580645E-3</v>
      </c>
      <c r="K29" s="8">
        <v>3.3</v>
      </c>
      <c r="L29" s="8">
        <v>0</v>
      </c>
      <c r="N29" s="8">
        <v>1</v>
      </c>
      <c r="P29" s="8">
        <v>0</v>
      </c>
    </row>
    <row r="30" spans="1:16" x14ac:dyDescent="0.3">
      <c r="A30">
        <v>3.5</v>
      </c>
      <c r="F30" s="8">
        <v>3.29</v>
      </c>
      <c r="G30" s="8">
        <v>1</v>
      </c>
      <c r="H30" s="30">
        <f t="shared" si="0"/>
        <v>2.0161290322580645E-3</v>
      </c>
      <c r="K30" s="8">
        <v>3.29</v>
      </c>
      <c r="L30" s="8">
        <v>0</v>
      </c>
      <c r="N30" s="8">
        <v>1</v>
      </c>
      <c r="P30" s="8">
        <v>0</v>
      </c>
    </row>
    <row r="31" spans="1:16" x14ac:dyDescent="0.3">
      <c r="A31">
        <v>3.5</v>
      </c>
      <c r="F31" s="8">
        <v>3.27</v>
      </c>
      <c r="G31" s="8">
        <v>1</v>
      </c>
      <c r="H31" s="30">
        <f t="shared" si="0"/>
        <v>2.0161290322580645E-3</v>
      </c>
      <c r="K31" s="8">
        <v>3.27</v>
      </c>
      <c r="L31" s="8">
        <v>0</v>
      </c>
      <c r="N31" s="8">
        <v>1</v>
      </c>
      <c r="P31" s="8">
        <v>0</v>
      </c>
    </row>
    <row r="32" spans="1:16" x14ac:dyDescent="0.3">
      <c r="A32">
        <v>3.51</v>
      </c>
      <c r="F32" s="8">
        <v>3.26</v>
      </c>
      <c r="G32" s="8">
        <v>2</v>
      </c>
      <c r="H32" s="30">
        <f t="shared" si="0"/>
        <v>4.0322580645161289E-3</v>
      </c>
      <c r="K32" s="8">
        <v>3.26</v>
      </c>
      <c r="L32" s="8">
        <v>0</v>
      </c>
      <c r="N32" s="8">
        <v>2</v>
      </c>
      <c r="P32" s="8">
        <v>0</v>
      </c>
    </row>
    <row r="33" spans="1:16" x14ac:dyDescent="0.3">
      <c r="A33">
        <v>3.5</v>
      </c>
      <c r="F33" s="8">
        <v>3.25</v>
      </c>
      <c r="G33" s="8">
        <v>5</v>
      </c>
      <c r="H33" s="30">
        <f t="shared" si="0"/>
        <v>1.0080645161290322E-2</v>
      </c>
      <c r="K33" s="8">
        <v>3.25</v>
      </c>
      <c r="L33" s="8">
        <v>1</v>
      </c>
      <c r="N33" s="8">
        <v>4</v>
      </c>
      <c r="P33" s="8">
        <v>0</v>
      </c>
    </row>
    <row r="34" spans="1:16" x14ac:dyDescent="0.3">
      <c r="A34">
        <v>3.51</v>
      </c>
      <c r="F34" s="8">
        <v>3.24</v>
      </c>
      <c r="G34" s="8">
        <v>4</v>
      </c>
      <c r="H34" s="30">
        <f t="shared" ref="H34:H65" si="1">G34/COUNTA(esp4basetotal)</f>
        <v>8.0645161290322578E-3</v>
      </c>
      <c r="K34" s="8">
        <v>3.24</v>
      </c>
      <c r="L34" s="8">
        <v>0</v>
      </c>
      <c r="N34" s="8">
        <v>4</v>
      </c>
      <c r="P34" s="8">
        <v>0</v>
      </c>
    </row>
    <row r="35" spans="1:16" x14ac:dyDescent="0.3">
      <c r="A35">
        <v>3.19</v>
      </c>
      <c r="F35" s="8">
        <v>3.23</v>
      </c>
      <c r="G35" s="8">
        <v>8</v>
      </c>
      <c r="H35" s="30">
        <f t="shared" si="1"/>
        <v>1.6129032258064516E-2</v>
      </c>
      <c r="K35" s="8">
        <v>3.23</v>
      </c>
      <c r="L35" s="8">
        <v>1</v>
      </c>
      <c r="N35" s="8">
        <v>7</v>
      </c>
      <c r="P35" s="8">
        <v>0</v>
      </c>
    </row>
    <row r="36" spans="1:16" x14ac:dyDescent="0.3">
      <c r="A36">
        <v>3.51</v>
      </c>
      <c r="F36" s="8">
        <v>3.22</v>
      </c>
      <c r="G36" s="8">
        <v>28</v>
      </c>
      <c r="H36" s="30">
        <f t="shared" si="1"/>
        <v>5.6451612903225805E-2</v>
      </c>
      <c r="K36" s="8">
        <v>3.22</v>
      </c>
      <c r="L36" s="8">
        <v>0</v>
      </c>
      <c r="N36" s="8">
        <v>28</v>
      </c>
      <c r="P36" s="8">
        <v>0</v>
      </c>
    </row>
    <row r="37" spans="1:16" x14ac:dyDescent="0.3">
      <c r="A37">
        <v>3.49</v>
      </c>
      <c r="F37" s="8">
        <v>3.21</v>
      </c>
      <c r="G37" s="8">
        <v>28</v>
      </c>
      <c r="H37" s="30">
        <f t="shared" si="1"/>
        <v>5.6451612903225805E-2</v>
      </c>
      <c r="K37" s="8">
        <v>3.21</v>
      </c>
      <c r="L37" s="8">
        <v>0</v>
      </c>
      <c r="N37" s="8">
        <v>28</v>
      </c>
      <c r="P37" s="8">
        <v>0</v>
      </c>
    </row>
    <row r="38" spans="1:16" x14ac:dyDescent="0.3">
      <c r="A38">
        <v>3.49</v>
      </c>
      <c r="F38" s="8">
        <v>3.2</v>
      </c>
      <c r="G38" s="8">
        <v>29</v>
      </c>
      <c r="H38" s="30">
        <f t="shared" si="1"/>
        <v>5.8467741935483868E-2</v>
      </c>
      <c r="K38" s="8"/>
      <c r="L38" s="8">
        <v>0</v>
      </c>
      <c r="N38" s="8">
        <v>0</v>
      </c>
      <c r="P38" s="8">
        <v>0</v>
      </c>
    </row>
    <row r="39" spans="1:16" x14ac:dyDescent="0.3">
      <c r="A39">
        <v>3.47</v>
      </c>
      <c r="F39" s="8">
        <v>3.19</v>
      </c>
      <c r="G39" s="8">
        <v>25</v>
      </c>
      <c r="H39" s="30">
        <f t="shared" si="1"/>
        <v>5.040322580645161E-2</v>
      </c>
      <c r="K39" s="8"/>
      <c r="L39" s="8">
        <v>0</v>
      </c>
      <c r="N39" s="8">
        <v>0</v>
      </c>
      <c r="P39" s="8">
        <v>0</v>
      </c>
    </row>
    <row r="40" spans="1:16" x14ac:dyDescent="0.3">
      <c r="A40">
        <v>3.46</v>
      </c>
      <c r="F40" s="8">
        <v>3.18</v>
      </c>
      <c r="G40" s="8">
        <v>28</v>
      </c>
      <c r="H40" s="30">
        <f t="shared" si="1"/>
        <v>5.6451612903225805E-2</v>
      </c>
      <c r="K40" s="8"/>
      <c r="L40" s="8">
        <v>0</v>
      </c>
      <c r="N40" s="8">
        <v>0</v>
      </c>
      <c r="P40" s="8">
        <v>0</v>
      </c>
    </row>
    <row r="41" spans="1:16" x14ac:dyDescent="0.3">
      <c r="A41">
        <v>3.47</v>
      </c>
      <c r="F41" s="8">
        <v>3.17</v>
      </c>
      <c r="G41" s="8">
        <v>8</v>
      </c>
      <c r="H41" s="30">
        <f t="shared" si="1"/>
        <v>1.6129032258064516E-2</v>
      </c>
      <c r="L41" s="31">
        <f>SUM(_xlfn.ANCHORARRAY(L2))</f>
        <v>58</v>
      </c>
      <c r="N41" s="31">
        <f>SUM(_xlfn.ANCHORARRAY(N2))</f>
        <v>95</v>
      </c>
      <c r="P41" s="31">
        <f>SUM(_xlfn.ANCHORARRAY(P2))</f>
        <v>0</v>
      </c>
    </row>
    <row r="42" spans="1:16" x14ac:dyDescent="0.3">
      <c r="A42">
        <v>3.49</v>
      </c>
      <c r="F42" s="8">
        <v>3.16</v>
      </c>
      <c r="G42" s="8">
        <v>3</v>
      </c>
      <c r="H42" s="30">
        <f t="shared" si="1"/>
        <v>6.0483870967741934E-3</v>
      </c>
      <c r="L42" t="s">
        <v>22</v>
      </c>
      <c r="N42" t="s">
        <v>25</v>
      </c>
      <c r="P42" t="s">
        <v>29</v>
      </c>
    </row>
    <row r="43" spans="1:16" x14ac:dyDescent="0.3">
      <c r="A43">
        <v>3.47</v>
      </c>
      <c r="F43" s="8">
        <v>3.15</v>
      </c>
      <c r="G43" s="8">
        <v>10</v>
      </c>
      <c r="H43" s="30">
        <f t="shared" si="1"/>
        <v>2.0161290322580645E-2</v>
      </c>
      <c r="K43" s="8">
        <v>3.2</v>
      </c>
      <c r="L43" s="8" cm="1">
        <f t="array" ref="L43:L82">COUNTIF(esp4basecheia,esp4voltmed)</f>
        <v>1</v>
      </c>
      <c r="N43" s="8" cm="1">
        <f t="array" ref="N43:N82">COUNTIF(esp4basemed,esp4voltmed)</f>
        <v>28</v>
      </c>
      <c r="P43" s="8" cm="1">
        <f t="array" ref="P43:P82">COUNTIF(esp4basevazia,esp4voltmed)</f>
        <v>0</v>
      </c>
    </row>
    <row r="44" spans="1:16" x14ac:dyDescent="0.3">
      <c r="A44">
        <v>3.47</v>
      </c>
      <c r="F44" s="8">
        <v>3.14</v>
      </c>
      <c r="G44" s="8">
        <v>3</v>
      </c>
      <c r="H44" s="30">
        <f t="shared" si="1"/>
        <v>6.0483870967741934E-3</v>
      </c>
      <c r="K44" s="8">
        <v>3.19</v>
      </c>
      <c r="L44" s="8">
        <v>2</v>
      </c>
      <c r="N44" s="8">
        <v>23</v>
      </c>
      <c r="P44" s="8">
        <v>0</v>
      </c>
    </row>
    <row r="45" spans="1:16" x14ac:dyDescent="0.3">
      <c r="A45">
        <v>3.48</v>
      </c>
      <c r="F45" s="8">
        <v>3.13</v>
      </c>
      <c r="G45" s="8">
        <v>13</v>
      </c>
      <c r="H45" s="30">
        <f t="shared" si="1"/>
        <v>2.620967741935484E-2</v>
      </c>
      <c r="K45" s="8">
        <v>3.18</v>
      </c>
      <c r="L45" s="8">
        <v>1</v>
      </c>
      <c r="N45" s="8">
        <v>27</v>
      </c>
      <c r="P45" s="8">
        <v>0</v>
      </c>
    </row>
    <row r="46" spans="1:16" x14ac:dyDescent="0.3">
      <c r="A46">
        <v>3.42</v>
      </c>
      <c r="F46" s="8">
        <v>3.12</v>
      </c>
      <c r="G46" s="8">
        <v>15</v>
      </c>
      <c r="H46" s="30">
        <f t="shared" si="1"/>
        <v>3.0241935483870969E-2</v>
      </c>
      <c r="K46" s="8">
        <v>3.17</v>
      </c>
      <c r="L46" s="8">
        <v>1</v>
      </c>
      <c r="N46" s="8">
        <v>7</v>
      </c>
      <c r="P46" s="8">
        <v>0</v>
      </c>
    </row>
    <row r="47" spans="1:16" x14ac:dyDescent="0.3">
      <c r="A47">
        <v>3.19</v>
      </c>
      <c r="F47" s="8">
        <v>3.11</v>
      </c>
      <c r="G47" s="8">
        <v>28</v>
      </c>
      <c r="H47" s="30">
        <f t="shared" si="1"/>
        <v>5.6451612903225805E-2</v>
      </c>
      <c r="K47" s="8">
        <v>3.16</v>
      </c>
      <c r="L47" s="8">
        <v>0</v>
      </c>
      <c r="N47" s="8">
        <v>3</v>
      </c>
      <c r="P47" s="8">
        <v>0</v>
      </c>
    </row>
    <row r="48" spans="1:16" x14ac:dyDescent="0.3">
      <c r="A48">
        <v>3.39</v>
      </c>
      <c r="F48" s="8">
        <v>3.1</v>
      </c>
      <c r="G48" s="8">
        <v>27</v>
      </c>
      <c r="H48" s="30">
        <f t="shared" si="1"/>
        <v>5.4435483870967742E-2</v>
      </c>
      <c r="K48" s="8">
        <v>3.15</v>
      </c>
      <c r="L48" s="8">
        <v>0</v>
      </c>
      <c r="N48" s="8">
        <v>10</v>
      </c>
      <c r="P48" s="8">
        <v>0</v>
      </c>
    </row>
    <row r="49" spans="1:16" x14ac:dyDescent="0.3">
      <c r="A49">
        <v>3.47</v>
      </c>
      <c r="F49" s="8">
        <v>3.09</v>
      </c>
      <c r="G49" s="8">
        <v>17</v>
      </c>
      <c r="H49" s="30">
        <f t="shared" si="1"/>
        <v>3.4274193548387094E-2</v>
      </c>
      <c r="K49" s="8">
        <v>3.14</v>
      </c>
      <c r="L49" s="8">
        <v>0</v>
      </c>
      <c r="N49" s="8">
        <v>3</v>
      </c>
      <c r="P49" s="8">
        <v>0</v>
      </c>
    </row>
    <row r="50" spans="1:16" x14ac:dyDescent="0.3">
      <c r="A50">
        <v>3.44</v>
      </c>
      <c r="F50" s="8">
        <v>3.08</v>
      </c>
      <c r="G50" s="8">
        <v>8</v>
      </c>
      <c r="H50" s="30">
        <f t="shared" si="1"/>
        <v>1.6129032258064516E-2</v>
      </c>
      <c r="K50" s="8">
        <v>3.13</v>
      </c>
      <c r="L50" s="8">
        <v>0</v>
      </c>
      <c r="N50" s="8">
        <v>13</v>
      </c>
      <c r="P50" s="8">
        <v>0</v>
      </c>
    </row>
    <row r="51" spans="1:16" x14ac:dyDescent="0.3">
      <c r="A51">
        <v>3.23</v>
      </c>
      <c r="F51" s="8">
        <v>3.07</v>
      </c>
      <c r="G51" s="8">
        <v>5</v>
      </c>
      <c r="H51" s="30">
        <f t="shared" si="1"/>
        <v>1.0080645161290322E-2</v>
      </c>
      <c r="K51" s="8">
        <v>3.12</v>
      </c>
      <c r="L51" s="8">
        <v>0</v>
      </c>
      <c r="N51" s="8">
        <v>15</v>
      </c>
      <c r="P51" s="8">
        <v>0</v>
      </c>
    </row>
    <row r="52" spans="1:16" x14ac:dyDescent="0.3">
      <c r="A52">
        <v>3.43</v>
      </c>
      <c r="F52" s="8">
        <v>3.06</v>
      </c>
      <c r="G52" s="8">
        <v>10</v>
      </c>
      <c r="H52" s="30">
        <f t="shared" si="1"/>
        <v>2.0161290322580645E-2</v>
      </c>
      <c r="K52" s="8">
        <v>3.11</v>
      </c>
      <c r="L52" s="8">
        <v>0</v>
      </c>
      <c r="N52" s="8">
        <v>28</v>
      </c>
      <c r="P52" s="8">
        <v>0</v>
      </c>
    </row>
    <row r="53" spans="1:16" x14ac:dyDescent="0.3">
      <c r="A53">
        <v>3.45</v>
      </c>
      <c r="F53" s="8">
        <v>3.05</v>
      </c>
      <c r="G53" s="8">
        <v>11</v>
      </c>
      <c r="H53" s="30">
        <f t="shared" si="1"/>
        <v>2.2177419354838711E-2</v>
      </c>
      <c r="K53" s="8">
        <v>3.1</v>
      </c>
      <c r="L53" s="8">
        <v>0</v>
      </c>
      <c r="N53" s="8">
        <v>27</v>
      </c>
      <c r="P53" s="8">
        <v>0</v>
      </c>
    </row>
    <row r="54" spans="1:16" x14ac:dyDescent="0.3">
      <c r="A54">
        <v>3.44</v>
      </c>
      <c r="F54" s="8">
        <v>3.04</v>
      </c>
      <c r="G54" s="8">
        <v>2</v>
      </c>
      <c r="H54" s="30">
        <f t="shared" si="1"/>
        <v>4.0322580645161289E-3</v>
      </c>
      <c r="K54" s="8">
        <v>3.09</v>
      </c>
      <c r="L54" s="8">
        <v>0</v>
      </c>
      <c r="N54" s="8">
        <v>17</v>
      </c>
      <c r="P54" s="8">
        <v>0</v>
      </c>
    </row>
    <row r="55" spans="1:16" x14ac:dyDescent="0.3">
      <c r="A55">
        <v>3.18</v>
      </c>
      <c r="F55" s="8">
        <v>3.03</v>
      </c>
      <c r="G55" s="8">
        <v>7</v>
      </c>
      <c r="H55" s="30">
        <f t="shared" si="1"/>
        <v>1.4112903225806451E-2</v>
      </c>
      <c r="K55" s="8">
        <v>3.08</v>
      </c>
      <c r="L55" s="8">
        <v>0</v>
      </c>
      <c r="N55" s="8">
        <v>8</v>
      </c>
      <c r="P55" s="8">
        <v>0</v>
      </c>
    </row>
    <row r="56" spans="1:16" x14ac:dyDescent="0.3">
      <c r="A56">
        <v>3.4</v>
      </c>
      <c r="F56" s="8">
        <v>3.02</v>
      </c>
      <c r="G56" s="8">
        <v>6</v>
      </c>
      <c r="H56" s="30">
        <f t="shared" si="1"/>
        <v>1.2096774193548387E-2</v>
      </c>
      <c r="K56" s="8">
        <v>3.07</v>
      </c>
      <c r="L56" s="8">
        <v>0</v>
      </c>
      <c r="N56" s="8">
        <v>5</v>
      </c>
      <c r="P56" s="8">
        <v>0</v>
      </c>
    </row>
    <row r="57" spans="1:16" x14ac:dyDescent="0.3">
      <c r="A57">
        <v>3.43</v>
      </c>
      <c r="F57" s="8">
        <v>3.01</v>
      </c>
      <c r="G57" s="8">
        <v>11</v>
      </c>
      <c r="H57" s="30">
        <f t="shared" si="1"/>
        <v>2.2177419354838711E-2</v>
      </c>
      <c r="K57" s="8">
        <v>3.06</v>
      </c>
      <c r="L57" s="8">
        <v>0</v>
      </c>
      <c r="N57" s="8">
        <v>10</v>
      </c>
      <c r="P57" s="8">
        <v>0</v>
      </c>
    </row>
    <row r="58" spans="1:16" x14ac:dyDescent="0.3">
      <c r="A58">
        <v>3.17</v>
      </c>
      <c r="F58" s="8">
        <v>3</v>
      </c>
      <c r="G58" s="8">
        <v>5</v>
      </c>
      <c r="H58" s="30">
        <f t="shared" si="1"/>
        <v>1.0080645161290322E-2</v>
      </c>
      <c r="K58" s="8">
        <v>3.05</v>
      </c>
      <c r="L58" s="8">
        <v>0</v>
      </c>
      <c r="N58" s="8">
        <v>11</v>
      </c>
      <c r="P58" s="8">
        <v>0</v>
      </c>
    </row>
    <row r="59" spans="1:16" x14ac:dyDescent="0.3">
      <c r="A59">
        <v>3.25</v>
      </c>
      <c r="F59" s="8">
        <v>2.99</v>
      </c>
      <c r="G59" s="8">
        <v>3</v>
      </c>
      <c r="H59" s="30">
        <f t="shared" si="1"/>
        <v>6.0483870967741934E-3</v>
      </c>
      <c r="K59" s="8">
        <v>3.04</v>
      </c>
      <c r="L59" s="8">
        <v>0</v>
      </c>
      <c r="N59" s="8">
        <v>2</v>
      </c>
      <c r="P59" s="8">
        <v>0</v>
      </c>
    </row>
    <row r="60" spans="1:16" x14ac:dyDescent="0.3">
      <c r="A60">
        <v>3.42</v>
      </c>
      <c r="F60" s="8">
        <v>2.98</v>
      </c>
      <c r="G60" s="8">
        <v>4</v>
      </c>
      <c r="H60" s="30">
        <f t="shared" si="1"/>
        <v>8.0645161290322578E-3</v>
      </c>
      <c r="K60" s="8">
        <v>3.03</v>
      </c>
      <c r="L60" s="8">
        <v>0</v>
      </c>
      <c r="N60" s="8">
        <v>5</v>
      </c>
      <c r="P60" s="8">
        <v>2</v>
      </c>
    </row>
    <row r="61" spans="1:16" x14ac:dyDescent="0.3">
      <c r="A61">
        <v>3.41</v>
      </c>
      <c r="F61" s="8">
        <v>2.97</v>
      </c>
      <c r="G61" s="8">
        <v>1</v>
      </c>
      <c r="H61" s="30">
        <f t="shared" si="1"/>
        <v>2.0161290322580645E-3</v>
      </c>
      <c r="K61" s="8">
        <v>3.02</v>
      </c>
      <c r="L61" s="8">
        <v>0</v>
      </c>
      <c r="N61" s="8">
        <v>6</v>
      </c>
      <c r="P61" s="8">
        <v>0</v>
      </c>
    </row>
    <row r="62" spans="1:16" x14ac:dyDescent="0.3">
      <c r="A62">
        <v>3.42</v>
      </c>
      <c r="F62" s="8">
        <v>2.96</v>
      </c>
      <c r="G62" s="8">
        <v>1</v>
      </c>
      <c r="H62" s="30">
        <f t="shared" si="1"/>
        <v>2.0161290322580645E-3</v>
      </c>
      <c r="K62" s="8">
        <v>3.01</v>
      </c>
      <c r="L62" s="8">
        <v>0</v>
      </c>
      <c r="N62" s="8">
        <v>9</v>
      </c>
      <c r="P62" s="8">
        <v>2</v>
      </c>
    </row>
    <row r="63" spans="1:16" x14ac:dyDescent="0.3">
      <c r="A63" s="5">
        <v>3.2</v>
      </c>
      <c r="F63" s="8">
        <v>2.95</v>
      </c>
      <c r="G63" s="8">
        <v>1</v>
      </c>
      <c r="H63" s="30">
        <f t="shared" si="1"/>
        <v>2.0161290322580645E-3</v>
      </c>
      <c r="K63" s="8">
        <v>3</v>
      </c>
      <c r="L63" s="8">
        <v>0</v>
      </c>
      <c r="N63" s="8">
        <v>4</v>
      </c>
      <c r="P63" s="8">
        <v>1</v>
      </c>
    </row>
    <row r="64" spans="1:16" x14ac:dyDescent="0.3">
      <c r="A64">
        <v>3.42</v>
      </c>
      <c r="F64" s="8">
        <v>2.93</v>
      </c>
      <c r="G64" s="8">
        <v>1</v>
      </c>
      <c r="H64" s="30">
        <f t="shared" si="1"/>
        <v>2.0161290322580645E-3</v>
      </c>
      <c r="K64" s="8">
        <v>2.99</v>
      </c>
      <c r="L64" s="8">
        <v>0</v>
      </c>
      <c r="N64" s="8">
        <v>0</v>
      </c>
      <c r="P64" s="8">
        <v>3</v>
      </c>
    </row>
    <row r="65" spans="1:16" x14ac:dyDescent="0.3">
      <c r="A65">
        <v>3.29</v>
      </c>
      <c r="F65" s="8">
        <v>2.92</v>
      </c>
      <c r="G65" s="8">
        <v>3</v>
      </c>
      <c r="H65" s="30">
        <f t="shared" si="1"/>
        <v>6.0483870967741934E-3</v>
      </c>
      <c r="K65" s="8">
        <v>2.98</v>
      </c>
      <c r="L65" s="8">
        <v>0</v>
      </c>
      <c r="N65" s="8">
        <v>2</v>
      </c>
      <c r="P65" s="8">
        <v>2</v>
      </c>
    </row>
    <row r="66" spans="1:16" x14ac:dyDescent="0.3">
      <c r="A66">
        <v>3.36</v>
      </c>
      <c r="F66" s="8">
        <v>2.91</v>
      </c>
      <c r="G66" s="8">
        <v>7</v>
      </c>
      <c r="H66" s="30">
        <f t="shared" ref="H66:H74" si="2">G66/COUNTA(esp4basetotal)</f>
        <v>1.4112903225806451E-2</v>
      </c>
      <c r="K66" s="8">
        <v>2.97</v>
      </c>
      <c r="L66" s="8">
        <v>0</v>
      </c>
      <c r="N66" s="8">
        <v>1</v>
      </c>
      <c r="P66" s="8">
        <v>0</v>
      </c>
    </row>
    <row r="67" spans="1:16" x14ac:dyDescent="0.3">
      <c r="A67">
        <v>3.19</v>
      </c>
      <c r="F67" s="8">
        <v>2.9</v>
      </c>
      <c r="G67" s="8">
        <v>6</v>
      </c>
      <c r="H67" s="30">
        <f t="shared" si="2"/>
        <v>1.2096774193548387E-2</v>
      </c>
      <c r="K67" s="8">
        <v>2.96</v>
      </c>
      <c r="L67" s="8">
        <v>0</v>
      </c>
      <c r="N67" s="8">
        <v>0</v>
      </c>
      <c r="P67" s="8">
        <v>1</v>
      </c>
    </row>
    <row r="68" spans="1:16" x14ac:dyDescent="0.3">
      <c r="A68">
        <v>3.39</v>
      </c>
      <c r="F68" s="8">
        <v>2.89</v>
      </c>
      <c r="G68" s="8">
        <v>1</v>
      </c>
      <c r="H68" s="30">
        <f t="shared" si="2"/>
        <v>2.0161290322580645E-3</v>
      </c>
      <c r="K68" s="8">
        <v>2.95</v>
      </c>
      <c r="L68" s="8">
        <v>0</v>
      </c>
      <c r="N68" s="8">
        <v>0</v>
      </c>
      <c r="P68" s="8">
        <v>1</v>
      </c>
    </row>
    <row r="69" spans="1:16" x14ac:dyDescent="0.3">
      <c r="A69">
        <v>3.2</v>
      </c>
      <c r="F69" s="8">
        <v>2.88</v>
      </c>
      <c r="G69" s="8">
        <v>2</v>
      </c>
      <c r="H69" s="30">
        <f t="shared" si="2"/>
        <v>4.0322580645161289E-3</v>
      </c>
      <c r="K69" s="8">
        <v>2.93</v>
      </c>
      <c r="L69" s="8">
        <v>0</v>
      </c>
      <c r="N69" s="8">
        <v>0</v>
      </c>
      <c r="P69" s="8">
        <v>1</v>
      </c>
    </row>
    <row r="70" spans="1:16" x14ac:dyDescent="0.3">
      <c r="A70">
        <v>3.18</v>
      </c>
      <c r="F70" s="8">
        <v>2.87</v>
      </c>
      <c r="G70" s="8">
        <v>1</v>
      </c>
      <c r="H70" s="30">
        <f t="shared" si="2"/>
        <v>2.0161290322580645E-3</v>
      </c>
      <c r="K70" s="8">
        <v>2.92</v>
      </c>
      <c r="L70" s="8">
        <v>0</v>
      </c>
      <c r="N70" s="8">
        <v>0</v>
      </c>
      <c r="P70" s="8">
        <v>3</v>
      </c>
    </row>
    <row r="71" spans="1:16" x14ac:dyDescent="0.3">
      <c r="A71">
        <v>3.4</v>
      </c>
      <c r="F71" s="8">
        <v>2.86</v>
      </c>
      <c r="G71" s="8">
        <v>2</v>
      </c>
      <c r="H71" s="30">
        <f t="shared" si="2"/>
        <v>4.0322580645161289E-3</v>
      </c>
      <c r="K71" s="8">
        <v>2.91</v>
      </c>
      <c r="L71" s="8">
        <v>0</v>
      </c>
      <c r="N71" s="8">
        <v>0</v>
      </c>
      <c r="P71" s="8">
        <v>7</v>
      </c>
    </row>
    <row r="72" spans="1:16" x14ac:dyDescent="0.3">
      <c r="A72">
        <v>3.34</v>
      </c>
      <c r="F72" s="8">
        <v>2.85</v>
      </c>
      <c r="G72" s="8">
        <v>1</v>
      </c>
      <c r="H72" s="30">
        <f t="shared" si="2"/>
        <v>2.0161290322580645E-3</v>
      </c>
      <c r="K72" s="8">
        <v>2.9</v>
      </c>
      <c r="L72" s="8">
        <v>0</v>
      </c>
      <c r="N72" s="8">
        <v>0</v>
      </c>
      <c r="P72" s="8">
        <v>6</v>
      </c>
    </row>
    <row r="73" spans="1:16" x14ac:dyDescent="0.3">
      <c r="A73">
        <v>3.39</v>
      </c>
      <c r="F73" s="8">
        <v>2.84</v>
      </c>
      <c r="G73" s="8">
        <v>2</v>
      </c>
      <c r="H73" s="30">
        <f t="shared" si="2"/>
        <v>4.0322580645161289E-3</v>
      </c>
      <c r="K73" s="8">
        <v>2.89</v>
      </c>
      <c r="L73" s="8">
        <v>0</v>
      </c>
      <c r="N73" s="8">
        <v>0</v>
      </c>
      <c r="P73" s="8">
        <v>1</v>
      </c>
    </row>
    <row r="74" spans="1:16" x14ac:dyDescent="0.3">
      <c r="A74">
        <v>3.25</v>
      </c>
      <c r="F74" s="8">
        <v>2.83</v>
      </c>
      <c r="G74" s="8">
        <v>2</v>
      </c>
      <c r="H74" s="30">
        <f t="shared" si="2"/>
        <v>4.0322580645161289E-3</v>
      </c>
      <c r="K74" s="8">
        <v>2.88</v>
      </c>
      <c r="L74" s="8">
        <v>0</v>
      </c>
      <c r="N74" s="8">
        <v>0</v>
      </c>
      <c r="P74" s="8">
        <v>2</v>
      </c>
    </row>
    <row r="75" spans="1:16" x14ac:dyDescent="0.3">
      <c r="A75">
        <v>3.38</v>
      </c>
      <c r="F75">
        <v>2.82</v>
      </c>
      <c r="G75">
        <v>2</v>
      </c>
      <c r="K75" s="8">
        <v>2.87</v>
      </c>
      <c r="L75" s="8">
        <v>0</v>
      </c>
      <c r="N75" s="8">
        <v>0</v>
      </c>
      <c r="P75" s="8">
        <v>1</v>
      </c>
    </row>
    <row r="76" spans="1:16" x14ac:dyDescent="0.3">
      <c r="A76">
        <v>3.19</v>
      </c>
      <c r="F76">
        <v>2.81</v>
      </c>
      <c r="G76">
        <v>5</v>
      </c>
      <c r="K76" s="8">
        <v>2.86</v>
      </c>
      <c r="L76" s="8">
        <v>0</v>
      </c>
      <c r="N76" s="8">
        <v>0</v>
      </c>
      <c r="P76" s="8">
        <v>2</v>
      </c>
    </row>
    <row r="77" spans="1:16" x14ac:dyDescent="0.3">
      <c r="A77">
        <v>3.36</v>
      </c>
      <c r="F77">
        <v>2.8</v>
      </c>
      <c r="G77">
        <v>10</v>
      </c>
      <c r="K77" s="8">
        <v>2.85</v>
      </c>
      <c r="L77" s="8">
        <v>0</v>
      </c>
      <c r="N77" s="8">
        <v>0</v>
      </c>
      <c r="P77" s="8">
        <v>1</v>
      </c>
    </row>
    <row r="78" spans="1:16" x14ac:dyDescent="0.3">
      <c r="A78">
        <v>3.26</v>
      </c>
      <c r="F78">
        <v>2.79</v>
      </c>
      <c r="G78">
        <v>8</v>
      </c>
      <c r="K78" s="8">
        <v>2.84</v>
      </c>
      <c r="L78" s="8">
        <v>0</v>
      </c>
      <c r="N78" s="8">
        <v>0</v>
      </c>
      <c r="P78" s="8">
        <v>2</v>
      </c>
    </row>
    <row r="79" spans="1:16" x14ac:dyDescent="0.3">
      <c r="A79">
        <v>3.34</v>
      </c>
      <c r="F79">
        <v>2.78</v>
      </c>
      <c r="G79">
        <v>4</v>
      </c>
      <c r="K79" s="8">
        <v>2.83</v>
      </c>
      <c r="L79" s="8">
        <v>0</v>
      </c>
      <c r="N79" s="8">
        <v>0</v>
      </c>
      <c r="P79" s="8">
        <v>2</v>
      </c>
    </row>
    <row r="80" spans="1:16" x14ac:dyDescent="0.3">
      <c r="A80">
        <v>3.35</v>
      </c>
      <c r="F80">
        <v>2.77</v>
      </c>
      <c r="G80">
        <v>4</v>
      </c>
      <c r="K80">
        <v>2.82</v>
      </c>
      <c r="L80" s="8">
        <v>0</v>
      </c>
      <c r="N80" s="8">
        <v>0</v>
      </c>
      <c r="P80" s="8">
        <v>2</v>
      </c>
    </row>
    <row r="81" spans="1:16" x14ac:dyDescent="0.3">
      <c r="A81">
        <v>3.3</v>
      </c>
      <c r="F81">
        <v>2.76</v>
      </c>
      <c r="G81">
        <v>1</v>
      </c>
      <c r="K81">
        <v>2.81</v>
      </c>
      <c r="L81" s="8">
        <v>0</v>
      </c>
      <c r="N81" s="8">
        <v>0</v>
      </c>
      <c r="P81" s="8">
        <v>5</v>
      </c>
    </row>
    <row r="82" spans="1:16" x14ac:dyDescent="0.3">
      <c r="A82">
        <v>3.34</v>
      </c>
      <c r="G82">
        <v>0</v>
      </c>
      <c r="K82" s="8"/>
      <c r="L82" s="8">
        <v>0</v>
      </c>
      <c r="N82" s="8">
        <v>0</v>
      </c>
      <c r="P82" s="8">
        <v>0</v>
      </c>
    </row>
    <row r="83" spans="1:16" x14ac:dyDescent="0.3">
      <c r="A83">
        <v>3.34</v>
      </c>
      <c r="G83">
        <v>0</v>
      </c>
      <c r="K83" s="8"/>
      <c r="L83" s="8"/>
      <c r="N83" s="8"/>
      <c r="P83" s="8"/>
    </row>
    <row r="84" spans="1:16" x14ac:dyDescent="0.3">
      <c r="A84">
        <v>3.33</v>
      </c>
      <c r="K84" s="8"/>
      <c r="L84" s="8"/>
      <c r="N84" s="8"/>
      <c r="P84" s="8"/>
    </row>
    <row r="85" spans="1:16" x14ac:dyDescent="0.3">
      <c r="A85">
        <v>3.2</v>
      </c>
      <c r="K85" s="8"/>
      <c r="L85" s="8"/>
      <c r="N85" s="8"/>
      <c r="P85" s="8"/>
    </row>
    <row r="86" spans="1:16" x14ac:dyDescent="0.3">
      <c r="A86">
        <v>3.19</v>
      </c>
      <c r="K86" s="8"/>
      <c r="L86" s="8"/>
      <c r="N86" s="8"/>
      <c r="P86" s="8"/>
    </row>
    <row r="87" spans="1:16" x14ac:dyDescent="0.3">
      <c r="A87">
        <v>3.31</v>
      </c>
      <c r="K87" s="8"/>
      <c r="L87" s="8"/>
      <c r="N87" s="8"/>
      <c r="P87" s="8"/>
    </row>
    <row r="88" spans="1:16" x14ac:dyDescent="0.3">
      <c r="A88">
        <v>3.27</v>
      </c>
      <c r="K88" s="8"/>
      <c r="L88" s="8"/>
      <c r="N88" s="8"/>
      <c r="P88" s="8"/>
    </row>
    <row r="89" spans="1:16" x14ac:dyDescent="0.3">
      <c r="A89">
        <v>3.18</v>
      </c>
      <c r="L89" s="31">
        <f>SUM(L43:L88)</f>
        <v>5</v>
      </c>
      <c r="N89" s="31">
        <f>SUM(N43:N88)</f>
        <v>264</v>
      </c>
      <c r="P89" s="31">
        <f>SUM(P43:P88)</f>
        <v>47</v>
      </c>
    </row>
    <row r="90" spans="1:16" x14ac:dyDescent="0.3">
      <c r="A90">
        <v>3.33</v>
      </c>
      <c r="L90" t="s">
        <v>23</v>
      </c>
      <c r="N90" t="s">
        <v>26</v>
      </c>
      <c r="P90" t="s">
        <v>30</v>
      </c>
    </row>
    <row r="91" spans="1:16" x14ac:dyDescent="0.3">
      <c r="A91">
        <v>3.34</v>
      </c>
      <c r="K91">
        <v>2.8</v>
      </c>
      <c r="L91" s="8" cm="1">
        <f t="array" ref="L91:L101">COUNTIF(esp4basecheia,esp4voltvazio)</f>
        <v>0</v>
      </c>
      <c r="N91" s="8" cm="1">
        <f t="array" ref="N91:N101">COUNTIF(esp4basemed,esp4voltvazio)</f>
        <v>1</v>
      </c>
      <c r="P91" s="8" cm="1">
        <f t="array" ref="P91:P101">COUNTIF(esp4basevazia,esp4voltvazio)</f>
        <v>9</v>
      </c>
    </row>
    <row r="92" spans="1:16" x14ac:dyDescent="0.3">
      <c r="A92">
        <v>3.34</v>
      </c>
      <c r="K92">
        <v>2.79</v>
      </c>
      <c r="L92" s="8">
        <v>0</v>
      </c>
      <c r="N92" s="8">
        <v>3</v>
      </c>
      <c r="P92" s="8">
        <v>5</v>
      </c>
    </row>
    <row r="93" spans="1:16" x14ac:dyDescent="0.3">
      <c r="A93">
        <v>3.34</v>
      </c>
      <c r="K93">
        <v>2.78</v>
      </c>
      <c r="L93" s="8">
        <v>0</v>
      </c>
      <c r="N93" s="8">
        <v>0</v>
      </c>
      <c r="P93" s="8">
        <v>4</v>
      </c>
    </row>
    <row r="94" spans="1:16" x14ac:dyDescent="0.3">
      <c r="A94">
        <v>3.31</v>
      </c>
      <c r="K94">
        <v>2.77</v>
      </c>
      <c r="L94" s="8">
        <v>0</v>
      </c>
      <c r="N94" s="8">
        <v>0</v>
      </c>
      <c r="P94" s="8">
        <v>4</v>
      </c>
    </row>
    <row r="95" spans="1:16" x14ac:dyDescent="0.3">
      <c r="A95">
        <v>3.24</v>
      </c>
      <c r="K95">
        <v>2.76</v>
      </c>
      <c r="L95" s="8">
        <v>0</v>
      </c>
      <c r="N95" s="8">
        <v>0</v>
      </c>
      <c r="P95" s="8">
        <v>1</v>
      </c>
    </row>
    <row r="96" spans="1:16" x14ac:dyDescent="0.3">
      <c r="A96">
        <v>3.26</v>
      </c>
      <c r="K96" s="8"/>
      <c r="L96" s="8">
        <v>0</v>
      </c>
      <c r="N96" s="8">
        <v>0</v>
      </c>
      <c r="P96" s="8">
        <v>0</v>
      </c>
    </row>
    <row r="97" spans="1:16" x14ac:dyDescent="0.3">
      <c r="A97">
        <v>3.24</v>
      </c>
      <c r="K97" s="8"/>
      <c r="L97" s="8">
        <v>0</v>
      </c>
      <c r="N97" s="8">
        <v>0</v>
      </c>
      <c r="P97" s="8">
        <v>0</v>
      </c>
    </row>
    <row r="98" spans="1:16" x14ac:dyDescent="0.3">
      <c r="A98">
        <v>3.18</v>
      </c>
      <c r="K98" s="8"/>
      <c r="L98" s="8">
        <v>0</v>
      </c>
      <c r="N98" s="8">
        <v>0</v>
      </c>
      <c r="P98" s="8">
        <v>0</v>
      </c>
    </row>
    <row r="99" spans="1:16" x14ac:dyDescent="0.3">
      <c r="A99">
        <v>3.24</v>
      </c>
      <c r="K99" s="8"/>
      <c r="L99" s="8">
        <v>0</v>
      </c>
      <c r="N99" s="8">
        <v>0</v>
      </c>
      <c r="P99" s="8">
        <v>0</v>
      </c>
    </row>
    <row r="100" spans="1:16" x14ac:dyDescent="0.3">
      <c r="A100">
        <v>3.23</v>
      </c>
      <c r="K100" s="8"/>
      <c r="L100" s="8">
        <v>0</v>
      </c>
      <c r="N100" s="8">
        <v>0</v>
      </c>
      <c r="P100" s="8">
        <v>0</v>
      </c>
    </row>
    <row r="101" spans="1:16" x14ac:dyDescent="0.3">
      <c r="A101">
        <v>3.23</v>
      </c>
      <c r="K101" s="8"/>
      <c r="L101" s="8">
        <v>0</v>
      </c>
      <c r="N101" s="8">
        <v>0</v>
      </c>
      <c r="P101" s="8">
        <v>0</v>
      </c>
    </row>
    <row r="102" spans="1:16" x14ac:dyDescent="0.3">
      <c r="A102">
        <v>3.21</v>
      </c>
      <c r="K102" s="8"/>
      <c r="L102" s="8"/>
      <c r="N102" s="8"/>
      <c r="P102" s="8"/>
    </row>
    <row r="103" spans="1:16" x14ac:dyDescent="0.3">
      <c r="A103">
        <v>3.22</v>
      </c>
      <c r="K103" s="8"/>
      <c r="L103" s="8"/>
      <c r="N103" s="8"/>
      <c r="P103" s="8"/>
    </row>
    <row r="104" spans="1:16" x14ac:dyDescent="0.3">
      <c r="A104">
        <v>3.25</v>
      </c>
      <c r="K104" s="8"/>
      <c r="L104" s="8"/>
      <c r="N104" s="8"/>
      <c r="P104" s="8"/>
    </row>
    <row r="105" spans="1:16" x14ac:dyDescent="0.3">
      <c r="A105">
        <v>3.23</v>
      </c>
      <c r="K105" s="8"/>
      <c r="L105" s="8"/>
      <c r="N105" s="8"/>
      <c r="P105" s="8"/>
    </row>
    <row r="106" spans="1:16" x14ac:dyDescent="0.3">
      <c r="A106">
        <v>3.23</v>
      </c>
      <c r="K106" s="8"/>
      <c r="L106" s="8"/>
      <c r="N106" s="8"/>
      <c r="P106" s="8"/>
    </row>
    <row r="107" spans="1:16" x14ac:dyDescent="0.3">
      <c r="A107">
        <v>3.19</v>
      </c>
      <c r="K107" s="8"/>
      <c r="L107" s="8"/>
      <c r="N107" s="8"/>
      <c r="P107" s="8"/>
    </row>
    <row r="108" spans="1:16" x14ac:dyDescent="0.3">
      <c r="A108">
        <v>3.25</v>
      </c>
      <c r="K108" s="8"/>
      <c r="L108" s="8"/>
      <c r="N108" s="8"/>
      <c r="P108" s="8"/>
    </row>
    <row r="109" spans="1:16" x14ac:dyDescent="0.3">
      <c r="A109">
        <v>3.18</v>
      </c>
      <c r="K109" s="8"/>
      <c r="L109" s="8"/>
      <c r="N109" s="8"/>
      <c r="P109" s="8"/>
    </row>
    <row r="110" spans="1:16" x14ac:dyDescent="0.3">
      <c r="A110">
        <v>3.21</v>
      </c>
      <c r="K110" s="8"/>
      <c r="L110" s="8"/>
      <c r="N110" s="8"/>
      <c r="P110" s="8"/>
    </row>
    <row r="111" spans="1:16" x14ac:dyDescent="0.3">
      <c r="A111">
        <v>3.2</v>
      </c>
      <c r="K111" s="8"/>
      <c r="L111" s="8"/>
      <c r="N111" s="8"/>
      <c r="P111" s="8"/>
    </row>
    <row r="112" spans="1:16" x14ac:dyDescent="0.3">
      <c r="A112">
        <v>3.21</v>
      </c>
      <c r="L112" s="31">
        <f>SUM(_xlfn.ANCHORARRAY(L91))</f>
        <v>0</v>
      </c>
      <c r="N112" s="31">
        <f>SUM(_xlfn.ANCHORARRAY(N91))</f>
        <v>4</v>
      </c>
      <c r="P112" s="31">
        <f>SUM(_xlfn.ANCHORARRAY(P91))</f>
        <v>23</v>
      </c>
    </row>
    <row r="113" spans="1:1" x14ac:dyDescent="0.3">
      <c r="A113">
        <v>3.22</v>
      </c>
    </row>
    <row r="114" spans="1:1" x14ac:dyDescent="0.3">
      <c r="A114">
        <v>3.21</v>
      </c>
    </row>
    <row r="115" spans="1:1" x14ac:dyDescent="0.3">
      <c r="A115">
        <v>3.2</v>
      </c>
    </row>
    <row r="116" spans="1:1" x14ac:dyDescent="0.3">
      <c r="A116">
        <v>3.21</v>
      </c>
    </row>
    <row r="117" spans="1:1" x14ac:dyDescent="0.3">
      <c r="A117">
        <v>3.21</v>
      </c>
    </row>
    <row r="118" spans="1:1" x14ac:dyDescent="0.3">
      <c r="A118">
        <v>3.22</v>
      </c>
    </row>
    <row r="119" spans="1:1" x14ac:dyDescent="0.3">
      <c r="A119">
        <v>3.25</v>
      </c>
    </row>
    <row r="120" spans="1:1" x14ac:dyDescent="0.3">
      <c r="A120">
        <v>3.23</v>
      </c>
    </row>
    <row r="121" spans="1:1" x14ac:dyDescent="0.3">
      <c r="A121">
        <v>3.19</v>
      </c>
    </row>
    <row r="122" spans="1:1" x14ac:dyDescent="0.3">
      <c r="A122">
        <v>3.23</v>
      </c>
    </row>
    <row r="123" spans="1:1" x14ac:dyDescent="0.3">
      <c r="A123">
        <v>3.22</v>
      </c>
    </row>
    <row r="124" spans="1:1" x14ac:dyDescent="0.3">
      <c r="A124">
        <v>3.22</v>
      </c>
    </row>
    <row r="125" spans="1:1" x14ac:dyDescent="0.3">
      <c r="A125">
        <v>3.21</v>
      </c>
    </row>
    <row r="126" spans="1:1" x14ac:dyDescent="0.3">
      <c r="A126">
        <v>3.19</v>
      </c>
    </row>
    <row r="127" spans="1:1" x14ac:dyDescent="0.3">
      <c r="A127">
        <v>3.21</v>
      </c>
    </row>
    <row r="128" spans="1:1" x14ac:dyDescent="0.3">
      <c r="A128">
        <v>3.22</v>
      </c>
    </row>
    <row r="129" spans="1:1" x14ac:dyDescent="0.3">
      <c r="A129">
        <v>3.2</v>
      </c>
    </row>
    <row r="130" spans="1:1" x14ac:dyDescent="0.3">
      <c r="A130">
        <v>3.22</v>
      </c>
    </row>
    <row r="131" spans="1:1" x14ac:dyDescent="0.3">
      <c r="A131">
        <v>3.24</v>
      </c>
    </row>
    <row r="132" spans="1:1" x14ac:dyDescent="0.3">
      <c r="A132">
        <v>3.2</v>
      </c>
    </row>
    <row r="133" spans="1:1" x14ac:dyDescent="0.3">
      <c r="A133">
        <v>3.21</v>
      </c>
    </row>
    <row r="134" spans="1:1" x14ac:dyDescent="0.3">
      <c r="A134">
        <v>3.22</v>
      </c>
    </row>
    <row r="135" spans="1:1" x14ac:dyDescent="0.3">
      <c r="A135">
        <v>3.23</v>
      </c>
    </row>
    <row r="136" spans="1:1" x14ac:dyDescent="0.3">
      <c r="A136">
        <v>3.22</v>
      </c>
    </row>
    <row r="137" spans="1:1" x14ac:dyDescent="0.3">
      <c r="A137">
        <v>3.22</v>
      </c>
    </row>
    <row r="138" spans="1:1" x14ac:dyDescent="0.3">
      <c r="A138">
        <v>3.22</v>
      </c>
    </row>
    <row r="139" spans="1:1" x14ac:dyDescent="0.3">
      <c r="A139">
        <v>3.21</v>
      </c>
    </row>
    <row r="140" spans="1:1" x14ac:dyDescent="0.3">
      <c r="A140">
        <v>3.22</v>
      </c>
    </row>
    <row r="141" spans="1:1" x14ac:dyDescent="0.3">
      <c r="A141">
        <v>3.22</v>
      </c>
    </row>
    <row r="142" spans="1:1" x14ac:dyDescent="0.3">
      <c r="A142">
        <v>3.22</v>
      </c>
    </row>
    <row r="143" spans="1:1" x14ac:dyDescent="0.3">
      <c r="A143">
        <v>3.21</v>
      </c>
    </row>
    <row r="144" spans="1:1" x14ac:dyDescent="0.3">
      <c r="A144">
        <v>3.2</v>
      </c>
    </row>
    <row r="145" spans="1:1" x14ac:dyDescent="0.3">
      <c r="A145">
        <v>3.22</v>
      </c>
    </row>
    <row r="146" spans="1:1" x14ac:dyDescent="0.3">
      <c r="A146">
        <v>3.22</v>
      </c>
    </row>
    <row r="147" spans="1:1" x14ac:dyDescent="0.3">
      <c r="A147">
        <v>3.2</v>
      </c>
    </row>
    <row r="148" spans="1:1" x14ac:dyDescent="0.3">
      <c r="A148">
        <v>3.22</v>
      </c>
    </row>
    <row r="149" spans="1:1" x14ac:dyDescent="0.3">
      <c r="A149">
        <v>3.22</v>
      </c>
    </row>
    <row r="150" spans="1:1" x14ac:dyDescent="0.3">
      <c r="A150">
        <v>3.22</v>
      </c>
    </row>
    <row r="151" spans="1:1" x14ac:dyDescent="0.3">
      <c r="A151">
        <v>3.21</v>
      </c>
    </row>
    <row r="152" spans="1:1" x14ac:dyDescent="0.3">
      <c r="A152">
        <v>3.22</v>
      </c>
    </row>
    <row r="153" spans="1:1" x14ac:dyDescent="0.3">
      <c r="A153">
        <v>3.22</v>
      </c>
    </row>
    <row r="154" spans="1:1" x14ac:dyDescent="0.3">
      <c r="A154">
        <v>3.21</v>
      </c>
    </row>
    <row r="155" spans="1:1" x14ac:dyDescent="0.3">
      <c r="A155">
        <v>3.22</v>
      </c>
    </row>
    <row r="156" spans="1:1" x14ac:dyDescent="0.3">
      <c r="A156">
        <v>3.22</v>
      </c>
    </row>
    <row r="157" spans="1:1" x14ac:dyDescent="0.3">
      <c r="A157">
        <v>3.22</v>
      </c>
    </row>
    <row r="158" spans="1:1" x14ac:dyDescent="0.3">
      <c r="A158">
        <v>3.21</v>
      </c>
    </row>
    <row r="159" spans="1:1" x14ac:dyDescent="0.3">
      <c r="A159">
        <v>3.21</v>
      </c>
    </row>
    <row r="160" spans="1:1" x14ac:dyDescent="0.3">
      <c r="A160">
        <v>3.21</v>
      </c>
    </row>
    <row r="161" spans="1:1" x14ac:dyDescent="0.3">
      <c r="A161">
        <v>3.21</v>
      </c>
    </row>
    <row r="162" spans="1:1" x14ac:dyDescent="0.3">
      <c r="A162">
        <v>3.21</v>
      </c>
    </row>
    <row r="163" spans="1:1" x14ac:dyDescent="0.3">
      <c r="A163">
        <v>3.2</v>
      </c>
    </row>
    <row r="164" spans="1:1" x14ac:dyDescent="0.3">
      <c r="A164">
        <v>3.21</v>
      </c>
    </row>
    <row r="165" spans="1:1" x14ac:dyDescent="0.3">
      <c r="A165">
        <v>3.21</v>
      </c>
    </row>
    <row r="166" spans="1:1" x14ac:dyDescent="0.3">
      <c r="A166">
        <v>3.2</v>
      </c>
    </row>
    <row r="167" spans="1:1" x14ac:dyDescent="0.3">
      <c r="A167">
        <v>3.21</v>
      </c>
    </row>
    <row r="168" spans="1:1" x14ac:dyDescent="0.3">
      <c r="A168">
        <v>3.19</v>
      </c>
    </row>
    <row r="169" spans="1:1" x14ac:dyDescent="0.3">
      <c r="A169">
        <v>3.21</v>
      </c>
    </row>
    <row r="170" spans="1:1" x14ac:dyDescent="0.3">
      <c r="A170">
        <v>3.22</v>
      </c>
    </row>
    <row r="171" spans="1:1" x14ac:dyDescent="0.3">
      <c r="A171">
        <v>3.22</v>
      </c>
    </row>
    <row r="172" spans="1:1" x14ac:dyDescent="0.3">
      <c r="A172">
        <v>3.21</v>
      </c>
    </row>
    <row r="173" spans="1:1" x14ac:dyDescent="0.3">
      <c r="A173">
        <v>3.21</v>
      </c>
    </row>
    <row r="174" spans="1:1" x14ac:dyDescent="0.3">
      <c r="A174">
        <v>3.2</v>
      </c>
    </row>
    <row r="175" spans="1:1" x14ac:dyDescent="0.3">
      <c r="A175">
        <v>3.2</v>
      </c>
    </row>
    <row r="176" spans="1:1" x14ac:dyDescent="0.3">
      <c r="A176">
        <v>3.21</v>
      </c>
    </row>
    <row r="177" spans="1:1" x14ac:dyDescent="0.3">
      <c r="A177">
        <v>3.19</v>
      </c>
    </row>
    <row r="178" spans="1:1" x14ac:dyDescent="0.3">
      <c r="A178">
        <v>3.21</v>
      </c>
    </row>
    <row r="179" spans="1:1" x14ac:dyDescent="0.3">
      <c r="A179">
        <v>3.22</v>
      </c>
    </row>
    <row r="180" spans="1:1" x14ac:dyDescent="0.3">
      <c r="A180">
        <v>3.2</v>
      </c>
    </row>
    <row r="181" spans="1:1" x14ac:dyDescent="0.3">
      <c r="A181">
        <v>3.19</v>
      </c>
    </row>
    <row r="182" spans="1:1" x14ac:dyDescent="0.3">
      <c r="A182">
        <v>3.19</v>
      </c>
    </row>
    <row r="183" spans="1:1" x14ac:dyDescent="0.3">
      <c r="A183">
        <v>3.2</v>
      </c>
    </row>
    <row r="184" spans="1:1" x14ac:dyDescent="0.3">
      <c r="A184">
        <v>3.19</v>
      </c>
    </row>
    <row r="185" spans="1:1" x14ac:dyDescent="0.3">
      <c r="A185">
        <v>3.2</v>
      </c>
    </row>
    <row r="186" spans="1:1" x14ac:dyDescent="0.3">
      <c r="A186">
        <v>3.19</v>
      </c>
    </row>
    <row r="187" spans="1:1" x14ac:dyDescent="0.3">
      <c r="A187">
        <v>3.2</v>
      </c>
    </row>
    <row r="188" spans="1:1" x14ac:dyDescent="0.3">
      <c r="A188">
        <v>3.19</v>
      </c>
    </row>
    <row r="189" spans="1:1" x14ac:dyDescent="0.3">
      <c r="A189">
        <v>3.18</v>
      </c>
    </row>
    <row r="190" spans="1:1" x14ac:dyDescent="0.3">
      <c r="A190">
        <v>3.18</v>
      </c>
    </row>
    <row r="191" spans="1:1" x14ac:dyDescent="0.3">
      <c r="A191">
        <v>3.2</v>
      </c>
    </row>
    <row r="192" spans="1:1" x14ac:dyDescent="0.3">
      <c r="A192">
        <v>3.19</v>
      </c>
    </row>
    <row r="193" spans="1:1" x14ac:dyDescent="0.3">
      <c r="A193">
        <v>3.18</v>
      </c>
    </row>
    <row r="194" spans="1:1" x14ac:dyDescent="0.3">
      <c r="A194">
        <v>3.22</v>
      </c>
    </row>
    <row r="195" spans="1:1" x14ac:dyDescent="0.3">
      <c r="A195">
        <v>3.19</v>
      </c>
    </row>
    <row r="196" spans="1:1" x14ac:dyDescent="0.3">
      <c r="A196">
        <v>3.21</v>
      </c>
    </row>
    <row r="197" spans="1:1" x14ac:dyDescent="0.3">
      <c r="A197">
        <v>3.2</v>
      </c>
    </row>
    <row r="198" spans="1:1" x14ac:dyDescent="0.3">
      <c r="A198">
        <v>3.17</v>
      </c>
    </row>
    <row r="199" spans="1:1" x14ac:dyDescent="0.3">
      <c r="A199">
        <v>3.18</v>
      </c>
    </row>
    <row r="200" spans="1:1" x14ac:dyDescent="0.3">
      <c r="A200">
        <v>3.18</v>
      </c>
    </row>
    <row r="201" spans="1:1" x14ac:dyDescent="0.3">
      <c r="A201">
        <v>3.19</v>
      </c>
    </row>
    <row r="202" spans="1:1" x14ac:dyDescent="0.3">
      <c r="A202">
        <v>3.18</v>
      </c>
    </row>
    <row r="203" spans="1:1" x14ac:dyDescent="0.3">
      <c r="A203">
        <v>3.18</v>
      </c>
    </row>
    <row r="204" spans="1:1" x14ac:dyDescent="0.3">
      <c r="A204">
        <v>3.18</v>
      </c>
    </row>
    <row r="205" spans="1:1" x14ac:dyDescent="0.3">
      <c r="A205">
        <v>3.17</v>
      </c>
    </row>
    <row r="206" spans="1:1" x14ac:dyDescent="0.3">
      <c r="A206">
        <v>3.19</v>
      </c>
    </row>
    <row r="207" spans="1:1" x14ac:dyDescent="0.3">
      <c r="A207">
        <v>3.19</v>
      </c>
    </row>
    <row r="208" spans="1:1" x14ac:dyDescent="0.3">
      <c r="A208">
        <v>3.2</v>
      </c>
    </row>
    <row r="209" spans="1:1" x14ac:dyDescent="0.3">
      <c r="A209">
        <v>3.18</v>
      </c>
    </row>
    <row r="210" spans="1:1" x14ac:dyDescent="0.3">
      <c r="A210">
        <v>3.2</v>
      </c>
    </row>
    <row r="211" spans="1:1" x14ac:dyDescent="0.3">
      <c r="A211">
        <v>3.2</v>
      </c>
    </row>
    <row r="212" spans="1:1" x14ac:dyDescent="0.3">
      <c r="A212">
        <v>3.2</v>
      </c>
    </row>
    <row r="213" spans="1:1" x14ac:dyDescent="0.3">
      <c r="A213">
        <v>3.19</v>
      </c>
    </row>
    <row r="214" spans="1:1" x14ac:dyDescent="0.3">
      <c r="A214">
        <v>3.2</v>
      </c>
    </row>
    <row r="215" spans="1:1" x14ac:dyDescent="0.3">
      <c r="A215">
        <v>3.17</v>
      </c>
    </row>
    <row r="216" spans="1:1" x14ac:dyDescent="0.3">
      <c r="A216">
        <v>3.2</v>
      </c>
    </row>
    <row r="217" spans="1:1" x14ac:dyDescent="0.3">
      <c r="A217">
        <v>3.19</v>
      </c>
    </row>
    <row r="218" spans="1:1" x14ac:dyDescent="0.3">
      <c r="A218">
        <v>3.2</v>
      </c>
    </row>
    <row r="219" spans="1:1" x14ac:dyDescent="0.3">
      <c r="A219">
        <v>3.2</v>
      </c>
    </row>
    <row r="220" spans="1:1" x14ac:dyDescent="0.3">
      <c r="A220">
        <v>3.18</v>
      </c>
    </row>
    <row r="221" spans="1:1" x14ac:dyDescent="0.3">
      <c r="A221">
        <v>3.16</v>
      </c>
    </row>
    <row r="222" spans="1:1" x14ac:dyDescent="0.3">
      <c r="A222">
        <v>3.2</v>
      </c>
    </row>
    <row r="223" spans="1:1" x14ac:dyDescent="0.3">
      <c r="A223">
        <v>3.18</v>
      </c>
    </row>
    <row r="224" spans="1:1" x14ac:dyDescent="0.3">
      <c r="A224">
        <v>3.17</v>
      </c>
    </row>
    <row r="225" spans="1:1" x14ac:dyDescent="0.3">
      <c r="A225">
        <v>3.21</v>
      </c>
    </row>
    <row r="226" spans="1:1" x14ac:dyDescent="0.3">
      <c r="A226">
        <v>3.19</v>
      </c>
    </row>
    <row r="227" spans="1:1" x14ac:dyDescent="0.3">
      <c r="A227">
        <v>3.19</v>
      </c>
    </row>
    <row r="228" spans="1:1" x14ac:dyDescent="0.3">
      <c r="A228">
        <v>3.18</v>
      </c>
    </row>
    <row r="229" spans="1:1" x14ac:dyDescent="0.3">
      <c r="A229">
        <v>3.17</v>
      </c>
    </row>
    <row r="230" spans="1:1" x14ac:dyDescent="0.3">
      <c r="A230">
        <v>3.18</v>
      </c>
    </row>
    <row r="231" spans="1:1" x14ac:dyDescent="0.3">
      <c r="A231">
        <v>3.18</v>
      </c>
    </row>
    <row r="232" spans="1:1" x14ac:dyDescent="0.3">
      <c r="A232">
        <v>3.17</v>
      </c>
    </row>
    <row r="233" spans="1:1" x14ac:dyDescent="0.3">
      <c r="A233">
        <v>3.18</v>
      </c>
    </row>
    <row r="234" spans="1:1" x14ac:dyDescent="0.3">
      <c r="A234">
        <v>3.18</v>
      </c>
    </row>
    <row r="235" spans="1:1" x14ac:dyDescent="0.3">
      <c r="A235">
        <v>3.18</v>
      </c>
    </row>
    <row r="236" spans="1:1" x14ac:dyDescent="0.3">
      <c r="A236">
        <v>3.18</v>
      </c>
    </row>
    <row r="237" spans="1:1" x14ac:dyDescent="0.3">
      <c r="A237">
        <v>3.18</v>
      </c>
    </row>
    <row r="238" spans="1:1" x14ac:dyDescent="0.3">
      <c r="A238">
        <v>3.18</v>
      </c>
    </row>
    <row r="239" spans="1:1" x14ac:dyDescent="0.3">
      <c r="A239">
        <v>3.19</v>
      </c>
    </row>
    <row r="240" spans="1:1" x14ac:dyDescent="0.3">
      <c r="A240">
        <v>3.18</v>
      </c>
    </row>
    <row r="241" spans="1:1" x14ac:dyDescent="0.3">
      <c r="A241">
        <v>3.17</v>
      </c>
    </row>
    <row r="242" spans="1:1" x14ac:dyDescent="0.3">
      <c r="A242">
        <v>3.18</v>
      </c>
    </row>
    <row r="243" spans="1:1" x14ac:dyDescent="0.3">
      <c r="A243">
        <v>3.18</v>
      </c>
    </row>
    <row r="244" spans="1:1" x14ac:dyDescent="0.3">
      <c r="A244">
        <v>3.2</v>
      </c>
    </row>
    <row r="245" spans="1:1" x14ac:dyDescent="0.3">
      <c r="A245">
        <v>3.15</v>
      </c>
    </row>
    <row r="246" spans="1:1" x14ac:dyDescent="0.3">
      <c r="A246">
        <v>3.15</v>
      </c>
    </row>
    <row r="247" spans="1:1" x14ac:dyDescent="0.3">
      <c r="A247">
        <v>3.15</v>
      </c>
    </row>
    <row r="248" spans="1:1" x14ac:dyDescent="0.3">
      <c r="A248">
        <v>3.15</v>
      </c>
    </row>
    <row r="249" spans="1:1" x14ac:dyDescent="0.3">
      <c r="A249">
        <v>3.1</v>
      </c>
    </row>
    <row r="250" spans="1:1" x14ac:dyDescent="0.3">
      <c r="A250">
        <v>3.15</v>
      </c>
    </row>
    <row r="251" spans="1:1" x14ac:dyDescent="0.3">
      <c r="A251">
        <v>3.14</v>
      </c>
    </row>
    <row r="252" spans="1:1" x14ac:dyDescent="0.3">
      <c r="A252">
        <v>3.15</v>
      </c>
    </row>
    <row r="253" spans="1:1" x14ac:dyDescent="0.3">
      <c r="A253">
        <v>3.15</v>
      </c>
    </row>
    <row r="254" spans="1:1" x14ac:dyDescent="0.3">
      <c r="A254">
        <v>3.16</v>
      </c>
    </row>
    <row r="255" spans="1:1" x14ac:dyDescent="0.3">
      <c r="A255">
        <v>3.15</v>
      </c>
    </row>
    <row r="256" spans="1:1" x14ac:dyDescent="0.3">
      <c r="A256">
        <v>3.14</v>
      </c>
    </row>
    <row r="257" spans="1:1" x14ac:dyDescent="0.3">
      <c r="A257">
        <v>3.15</v>
      </c>
    </row>
    <row r="258" spans="1:1" x14ac:dyDescent="0.3">
      <c r="A258">
        <v>3.16</v>
      </c>
    </row>
    <row r="259" spans="1:1" x14ac:dyDescent="0.3">
      <c r="A259">
        <v>3.13</v>
      </c>
    </row>
    <row r="260" spans="1:1" x14ac:dyDescent="0.3">
      <c r="A260">
        <v>3.12</v>
      </c>
    </row>
    <row r="261" spans="1:1" x14ac:dyDescent="0.3">
      <c r="A261">
        <v>3.12</v>
      </c>
    </row>
    <row r="262" spans="1:1" x14ac:dyDescent="0.3">
      <c r="A262">
        <v>3.11</v>
      </c>
    </row>
    <row r="263" spans="1:1" x14ac:dyDescent="0.3">
      <c r="A263">
        <v>3.13</v>
      </c>
    </row>
    <row r="264" spans="1:1" x14ac:dyDescent="0.3">
      <c r="A264">
        <v>3.13</v>
      </c>
    </row>
    <row r="265" spans="1:1" x14ac:dyDescent="0.3">
      <c r="A265">
        <v>3.13</v>
      </c>
    </row>
    <row r="266" spans="1:1" x14ac:dyDescent="0.3">
      <c r="A266">
        <v>3.12</v>
      </c>
    </row>
    <row r="267" spans="1:1" x14ac:dyDescent="0.3">
      <c r="A267">
        <v>3.12</v>
      </c>
    </row>
    <row r="268" spans="1:1" x14ac:dyDescent="0.3">
      <c r="A268">
        <v>3.13</v>
      </c>
    </row>
    <row r="269" spans="1:1" x14ac:dyDescent="0.3">
      <c r="A269">
        <v>3.15</v>
      </c>
    </row>
    <row r="270" spans="1:1" x14ac:dyDescent="0.3">
      <c r="A270">
        <v>3.12</v>
      </c>
    </row>
    <row r="271" spans="1:1" x14ac:dyDescent="0.3">
      <c r="A271">
        <v>3.12</v>
      </c>
    </row>
    <row r="272" spans="1:1" x14ac:dyDescent="0.3">
      <c r="A272">
        <v>3.13</v>
      </c>
    </row>
    <row r="273" spans="1:1" x14ac:dyDescent="0.3">
      <c r="A273">
        <v>3.13</v>
      </c>
    </row>
    <row r="274" spans="1:1" x14ac:dyDescent="0.3">
      <c r="A274">
        <v>3.11</v>
      </c>
    </row>
    <row r="275" spans="1:1" x14ac:dyDescent="0.3">
      <c r="A275">
        <v>3.11</v>
      </c>
    </row>
    <row r="276" spans="1:1" x14ac:dyDescent="0.3">
      <c r="A276">
        <v>3.13</v>
      </c>
    </row>
    <row r="277" spans="1:1" x14ac:dyDescent="0.3">
      <c r="A277">
        <v>3.13</v>
      </c>
    </row>
    <row r="278" spans="1:1" x14ac:dyDescent="0.3">
      <c r="A278">
        <v>3.12</v>
      </c>
    </row>
    <row r="279" spans="1:1" x14ac:dyDescent="0.3">
      <c r="A279">
        <v>3.13</v>
      </c>
    </row>
    <row r="280" spans="1:1" x14ac:dyDescent="0.3">
      <c r="A280">
        <v>3.11</v>
      </c>
    </row>
    <row r="281" spans="1:1" x14ac:dyDescent="0.3">
      <c r="A281">
        <v>3.11</v>
      </c>
    </row>
    <row r="282" spans="1:1" x14ac:dyDescent="0.3">
      <c r="A282">
        <v>3.11</v>
      </c>
    </row>
    <row r="283" spans="1:1" x14ac:dyDescent="0.3">
      <c r="A283">
        <v>3.1</v>
      </c>
    </row>
    <row r="284" spans="1:1" x14ac:dyDescent="0.3">
      <c r="A284">
        <v>3.1</v>
      </c>
    </row>
    <row r="285" spans="1:1" x14ac:dyDescent="0.3">
      <c r="A285">
        <v>3.12</v>
      </c>
    </row>
    <row r="286" spans="1:1" x14ac:dyDescent="0.3">
      <c r="A286">
        <v>3.12</v>
      </c>
    </row>
    <row r="287" spans="1:1" x14ac:dyDescent="0.3">
      <c r="A287">
        <v>3.1</v>
      </c>
    </row>
    <row r="288" spans="1:1" x14ac:dyDescent="0.3">
      <c r="A288">
        <v>3.11</v>
      </c>
    </row>
    <row r="289" spans="1:1" x14ac:dyDescent="0.3">
      <c r="A289">
        <v>3.1</v>
      </c>
    </row>
    <row r="290" spans="1:1" x14ac:dyDescent="0.3">
      <c r="A290">
        <v>3.12</v>
      </c>
    </row>
    <row r="291" spans="1:1" x14ac:dyDescent="0.3">
      <c r="A291">
        <v>3.12</v>
      </c>
    </row>
    <row r="292" spans="1:1" x14ac:dyDescent="0.3">
      <c r="A292">
        <v>3.11</v>
      </c>
    </row>
    <row r="293" spans="1:1" x14ac:dyDescent="0.3">
      <c r="A293">
        <v>3.1</v>
      </c>
    </row>
    <row r="294" spans="1:1" x14ac:dyDescent="0.3">
      <c r="A294">
        <v>3.11</v>
      </c>
    </row>
    <row r="295" spans="1:1" x14ac:dyDescent="0.3">
      <c r="A295">
        <v>3.13</v>
      </c>
    </row>
    <row r="296" spans="1:1" x14ac:dyDescent="0.3">
      <c r="A296">
        <v>3.11</v>
      </c>
    </row>
    <row r="297" spans="1:1" x14ac:dyDescent="0.3">
      <c r="A297">
        <v>3.1</v>
      </c>
    </row>
    <row r="298" spans="1:1" x14ac:dyDescent="0.3">
      <c r="A298">
        <v>3.1</v>
      </c>
    </row>
    <row r="299" spans="1:1" x14ac:dyDescent="0.3">
      <c r="A299">
        <v>3.1</v>
      </c>
    </row>
    <row r="300" spans="1:1" x14ac:dyDescent="0.3">
      <c r="A300">
        <v>3.1</v>
      </c>
    </row>
    <row r="301" spans="1:1" x14ac:dyDescent="0.3">
      <c r="A301">
        <v>3.11</v>
      </c>
    </row>
    <row r="302" spans="1:1" x14ac:dyDescent="0.3">
      <c r="A302">
        <v>3.11</v>
      </c>
    </row>
    <row r="303" spans="1:1" x14ac:dyDescent="0.3">
      <c r="A303">
        <v>3.1</v>
      </c>
    </row>
    <row r="304" spans="1:1" x14ac:dyDescent="0.3">
      <c r="A304">
        <v>3.1</v>
      </c>
    </row>
    <row r="305" spans="1:1" x14ac:dyDescent="0.3">
      <c r="A305">
        <v>3.12</v>
      </c>
    </row>
    <row r="306" spans="1:1" x14ac:dyDescent="0.3">
      <c r="A306">
        <v>3.11</v>
      </c>
    </row>
    <row r="307" spans="1:1" x14ac:dyDescent="0.3">
      <c r="A307">
        <v>3.12</v>
      </c>
    </row>
    <row r="308" spans="1:1" x14ac:dyDescent="0.3">
      <c r="A308">
        <v>3.1</v>
      </c>
    </row>
    <row r="309" spans="1:1" x14ac:dyDescent="0.3">
      <c r="A309">
        <v>3.11</v>
      </c>
    </row>
    <row r="310" spans="1:1" x14ac:dyDescent="0.3">
      <c r="A310">
        <v>3.12</v>
      </c>
    </row>
    <row r="311" spans="1:1" x14ac:dyDescent="0.3">
      <c r="A311">
        <v>3.12</v>
      </c>
    </row>
    <row r="312" spans="1:1" x14ac:dyDescent="0.3">
      <c r="A312">
        <v>3.1</v>
      </c>
    </row>
    <row r="313" spans="1:1" x14ac:dyDescent="0.3">
      <c r="A313">
        <v>3.14</v>
      </c>
    </row>
    <row r="314" spans="1:1" x14ac:dyDescent="0.3">
      <c r="A314">
        <v>3.11</v>
      </c>
    </row>
    <row r="315" spans="1:1" x14ac:dyDescent="0.3">
      <c r="A315">
        <v>3.11</v>
      </c>
    </row>
    <row r="316" spans="1:1" x14ac:dyDescent="0.3">
      <c r="A316">
        <v>3.09</v>
      </c>
    </row>
    <row r="317" spans="1:1" x14ac:dyDescent="0.3">
      <c r="A317">
        <v>3.13</v>
      </c>
    </row>
    <row r="318" spans="1:1" x14ac:dyDescent="0.3">
      <c r="A318">
        <v>3.11</v>
      </c>
    </row>
    <row r="319" spans="1:1" x14ac:dyDescent="0.3">
      <c r="A319">
        <v>3.11</v>
      </c>
    </row>
    <row r="320" spans="1:1" x14ac:dyDescent="0.3">
      <c r="A320">
        <v>3.09</v>
      </c>
    </row>
    <row r="321" spans="1:1" x14ac:dyDescent="0.3">
      <c r="A321">
        <v>3.09</v>
      </c>
    </row>
    <row r="322" spans="1:1" x14ac:dyDescent="0.3">
      <c r="A322">
        <v>3.11</v>
      </c>
    </row>
    <row r="323" spans="1:1" x14ac:dyDescent="0.3">
      <c r="A323">
        <v>3.09</v>
      </c>
    </row>
    <row r="324" spans="1:1" x14ac:dyDescent="0.3">
      <c r="A324">
        <v>3.09</v>
      </c>
    </row>
    <row r="325" spans="1:1" x14ac:dyDescent="0.3">
      <c r="A325">
        <v>3.11</v>
      </c>
    </row>
    <row r="326" spans="1:1" x14ac:dyDescent="0.3">
      <c r="A326">
        <v>3.11</v>
      </c>
    </row>
    <row r="327" spans="1:1" x14ac:dyDescent="0.3">
      <c r="A327">
        <v>3.09</v>
      </c>
    </row>
    <row r="328" spans="1:1" x14ac:dyDescent="0.3">
      <c r="A328">
        <v>3.11</v>
      </c>
    </row>
    <row r="329" spans="1:1" x14ac:dyDescent="0.3">
      <c r="A329">
        <v>3.11</v>
      </c>
    </row>
    <row r="330" spans="1:1" x14ac:dyDescent="0.3">
      <c r="A330">
        <v>3.09</v>
      </c>
    </row>
    <row r="331" spans="1:1" x14ac:dyDescent="0.3">
      <c r="A331">
        <v>3.13</v>
      </c>
    </row>
    <row r="332" spans="1:1" x14ac:dyDescent="0.3">
      <c r="A332">
        <v>3.11</v>
      </c>
    </row>
    <row r="333" spans="1:1" x14ac:dyDescent="0.3">
      <c r="A333">
        <v>3.11</v>
      </c>
    </row>
    <row r="334" spans="1:1" x14ac:dyDescent="0.3">
      <c r="A334">
        <v>3.09</v>
      </c>
    </row>
    <row r="335" spans="1:1" x14ac:dyDescent="0.3">
      <c r="A335">
        <v>3.09</v>
      </c>
    </row>
    <row r="336" spans="1:1" x14ac:dyDescent="0.3">
      <c r="A336">
        <v>3.11</v>
      </c>
    </row>
    <row r="337" spans="1:1" x14ac:dyDescent="0.3">
      <c r="A337">
        <v>3.11</v>
      </c>
    </row>
    <row r="338" spans="1:1" x14ac:dyDescent="0.3">
      <c r="A338">
        <v>3.09</v>
      </c>
    </row>
    <row r="339" spans="1:1" x14ac:dyDescent="0.3">
      <c r="A339">
        <v>3.09</v>
      </c>
    </row>
    <row r="340" spans="1:1" x14ac:dyDescent="0.3">
      <c r="A340">
        <v>3.1</v>
      </c>
    </row>
    <row r="341" spans="1:1" x14ac:dyDescent="0.3">
      <c r="A341">
        <v>3.1</v>
      </c>
    </row>
    <row r="342" spans="1:1" x14ac:dyDescent="0.3">
      <c r="A342">
        <v>3.09</v>
      </c>
    </row>
    <row r="343" spans="1:1" x14ac:dyDescent="0.3">
      <c r="A343">
        <v>3.09</v>
      </c>
    </row>
    <row r="344" spans="1:1" x14ac:dyDescent="0.3">
      <c r="A344">
        <v>3.1</v>
      </c>
    </row>
    <row r="345" spans="1:1" x14ac:dyDescent="0.3">
      <c r="A345">
        <v>3.1</v>
      </c>
    </row>
    <row r="346" spans="1:1" x14ac:dyDescent="0.3">
      <c r="A346">
        <v>3.08</v>
      </c>
    </row>
    <row r="347" spans="1:1" x14ac:dyDescent="0.3">
      <c r="A347">
        <v>3.06</v>
      </c>
    </row>
    <row r="348" spans="1:1" x14ac:dyDescent="0.3">
      <c r="A348">
        <v>3.05</v>
      </c>
    </row>
    <row r="349" spans="1:1" x14ac:dyDescent="0.3">
      <c r="A349">
        <v>3.06</v>
      </c>
    </row>
    <row r="350" spans="1:1" x14ac:dyDescent="0.3">
      <c r="A350">
        <v>3.06</v>
      </c>
    </row>
    <row r="351" spans="1:1" x14ac:dyDescent="0.3">
      <c r="A351">
        <v>3.06</v>
      </c>
    </row>
    <row r="352" spans="1:1" x14ac:dyDescent="0.3">
      <c r="A352">
        <v>3.1</v>
      </c>
    </row>
    <row r="353" spans="1:1" x14ac:dyDescent="0.3">
      <c r="A353">
        <v>3.06</v>
      </c>
    </row>
    <row r="354" spans="1:1" x14ac:dyDescent="0.3">
      <c r="A354">
        <v>3.04</v>
      </c>
    </row>
    <row r="355" spans="1:1" x14ac:dyDescent="0.3">
      <c r="A355">
        <v>3.05</v>
      </c>
    </row>
    <row r="356" spans="1:1" x14ac:dyDescent="0.3">
      <c r="A356">
        <v>3.1</v>
      </c>
    </row>
    <row r="357" spans="1:1" x14ac:dyDescent="0.3">
      <c r="A357">
        <v>3.06</v>
      </c>
    </row>
    <row r="358" spans="1:1" x14ac:dyDescent="0.3">
      <c r="A358">
        <v>3.09</v>
      </c>
    </row>
    <row r="359" spans="1:1" x14ac:dyDescent="0.3">
      <c r="A359">
        <v>3.06</v>
      </c>
    </row>
    <row r="360" spans="1:1" x14ac:dyDescent="0.3">
      <c r="A360">
        <v>3.07</v>
      </c>
    </row>
    <row r="361" spans="1:1" x14ac:dyDescent="0.3">
      <c r="A361">
        <v>3.05</v>
      </c>
    </row>
    <row r="362" spans="1:1" x14ac:dyDescent="0.3">
      <c r="A362">
        <v>3.06</v>
      </c>
    </row>
    <row r="363" spans="1:1" x14ac:dyDescent="0.3">
      <c r="A363">
        <v>3.03</v>
      </c>
    </row>
    <row r="364" spans="1:1" x14ac:dyDescent="0.3">
      <c r="A364">
        <v>3.05</v>
      </c>
    </row>
    <row r="365" spans="1:1" x14ac:dyDescent="0.3">
      <c r="A365">
        <v>3.05</v>
      </c>
    </row>
    <row r="366" spans="1:1" x14ac:dyDescent="0.3">
      <c r="A366">
        <v>3.05</v>
      </c>
    </row>
    <row r="367" spans="1:1" x14ac:dyDescent="0.3">
      <c r="A367">
        <v>3.03</v>
      </c>
    </row>
    <row r="368" spans="1:1" x14ac:dyDescent="0.3">
      <c r="A368">
        <v>2.98</v>
      </c>
    </row>
    <row r="369" spans="1:1" x14ac:dyDescent="0.3">
      <c r="A369">
        <v>3.1</v>
      </c>
    </row>
    <row r="370" spans="1:1" x14ac:dyDescent="0.3">
      <c r="A370">
        <v>3.1</v>
      </c>
    </row>
    <row r="371" spans="1:1" x14ac:dyDescent="0.3">
      <c r="A371">
        <v>3.08</v>
      </c>
    </row>
    <row r="372" spans="1:1" x14ac:dyDescent="0.3">
      <c r="A372">
        <v>3.08</v>
      </c>
    </row>
    <row r="373" spans="1:1" x14ac:dyDescent="0.3">
      <c r="A373">
        <v>3.1</v>
      </c>
    </row>
    <row r="374" spans="1:1" x14ac:dyDescent="0.3">
      <c r="A374">
        <v>3.11</v>
      </c>
    </row>
    <row r="375" spans="1:1" x14ac:dyDescent="0.3">
      <c r="A375">
        <v>3.08</v>
      </c>
    </row>
    <row r="376" spans="1:1" x14ac:dyDescent="0.3">
      <c r="A376">
        <v>3.08</v>
      </c>
    </row>
    <row r="377" spans="1:1" x14ac:dyDescent="0.3">
      <c r="A377">
        <v>3.1</v>
      </c>
    </row>
    <row r="378" spans="1:1" x14ac:dyDescent="0.3">
      <c r="A378">
        <v>3.1</v>
      </c>
    </row>
    <row r="379" spans="1:1" x14ac:dyDescent="0.3">
      <c r="A379">
        <v>3.09</v>
      </c>
    </row>
    <row r="380" spans="1:1" x14ac:dyDescent="0.3">
      <c r="A380">
        <v>3.09</v>
      </c>
    </row>
    <row r="381" spans="1:1" x14ac:dyDescent="0.3">
      <c r="A381">
        <v>3.1</v>
      </c>
    </row>
    <row r="382" spans="1:1" x14ac:dyDescent="0.3">
      <c r="A382">
        <v>3.1</v>
      </c>
    </row>
    <row r="383" spans="1:1" x14ac:dyDescent="0.3">
      <c r="A383">
        <v>3.09</v>
      </c>
    </row>
    <row r="384" spans="1:1" x14ac:dyDescent="0.3">
      <c r="A384">
        <v>3.08</v>
      </c>
    </row>
    <row r="385" spans="1:1" x14ac:dyDescent="0.3">
      <c r="A385">
        <v>3.08</v>
      </c>
    </row>
    <row r="386" spans="1:1" x14ac:dyDescent="0.3">
      <c r="A386">
        <v>3.08</v>
      </c>
    </row>
    <row r="387" spans="1:1" x14ac:dyDescent="0.3">
      <c r="A387">
        <v>3.07</v>
      </c>
    </row>
    <row r="388" spans="1:1" x14ac:dyDescent="0.3">
      <c r="A388">
        <v>3.05</v>
      </c>
    </row>
    <row r="389" spans="1:1" x14ac:dyDescent="0.3">
      <c r="A389">
        <v>3.06</v>
      </c>
    </row>
    <row r="390" spans="1:1" x14ac:dyDescent="0.3">
      <c r="A390">
        <v>3.05</v>
      </c>
    </row>
    <row r="391" spans="1:1" x14ac:dyDescent="0.3">
      <c r="A391">
        <v>3.03</v>
      </c>
    </row>
    <row r="392" spans="1:1" x14ac:dyDescent="0.3">
      <c r="A392">
        <v>3.07</v>
      </c>
    </row>
    <row r="393" spans="1:1" x14ac:dyDescent="0.3">
      <c r="A393">
        <v>3.06</v>
      </c>
    </row>
    <row r="394" spans="1:1" x14ac:dyDescent="0.3">
      <c r="A394">
        <v>3.05</v>
      </c>
    </row>
    <row r="395" spans="1:1" x14ac:dyDescent="0.3">
      <c r="A395">
        <v>3.07</v>
      </c>
    </row>
    <row r="396" spans="1:1" x14ac:dyDescent="0.3">
      <c r="A396">
        <v>3.04</v>
      </c>
    </row>
    <row r="397" spans="1:1" x14ac:dyDescent="0.3">
      <c r="A397">
        <v>3.05</v>
      </c>
    </row>
    <row r="398" spans="1:1" x14ac:dyDescent="0.3">
      <c r="A398">
        <v>3.07</v>
      </c>
    </row>
    <row r="399" spans="1:1" x14ac:dyDescent="0.3">
      <c r="A399">
        <v>3.01</v>
      </c>
    </row>
    <row r="400" spans="1:1" x14ac:dyDescent="0.3">
      <c r="A400">
        <v>3.05</v>
      </c>
    </row>
    <row r="401" spans="1:1" x14ac:dyDescent="0.3">
      <c r="A401">
        <v>3.02</v>
      </c>
    </row>
    <row r="402" spans="1:1" x14ac:dyDescent="0.3">
      <c r="A402">
        <v>3.01</v>
      </c>
    </row>
    <row r="403" spans="1:1" x14ac:dyDescent="0.3">
      <c r="A403">
        <v>2.79</v>
      </c>
    </row>
    <row r="404" spans="1:1" x14ac:dyDescent="0.3">
      <c r="A404">
        <v>3.03</v>
      </c>
    </row>
    <row r="405" spans="1:1" x14ac:dyDescent="0.3">
      <c r="A405">
        <v>2.79</v>
      </c>
    </row>
    <row r="406" spans="1:1" x14ac:dyDescent="0.3">
      <c r="A406">
        <v>3.01</v>
      </c>
    </row>
    <row r="407" spans="1:1" x14ac:dyDescent="0.3">
      <c r="A407">
        <v>3.01</v>
      </c>
    </row>
    <row r="408" spans="1:1" x14ac:dyDescent="0.3">
      <c r="A408">
        <v>3.01</v>
      </c>
    </row>
    <row r="409" spans="1:1" x14ac:dyDescent="0.3">
      <c r="A409">
        <v>3</v>
      </c>
    </row>
    <row r="410" spans="1:1" x14ac:dyDescent="0.3">
      <c r="A410">
        <v>3.02</v>
      </c>
    </row>
    <row r="411" spans="1:1" x14ac:dyDescent="0.3">
      <c r="A411">
        <v>2.97</v>
      </c>
    </row>
    <row r="412" spans="1:1" x14ac:dyDescent="0.3">
      <c r="A412">
        <v>3.01</v>
      </c>
    </row>
    <row r="413" spans="1:1" x14ac:dyDescent="0.3">
      <c r="A413">
        <v>2.98</v>
      </c>
    </row>
    <row r="414" spans="1:1" x14ac:dyDescent="0.3">
      <c r="A414">
        <v>3</v>
      </c>
    </row>
    <row r="415" spans="1:1" x14ac:dyDescent="0.3">
      <c r="A415">
        <v>3.02</v>
      </c>
    </row>
    <row r="416" spans="1:1" x14ac:dyDescent="0.3">
      <c r="A416">
        <v>3.02</v>
      </c>
    </row>
    <row r="417" spans="1:1" x14ac:dyDescent="0.3">
      <c r="A417">
        <v>3.01</v>
      </c>
    </row>
    <row r="418" spans="1:1" x14ac:dyDescent="0.3">
      <c r="A418">
        <v>3.02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3.03</v>
      </c>
    </row>
    <row r="422" spans="1:1" x14ac:dyDescent="0.3">
      <c r="A422">
        <v>3.02</v>
      </c>
    </row>
    <row r="423" spans="1:1" x14ac:dyDescent="0.3">
      <c r="A423">
        <v>3.01</v>
      </c>
    </row>
    <row r="424" spans="1:1" x14ac:dyDescent="0.3">
      <c r="A424">
        <v>3.01</v>
      </c>
    </row>
    <row r="425" spans="1:1" x14ac:dyDescent="0.3">
      <c r="A425">
        <v>2.79</v>
      </c>
    </row>
    <row r="426" spans="1:1" x14ac:dyDescent="0.3">
      <c r="A426" s="5">
        <v>2.8</v>
      </c>
    </row>
    <row r="427" spans="1:1" x14ac:dyDescent="0.3">
      <c r="A427">
        <v>3.03</v>
      </c>
    </row>
    <row r="428" spans="1:1" x14ac:dyDescent="0.3">
      <c r="A428">
        <v>3.03</v>
      </c>
    </row>
    <row r="429" spans="1:1" x14ac:dyDescent="0.3">
      <c r="A429">
        <v>3.01</v>
      </c>
    </row>
    <row r="430" spans="1:1" x14ac:dyDescent="0.3">
      <c r="A430">
        <v>3.01</v>
      </c>
    </row>
    <row r="431" spans="1:1" x14ac:dyDescent="0.3">
      <c r="A431">
        <v>2.78</v>
      </c>
    </row>
    <row r="432" spans="1:1" x14ac:dyDescent="0.3">
      <c r="A432">
        <v>2.99</v>
      </c>
    </row>
    <row r="433" spans="1:1" x14ac:dyDescent="0.3">
      <c r="A433">
        <v>2.99</v>
      </c>
    </row>
    <row r="434" spans="1:1" x14ac:dyDescent="0.3">
      <c r="A434">
        <v>2.79</v>
      </c>
    </row>
    <row r="435" spans="1:1" x14ac:dyDescent="0.3">
      <c r="A435">
        <v>2.98</v>
      </c>
    </row>
    <row r="436" spans="1:1" x14ac:dyDescent="0.3">
      <c r="A436">
        <v>3</v>
      </c>
    </row>
    <row r="437" spans="1:1" x14ac:dyDescent="0.3">
      <c r="A437">
        <v>2.99</v>
      </c>
    </row>
    <row r="438" spans="1:1" x14ac:dyDescent="0.3">
      <c r="A438">
        <v>2.98</v>
      </c>
    </row>
    <row r="439" spans="1:1" x14ac:dyDescent="0.3">
      <c r="A439">
        <v>2.77</v>
      </c>
    </row>
    <row r="440" spans="1:1" x14ac:dyDescent="0.3">
      <c r="A440">
        <v>2.81</v>
      </c>
    </row>
    <row r="441" spans="1:1" x14ac:dyDescent="0.3">
      <c r="A441">
        <v>2.82</v>
      </c>
    </row>
    <row r="442" spans="1:1" x14ac:dyDescent="0.3">
      <c r="A442">
        <v>2.8</v>
      </c>
    </row>
    <row r="443" spans="1:1" x14ac:dyDescent="0.3">
      <c r="A443">
        <v>2.79</v>
      </c>
    </row>
    <row r="444" spans="1:1" x14ac:dyDescent="0.3">
      <c r="A444">
        <v>2.96</v>
      </c>
    </row>
    <row r="445" spans="1:1" x14ac:dyDescent="0.3">
      <c r="A445">
        <v>2.95</v>
      </c>
    </row>
    <row r="446" spans="1:1" x14ac:dyDescent="0.3">
      <c r="A446">
        <v>2.78</v>
      </c>
    </row>
    <row r="447" spans="1:1" x14ac:dyDescent="0.3">
      <c r="A447">
        <v>2.8</v>
      </c>
    </row>
    <row r="448" spans="1:1" x14ac:dyDescent="0.3">
      <c r="A448">
        <v>2.82</v>
      </c>
    </row>
    <row r="449" spans="1:1" x14ac:dyDescent="0.3">
      <c r="A449">
        <v>2.91</v>
      </c>
    </row>
    <row r="450" spans="1:1" x14ac:dyDescent="0.3">
      <c r="A450">
        <v>2.93</v>
      </c>
    </row>
    <row r="451" spans="1:1" x14ac:dyDescent="0.3">
      <c r="A451">
        <v>2.77</v>
      </c>
    </row>
    <row r="452" spans="1:1" x14ac:dyDescent="0.3">
      <c r="A452">
        <v>2.79</v>
      </c>
    </row>
    <row r="453" spans="1:1" x14ac:dyDescent="0.3">
      <c r="A453">
        <v>2.92</v>
      </c>
    </row>
    <row r="454" spans="1:1" x14ac:dyDescent="0.3">
      <c r="A454">
        <v>2.92</v>
      </c>
    </row>
    <row r="455" spans="1:1" x14ac:dyDescent="0.3">
      <c r="A455">
        <v>2.9</v>
      </c>
    </row>
    <row r="456" spans="1:1" x14ac:dyDescent="0.3">
      <c r="A456">
        <v>2.91</v>
      </c>
    </row>
    <row r="457" spans="1:1" x14ac:dyDescent="0.3">
      <c r="A457">
        <v>2.91</v>
      </c>
    </row>
    <row r="458" spans="1:1" x14ac:dyDescent="0.3">
      <c r="A458">
        <v>2.91</v>
      </c>
    </row>
    <row r="459" spans="1:1" x14ac:dyDescent="0.3">
      <c r="A459">
        <v>2.9</v>
      </c>
    </row>
    <row r="460" spans="1:1" x14ac:dyDescent="0.3">
      <c r="A460">
        <v>2.9</v>
      </c>
    </row>
    <row r="461" spans="1:1" x14ac:dyDescent="0.3">
      <c r="A461">
        <v>2.91</v>
      </c>
    </row>
    <row r="462" spans="1:1" x14ac:dyDescent="0.3">
      <c r="A462">
        <v>2.79</v>
      </c>
    </row>
    <row r="463" spans="1:1" x14ac:dyDescent="0.3">
      <c r="A463">
        <v>2.91</v>
      </c>
    </row>
    <row r="464" spans="1:1" x14ac:dyDescent="0.3">
      <c r="A464">
        <v>2.9</v>
      </c>
    </row>
    <row r="465" spans="1:1" x14ac:dyDescent="0.3">
      <c r="A465">
        <v>2.77</v>
      </c>
    </row>
    <row r="466" spans="1:1" x14ac:dyDescent="0.3">
      <c r="A466">
        <v>2.92</v>
      </c>
    </row>
    <row r="467" spans="1:1" x14ac:dyDescent="0.3">
      <c r="A467">
        <v>2.9</v>
      </c>
    </row>
    <row r="468" spans="1:1" x14ac:dyDescent="0.3">
      <c r="A468">
        <v>2.9</v>
      </c>
    </row>
    <row r="469" spans="1:1" x14ac:dyDescent="0.3">
      <c r="A469">
        <v>2.91</v>
      </c>
    </row>
    <row r="470" spans="1:1" x14ac:dyDescent="0.3">
      <c r="A470">
        <v>2.8</v>
      </c>
    </row>
    <row r="471" spans="1:1" x14ac:dyDescent="0.3">
      <c r="A471">
        <v>2.89</v>
      </c>
    </row>
    <row r="472" spans="1:1" x14ac:dyDescent="0.3">
      <c r="A472">
        <v>2.88</v>
      </c>
    </row>
    <row r="473" spans="1:1" x14ac:dyDescent="0.3">
      <c r="A473">
        <v>2.86</v>
      </c>
    </row>
    <row r="474" spans="1:1" x14ac:dyDescent="0.3">
      <c r="A474">
        <v>2.85</v>
      </c>
    </row>
    <row r="475" spans="1:1" x14ac:dyDescent="0.3">
      <c r="A475">
        <v>2.88</v>
      </c>
    </row>
    <row r="476" spans="1:1" x14ac:dyDescent="0.3">
      <c r="A476">
        <v>2.8</v>
      </c>
    </row>
    <row r="477" spans="1:1" x14ac:dyDescent="0.3">
      <c r="A477">
        <v>2.87</v>
      </c>
    </row>
    <row r="478" spans="1:1" x14ac:dyDescent="0.3">
      <c r="A478">
        <v>2.84</v>
      </c>
    </row>
    <row r="479" spans="1:1" x14ac:dyDescent="0.3">
      <c r="A479">
        <v>2.86</v>
      </c>
    </row>
    <row r="480" spans="1:1" x14ac:dyDescent="0.3">
      <c r="A480">
        <v>2.78</v>
      </c>
    </row>
    <row r="481" spans="1:1" x14ac:dyDescent="0.3">
      <c r="A481">
        <v>2.77</v>
      </c>
    </row>
    <row r="482" spans="1:1" x14ac:dyDescent="0.3">
      <c r="A482">
        <v>2.8</v>
      </c>
    </row>
    <row r="483" spans="1:1" x14ac:dyDescent="0.3">
      <c r="A483">
        <v>2.81</v>
      </c>
    </row>
    <row r="484" spans="1:1" x14ac:dyDescent="0.3">
      <c r="A484">
        <v>2.81</v>
      </c>
    </row>
    <row r="485" spans="1:1" x14ac:dyDescent="0.3">
      <c r="A485">
        <v>2.84</v>
      </c>
    </row>
    <row r="486" spans="1:1" x14ac:dyDescent="0.3">
      <c r="A486">
        <v>2.8</v>
      </c>
    </row>
    <row r="487" spans="1:1" x14ac:dyDescent="0.3">
      <c r="A487">
        <v>2.8</v>
      </c>
    </row>
    <row r="488" spans="1:1" x14ac:dyDescent="0.3">
      <c r="A488">
        <v>2.78</v>
      </c>
    </row>
    <row r="489" spans="1:1" x14ac:dyDescent="0.3">
      <c r="A489">
        <v>2.83</v>
      </c>
    </row>
    <row r="490" spans="1:1" x14ac:dyDescent="0.3">
      <c r="A490">
        <v>2.83</v>
      </c>
    </row>
    <row r="491" spans="1:1" x14ac:dyDescent="0.3">
      <c r="A491">
        <v>2.8</v>
      </c>
    </row>
    <row r="492" spans="1:1" x14ac:dyDescent="0.3">
      <c r="A492">
        <v>2.81</v>
      </c>
    </row>
    <row r="493" spans="1:1" x14ac:dyDescent="0.3">
      <c r="A493">
        <v>2.79</v>
      </c>
    </row>
    <row r="494" spans="1:1" x14ac:dyDescent="0.3">
      <c r="A494">
        <v>2.81</v>
      </c>
    </row>
    <row r="495" spans="1:1" x14ac:dyDescent="0.3">
      <c r="A495">
        <v>2.8</v>
      </c>
    </row>
    <row r="496" spans="1:1" x14ac:dyDescent="0.3">
      <c r="A496">
        <v>2.76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50m 10s CB</vt:lpstr>
      <vt:lpstr>ESP2 WiFi 50m 10s CB</vt:lpstr>
      <vt:lpstr>ESP3 WiFi 50m 10s CB</vt:lpstr>
      <vt:lpstr>ESP4 WiFi 50m 10s CB</vt:lpstr>
      <vt:lpstr>Gráfico Markov -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2021-09-01T01:40:05Z</dcterms:modified>
</cp:coreProperties>
</file>