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xr:revisionPtr revIDLastSave="249" documentId="11_3A6E8550B67362944DA4C8D5DAF0DEAEA5BA1BFC" xr6:coauthVersionLast="47" xr6:coauthVersionMax="47" xr10:uidLastSave="{CCB4EECF-8746-442E-AEAD-17CF99BDE783}"/>
  <bookViews>
    <workbookView xWindow="0" yWindow="0" windowWidth="20490" windowHeight="7605" firstSheet="1" activeTab="1" xr2:uid="{00000000-000D-0000-FFFF-FFFF00000000}"/>
  </bookViews>
  <sheets>
    <sheet name="Inicio" sheetId="1" r:id="rId1"/>
    <sheet name="Cadastro" sheetId="2" r:id="rId2"/>
    <sheet name="Lançamentos" sheetId="3" r:id="rId3"/>
  </sheets>
  <definedNames>
    <definedName name="ColunaProd">Cadastro!$A$4:$A$6</definedName>
    <definedName name="ColunaProduto">Cadastro!$A$4:$A$5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F4" i="2" s="1"/>
  <c r="E4" i="3"/>
  <c r="E5" i="3"/>
  <c r="E6" i="3"/>
  <c r="E7" i="3"/>
  <c r="B8" i="3"/>
  <c r="C8" i="3"/>
  <c r="E5" i="2"/>
  <c r="F5" i="2" s="1"/>
  <c r="E6" i="2"/>
  <c r="F6" i="2" s="1"/>
  <c r="D8" i="3"/>
</calcChain>
</file>

<file path=xl/sharedStrings.xml><?xml version="1.0" encoding="utf-8"?>
<sst xmlns="http://schemas.openxmlformats.org/spreadsheetml/2006/main" count="22" uniqueCount="14">
  <si>
    <t>PRODUTO</t>
  </si>
  <si>
    <t>MEDIDA</t>
  </si>
  <si>
    <t>ESTOQUE
MÍNIMO</t>
  </si>
  <si>
    <t>ESTOQUE
MÁXIMO</t>
  </si>
  <si>
    <t>SALDO</t>
  </si>
  <si>
    <t>AVISOS</t>
  </si>
  <si>
    <t>Caneta esferográfica azul</t>
  </si>
  <si>
    <t>unidade</t>
  </si>
  <si>
    <t>Caneta esferográfica preta</t>
  </si>
  <si>
    <t>Caneta esferográfica vermelha</t>
  </si>
  <si>
    <t>DATA</t>
  </si>
  <si>
    <t>ENTRADA</t>
  </si>
  <si>
    <t>SAIDA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</si>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</sst>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14" fontId="0" fillId="0" borderId="0" xfId="0" applyNumberFormat="1"/>
    <xf numFmtId="0" fontId="1" fillId="3" borderId="0" xfId="0" applyFont="1" applyFill="1"/>
    <xf numFmtId="1" fontId="0" fillId="2" borderId="0" xfId="0" applyNumberFormat="1" applyFill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1" fontId="1" fillId="3" borderId="0" xfId="0" applyNumberFormat="1" applyFont="1" applyFill="1"/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1" fontId="0" fillId="3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color rgb="FF000000"/>
      </font>
      <numFmt numFmtId="1" formatCode="0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numFmt numFmtId="1" formatCode="0"/>
    </dxf>
    <dxf>
      <numFmt numFmtId="1" formatCode="0"/>
    </dxf>
    <dxf>
      <numFmt numFmtId="19" formatCode="dd/mm/yyyy"/>
    </dxf>
    <dxf>
      <font>
        <b/>
        <i val="0"/>
        <color theme="0"/>
      </font>
      <fill>
        <patternFill patternType="solid">
          <bgColor rgb="FFFF0000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/>
    </dxf>
    <dxf>
      <numFmt numFmtId="1" formatCode="0"/>
      <fill>
        <patternFill patternType="solid">
          <fgColor indexed="64"/>
          <bgColor theme="2" tint="-9.9978637043366805E-2"/>
        </patternFill>
      </fill>
    </dxf>
    <dxf>
      <numFmt numFmtId="1" formatCode="0"/>
    </dxf>
    <dxf>
      <numFmt numFmtId="1" formatCode="0"/>
    </dxf>
    <dxf>
      <alignment horizontal="general" vertical="top" textRotation="0" wrapText="0" indent="0" justifyLastLine="0" shrinkToFit="0" readingOrder="0"/>
    </dxf>
    <dxf>
      <font>
        <b/>
        <i val="0"/>
        <color theme="9" tint="-0.249977111117893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tbCadastro[PRODUTO]</c:f>
              <c:strCache>
                <c:ptCount val="3"/>
                <c:pt idx="0">
                  <c:v>Caneta esferográfica azul</c:v>
                </c:pt>
                <c:pt idx="1">
                  <c:v>Caneta esferográfica preta</c:v>
                </c:pt>
                <c:pt idx="2">
                  <c:v>Caneta esferográfica vermelha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AB-4012-98CC-27A5CF3A3F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AB-4012-98CC-27A5CF3A3F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AB-4012-98CC-27A5CF3A3F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Cadastro!$E$4:$E$6</c:f>
              <c:numCache>
                <c:formatCode>0</c:formatCode>
                <c:ptCount val="3"/>
                <c:pt idx="0">
                  <c:v>25</c:v>
                </c:pt>
                <c:pt idx="1">
                  <c:v>10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BAC-44DD-ADB7-1E9362332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112620</xdr:rowOff>
    </xdr:from>
    <xdr:to>
      <xdr:col>0</xdr:col>
      <xdr:colOff>2266950</xdr:colOff>
      <xdr:row>1</xdr:row>
      <xdr:rowOff>7845</xdr:rowOff>
    </xdr:to>
    <xdr:sp macro="" textlink="">
      <xdr:nvSpPr>
        <xdr:cNvPr id="2" name="Retângulo com Canto Aparado do Mesmo L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6250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112620</xdr:rowOff>
    </xdr:from>
    <xdr:to>
      <xdr:col>2</xdr:col>
      <xdr:colOff>476250</xdr:colOff>
      <xdr:row>1</xdr:row>
      <xdr:rowOff>7845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47925" y="112620"/>
          <a:ext cx="1793501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112620</xdr:rowOff>
    </xdr:from>
    <xdr:to>
      <xdr:col>4</xdr:col>
      <xdr:colOff>352425</xdr:colOff>
      <xdr:row>1</xdr:row>
      <xdr:rowOff>7845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22401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2076450</xdr:colOff>
      <xdr:row>0</xdr:row>
      <xdr:rowOff>28575</xdr:rowOff>
    </xdr:from>
    <xdr:to>
      <xdr:col>7</xdr:col>
      <xdr:colOff>0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1F4FCA-1355-C3EE-8675-C947B1E548C6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10029825" y="28575"/>
          <a:ext cx="2238375" cy="4762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ROGÉRIO COSTA</a:t>
          </a:r>
          <a:endParaRPr lang="en-US" sz="1200" b="1" i="0" u="none" strike="noStrike">
            <a:solidFill>
              <a:schemeClr val="accent6">
                <a:lumMod val="75000"/>
              </a:schemeClr>
            </a:solidFill>
            <a:latin typeface="Arial Black" panose="020B0A040201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 Black" panose="020B0A04020102020204" pitchFamily="34" charset="0"/>
            </a:rPr>
            <a:t>Controle de Estoque</a:t>
          </a:r>
        </a:p>
      </xdr:txBody>
    </xdr:sp>
    <xdr:clientData/>
  </xdr:twoCellAnchor>
  <xdr:twoCellAnchor>
    <xdr:from>
      <xdr:col>2</xdr:col>
      <xdr:colOff>914400</xdr:colOff>
      <xdr:row>2</xdr:row>
      <xdr:rowOff>152400</xdr:rowOff>
    </xdr:from>
    <xdr:to>
      <xdr:col>5</xdr:col>
      <xdr:colOff>733425</xdr:colOff>
      <xdr:row>7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2A0BEF-5A69-0993-DF3C-989FC52A241E}"/>
            </a:ext>
            <a:ext uri="{147F2762-F138-4A5C-976F-8EAC2B608ADB}">
              <a16:predDERef xmlns:a16="http://schemas.microsoft.com/office/drawing/2014/main" pred="{9F1F4FCA-1355-C3EE-8675-C947B1E548C6}"/>
            </a:ext>
          </a:extLst>
        </xdr:cNvPr>
        <xdr:cNvSpPr txBox="1"/>
      </xdr:nvSpPr>
      <xdr:spPr>
        <a:xfrm>
          <a:off x="4676775" y="847725"/>
          <a:ext cx="2962275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CONTROLE DE ESTOQUE</a:t>
          </a:r>
        </a:p>
        <a:p>
          <a:pPr marL="0" indent="0" algn="ctr"/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SIMPLIFICADO</a:t>
          </a:r>
        </a:p>
      </xdr:txBody>
    </xdr:sp>
    <xdr:clientData/>
  </xdr:twoCellAnchor>
  <xdr:twoCellAnchor>
    <xdr:from>
      <xdr:col>1</xdr:col>
      <xdr:colOff>628650</xdr:colOff>
      <xdr:row>9</xdr:row>
      <xdr:rowOff>0</xdr:rowOff>
    </xdr:from>
    <xdr:to>
      <xdr:col>6</xdr:col>
      <xdr:colOff>1076325</xdr:colOff>
      <xdr:row>14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F59159-66B7-BBC2-764D-0218994438EA}"/>
            </a:ext>
            <a:ext uri="{147F2762-F138-4A5C-976F-8EAC2B608ADB}">
              <a16:predDERef xmlns:a16="http://schemas.microsoft.com/office/drawing/2014/main" pred="{7D2A0BEF-5A69-0993-DF3C-989FC52A241E}"/>
            </a:ext>
          </a:extLst>
        </xdr:cNvPr>
        <xdr:cNvSpPr txBox="1"/>
      </xdr:nvSpPr>
      <xdr:spPr>
        <a:xfrm>
          <a:off x="3343275" y="2028825"/>
          <a:ext cx="5686425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ORIENTAÇÕES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Cadastrar o produto na aba "Cadastro".</a:t>
          </a:r>
        </a:p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Registrar as entradas e saídas na aba "Lançamentos".</a:t>
          </a:r>
        </a:p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Relatórios e consultas usar os filtros nas abas "Cadastro" e "Lançamentos".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110068</xdr:rowOff>
    </xdr:from>
    <xdr:to>
      <xdr:col>0</xdr:col>
      <xdr:colOff>2266950</xdr:colOff>
      <xdr:row>1</xdr:row>
      <xdr:rowOff>5293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625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110068</xdr:rowOff>
    </xdr:from>
    <xdr:to>
      <xdr:col>2</xdr:col>
      <xdr:colOff>476250</xdr:colOff>
      <xdr:row>1</xdr:row>
      <xdr:rowOff>5293</xdr:rowOff>
    </xdr:to>
    <xdr:sp macro="" textlink="">
      <xdr:nvSpPr>
        <xdr:cNvPr id="3" name="Retângulo com Canto Aparado do Mesmo Lad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447925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110068</xdr:rowOff>
    </xdr:from>
    <xdr:to>
      <xdr:col>4</xdr:col>
      <xdr:colOff>352425</xdr:colOff>
      <xdr:row>1</xdr:row>
      <xdr:rowOff>5293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41960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2133600</xdr:colOff>
      <xdr:row>0</xdr:row>
      <xdr:rowOff>0</xdr:rowOff>
    </xdr:from>
    <xdr:to>
      <xdr:col>6</xdr:col>
      <xdr:colOff>4219575</xdr:colOff>
      <xdr:row>0</xdr:row>
      <xdr:rowOff>476250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CE6BCA-C175-4A3C-A891-4E2A5F2750FF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SpPr txBox="1"/>
      </xdr:nvSpPr>
      <xdr:spPr>
        <a:xfrm>
          <a:off x="10086975" y="0"/>
          <a:ext cx="2085975" cy="4762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ROGÉRIO COSTA</a:t>
          </a:r>
          <a:endParaRPr lang="en-US" sz="1200" b="1" i="0" u="none" strike="noStrike">
            <a:solidFill>
              <a:schemeClr val="accent6">
                <a:lumMod val="75000"/>
              </a:schemeClr>
            </a:solidFill>
            <a:latin typeface="Arial Black" panose="020B0A040201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 Black" panose="020B0A04020102020204" pitchFamily="34" charset="0"/>
            </a:rPr>
            <a:t>Controle de Estoque</a:t>
          </a:r>
        </a:p>
      </xdr:txBody>
    </xdr:sp>
    <xdr:clientData/>
  </xdr:twoCellAnchor>
  <xdr:twoCellAnchor>
    <xdr:from>
      <xdr:col>5</xdr:col>
      <xdr:colOff>1323975</xdr:colOff>
      <xdr:row>2</xdr:row>
      <xdr:rowOff>371475</xdr:rowOff>
    </xdr:from>
    <xdr:to>
      <xdr:col>6</xdr:col>
      <xdr:colOff>4257675</xdr:colOff>
      <xdr:row>16</xdr:row>
      <xdr:rowOff>57150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DCBBC94-7DBD-3FE4-CDD1-CDC2AD2D9496}"/>
            </a:ext>
            <a:ext uri="{147F2762-F138-4A5C-976F-8EAC2B608ADB}">
              <a16:predDERef xmlns:a16="http://schemas.microsoft.com/office/drawing/2014/main" pred="{5ACE6BCA-C175-4A3C-A891-4E2A5F275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</xdr:row>
      <xdr:rowOff>152400</xdr:rowOff>
    </xdr:from>
    <xdr:to>
      <xdr:col>6</xdr:col>
      <xdr:colOff>4286250</xdr:colOff>
      <xdr:row>2</xdr:row>
      <xdr:rowOff>371475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A928105-872E-FBC9-218D-E214139E7DDB}"/>
            </a:ext>
            <a:ext uri="{147F2762-F138-4A5C-976F-8EAC2B608ADB}">
              <a16:predDERef xmlns:a16="http://schemas.microsoft.com/office/drawing/2014/main" pred="{0DCBBC94-7DBD-3FE4-CDD1-CDC2AD2D9496}"/>
            </a:ext>
          </a:extLst>
        </xdr:cNvPr>
        <xdr:cNvSpPr txBox="1"/>
      </xdr:nvSpPr>
      <xdr:spPr>
        <a:xfrm>
          <a:off x="8239125" y="657225"/>
          <a:ext cx="4286250" cy="4095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latin typeface="+mn-lt"/>
              <a:ea typeface="+mn-lt"/>
              <a:cs typeface="+mn-lt"/>
            </a:rPr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109539</xdr:rowOff>
    </xdr:from>
    <xdr:to>
      <xdr:col>0</xdr:col>
      <xdr:colOff>2266950</xdr:colOff>
      <xdr:row>1</xdr:row>
      <xdr:rowOff>4764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7625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109539</xdr:rowOff>
    </xdr:from>
    <xdr:to>
      <xdr:col>2</xdr:col>
      <xdr:colOff>476250</xdr:colOff>
      <xdr:row>1</xdr:row>
      <xdr:rowOff>4764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447925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109539</xdr:rowOff>
    </xdr:from>
    <xdr:to>
      <xdr:col>4</xdr:col>
      <xdr:colOff>352425</xdr:colOff>
      <xdr:row>1</xdr:row>
      <xdr:rowOff>4764</xdr:rowOff>
    </xdr:to>
    <xdr:sp macro="" textlink="">
      <xdr:nvSpPr>
        <xdr:cNvPr id="4" name="Retângulo com Canto Aparado do Mesmo L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41960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2219325</xdr:colOff>
      <xdr:row>0</xdr:row>
      <xdr:rowOff>0</xdr:rowOff>
    </xdr:from>
    <xdr:to>
      <xdr:col>6</xdr:col>
      <xdr:colOff>4295775</xdr:colOff>
      <xdr:row>0</xdr:row>
      <xdr:rowOff>476250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5B03A5-7534-424D-A5BD-CB68939AD6B3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SpPr txBox="1"/>
      </xdr:nvSpPr>
      <xdr:spPr>
        <a:xfrm>
          <a:off x="10172700" y="0"/>
          <a:ext cx="2076450" cy="4762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ROGÉRIO COSTA</a:t>
          </a:r>
          <a:endParaRPr lang="en-US" sz="1200" b="1" i="0" u="none" strike="noStrike">
            <a:solidFill>
              <a:schemeClr val="accent6">
                <a:lumMod val="75000"/>
              </a:schemeClr>
            </a:solidFill>
            <a:latin typeface="Arial Black" panose="020B0A04020102020204" pitchFamily="34" charset="0"/>
          </a:endParaRPr>
        </a:p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rial Black" panose="020B0A04020102020204" pitchFamily="34" charset="0"/>
            </a:rPr>
            <a:t>Controle de Estoque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E1C0E-0FE9-42E3-8B07-7B744BDB3118}" name="tbCadastro" displayName="tbCadastro" ref="A3:F6" totalsRowShown="0" headerRowDxfId="10">
  <autoFilter ref="A3:F6" xr:uid="{2E1E1C0E-0FE9-42E3-8B07-7B744BDB3118}"/>
  <tableColumns count="6">
    <tableColumn id="1" xr3:uid="{9A6D07FF-26F6-4AE3-9AEA-98D14C33A4AD}" name="PRODUTO"/>
    <tableColumn id="2" xr3:uid="{D3ED835E-0CD0-4C01-94C5-1139ED65253C}" name="MEDIDA"/>
    <tableColumn id="3" xr3:uid="{B6DCB3D6-0B0D-4854-B126-2E6FF82EEC79}" name="ESTOQUE_x000a_MÍNIMO" dataDxfId="9"/>
    <tableColumn id="4" xr3:uid="{EF1B5339-8DE5-4845-BE53-EF3167B63B15}" name="ESTOQUE_x000a_MÁXIMO" dataDxfId="8"/>
    <tableColumn id="5" xr3:uid="{B9C1147C-DAE9-4D3C-B738-F253BE7B5B8C}" name="SALDO" dataDxfId="7">
      <calculatedColumnFormula>SUMIF(tbCadastro[PRODUTO],tbCadastro[[#This Row],[PRODUTO]],tbLancamentos[ENTRADA])-SUMIF(tbCadastro[PRODUTO],tbCadastro[[#This Row],[PRODUTO]],tbLancamentos[SAIDA])</calculatedColumnFormula>
    </tableColumn>
    <tableColumn id="6" xr3:uid="{EDC1942A-3C0C-4B20-A936-9664F3A66D9E}" name="AVISOS" dataDxfId="6">
      <calculatedColumnFormula>IF(tbCadastro[[#This Row],[SALDO]]&gt;tbCadastro[[#This Row],[ESTOQUE
MÁXIMO]],"Priorizar venda",IF(tbCadastro[[#This Row],[SALDO]]&lt;tbCadastro[[#This Row],[ESTOQUE
MÍNIMO]],"Fazer pedido",""))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A1815-EFB8-4695-8157-6371729D4834}" name="tbLancamentos" displayName="tbLancamentos" ref="A3:E8" totalsRowCount="1">
  <autoFilter ref="A3:E7" xr:uid="{F78A1815-EFB8-4695-8157-6371729D4834}"/>
  <tableColumns count="5">
    <tableColumn id="1" xr3:uid="{7D08B03C-AEFC-4DF6-872B-926A8BEA0959}" name="PRODUTO" totalsRowLabel="Total"/>
    <tableColumn id="2" xr3:uid="{E82386DE-F85E-489B-B94B-1067E19D9916}" name="DATA" totalsRowFunction="custom" dataDxfId="4">
      <totalsRowFormula>SUBTOTAL(102,B4:B7)</totalsRowFormula>
    </tableColumn>
    <tableColumn id="3" xr3:uid="{B70D2F6B-895A-4F3B-8A4F-FCCE5A20E3E0}" name="ENTRADA" totalsRowFunction="custom" dataDxfId="3">
      <totalsRowFormula>SUBTOTAL(109,C4:C7)</totalsRowFormula>
    </tableColumn>
    <tableColumn id="4" xr3:uid="{22AF7675-DA5F-4115-828D-933BECE8FFA9}" name="SAIDA" totalsRowFunction="custom" dataDxfId="2">
      <totalsRowFormula>SUBTOTAL(109,D7:D9)</totalsRowFormula>
    </tableColumn>
    <tableColumn id="5" xr3:uid="{741EBFBB-402D-403B-AA0E-B41F9F14AB7D}" name="SALDO" dataDxfId="0" totalsRowDxfId="1">
      <calculatedColumnFormula>SUMIFS(tbLancamentos[ENTRADA],tbLancamentos[PRODUTO],tbLancamentos[[#This Row],[PRODUTO]],tbLancamentos[DATA],"&lt;="&amp;tbLancamentos[[#This Row],[DATA]]) - SUMIFS(tbLancamentos[SAIDA],tbLancamentos[PRODUTO],tbLancamentos[[#This Row],[PRODUTO]],tbLancamentos[DATA],"&lt;="&amp;tbLancamentos[[#This Row],[DATA]])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zoomScaleNormal="100" workbookViewId="0">
      <selection activeCell="G1" sqref="G1"/>
    </sheetView>
  </sheetViews>
  <sheetFormatPr defaultColWidth="0" defaultRowHeight="1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showGridLines="0" tabSelected="1" zoomScaleNormal="100" workbookViewId="0">
      <selection activeCell="C18" sqref="C18"/>
    </sheetView>
  </sheetViews>
  <sheetFormatPr defaultColWidth="0" defaultRowHeight="15"/>
  <cols>
    <col min="1" max="1" width="40.7109375" customWidth="1"/>
    <col min="2" max="2" width="15.7109375" customWidth="1"/>
    <col min="3" max="5" width="15.7109375" style="8" customWidth="1"/>
    <col min="6" max="6" width="20" style="17" customWidth="1"/>
    <col min="7" max="7" width="64.7109375" customWidth="1"/>
    <col min="8" max="16384" width="9.140625" hidden="1"/>
  </cols>
  <sheetData>
    <row r="1" spans="1:6" s="1" customFormat="1" ht="39.950000000000003" customHeight="1">
      <c r="C1" s="5"/>
      <c r="D1" s="5"/>
      <c r="E1" s="5"/>
      <c r="F1" s="13"/>
    </row>
    <row r="3" spans="1:6" s="2" customFormat="1" ht="30.75">
      <c r="A3" s="2" t="s">
        <v>0</v>
      </c>
      <c r="B3" s="2" t="s">
        <v>1</v>
      </c>
      <c r="C3" s="10" t="s">
        <v>2</v>
      </c>
      <c r="D3" s="10" t="s">
        <v>3</v>
      </c>
      <c r="E3" s="11" t="s">
        <v>4</v>
      </c>
      <c r="F3" s="14" t="s">
        <v>5</v>
      </c>
    </row>
    <row r="4" spans="1:6">
      <c r="A4" t="s">
        <v>6</v>
      </c>
      <c r="B4" t="s">
        <v>7</v>
      </c>
      <c r="C4" s="8">
        <v>15</v>
      </c>
      <c r="D4" s="8">
        <v>150</v>
      </c>
      <c r="E4" s="12">
        <f>SUMIF(tbCadastro[PRODUTO],tbCadastro[[#This Row],[PRODUTO]],tbLancamentos[ENTRADA])-SUMIF(tbCadastro[PRODUTO],tbCadastro[[#This Row],[PRODUTO]],tbLancamentos[SAIDA])</f>
        <v>25</v>
      </c>
      <c r="F4" s="15" t="str">
        <f>IF(tbCadastro[[#This Row],[SALDO]]&gt;tbCadastro[[#This Row],[ESTOQUE
MÁXIMO]],"Priorizar venda",IF(tbCadastro[[#This Row],[SALDO]]&lt;tbCadastro[[#This Row],[ESTOQUE
MÍNIMO]],"Fazer pedido",""))</f>
        <v/>
      </c>
    </row>
    <row r="5" spans="1:6">
      <c r="A5" t="s">
        <v>8</v>
      </c>
      <c r="B5" t="s">
        <v>7</v>
      </c>
      <c r="C5" s="8">
        <v>15</v>
      </c>
      <c r="D5" s="8">
        <v>150</v>
      </c>
      <c r="E5" s="12">
        <f>SUMIF(tbCadastro[PRODUTO],tbCadastro[[#This Row],[PRODUTO]],tbLancamentos[ENTRADA])-SUMIF(tbCadastro[PRODUTO],tbCadastro[[#This Row],[PRODUTO]],tbLancamentos[SAIDA])</f>
        <v>10</v>
      </c>
      <c r="F5" s="16" t="str">
        <f>IF(tbCadastro[[#This Row],[SALDO]]&gt;tbCadastro[[#This Row],[ESTOQUE
MÁXIMO]],"Priorizar venda",IF(tbCadastro[[#This Row],[SALDO]]&lt;tbCadastro[[#This Row],[ESTOQUE
MÍNIMO]],"Fazer pedido",""))</f>
        <v>Fazer pedido</v>
      </c>
    </row>
    <row r="6" spans="1:6">
      <c r="A6" t="s">
        <v>9</v>
      </c>
      <c r="B6" t="s">
        <v>7</v>
      </c>
      <c r="C6" s="8">
        <v>15</v>
      </c>
      <c r="D6" s="8">
        <v>70</v>
      </c>
      <c r="E6" s="12">
        <f>SUMIF(tbCadastro[PRODUTO],tbCadastro[[#This Row],[PRODUTO]],tbLancamentos[ENTRADA])-SUMIF(tbCadastro[PRODUTO],tbCadastro[[#This Row],[PRODUTO]],tbLancamentos[SAIDA])</f>
        <v>36</v>
      </c>
      <c r="F6" s="16" t="str">
        <f>IF(tbCadastro[[#This Row],[SALDO]]&gt;tbCadastro[[#This Row],[ESTOQUE
MÁXIMO]],"Priorizar venda",IF(tbCadastro[[#This Row],[SALDO]]&lt;tbCadastro[[#This Row],[ESTOQUE
MÍNIMO]],"Fazer pedido",""))</f>
        <v/>
      </c>
    </row>
  </sheetData>
  <conditionalFormatting sqref="F4:F6">
    <cfRule type="cellIs" dxfId="12" priority="2" operator="equal">
      <formula>"Fazer pedido"</formula>
    </cfRule>
  </conditionalFormatting>
  <conditionalFormatting sqref="F4:F6">
    <cfRule type="cellIs" dxfId="11" priority="1" operator="equal">
      <formula>"Priorizar venda"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showGridLines="0" zoomScaleNormal="100" workbookViewId="0">
      <selection activeCell="C22" sqref="C22"/>
    </sheetView>
  </sheetViews>
  <sheetFormatPr defaultColWidth="0" defaultRowHeight="15"/>
  <cols>
    <col min="1" max="1" width="40.7109375" customWidth="1"/>
    <col min="2" max="2" width="15.7109375" customWidth="1"/>
    <col min="3" max="5" width="15.7109375" style="8" customWidth="1"/>
    <col min="6" max="6" width="15.7109375" customWidth="1"/>
    <col min="7" max="7" width="64.7109375" customWidth="1"/>
    <col min="8" max="16384" width="9.140625" hidden="1"/>
  </cols>
  <sheetData>
    <row r="1" spans="1:5" s="1" customFormat="1" ht="39.950000000000003" customHeight="1">
      <c r="C1" s="5"/>
      <c r="D1" s="5"/>
      <c r="E1" s="5"/>
    </row>
    <row r="3" spans="1:5">
      <c r="A3" t="s">
        <v>0</v>
      </c>
      <c r="B3" t="s">
        <v>10</v>
      </c>
      <c r="C3" s="6" t="s">
        <v>11</v>
      </c>
      <c r="D3" s="7" t="s">
        <v>12</v>
      </c>
      <c r="E3" s="8" t="s">
        <v>4</v>
      </c>
    </row>
    <row r="4" spans="1:5">
      <c r="A4" t="s">
        <v>6</v>
      </c>
      <c r="B4" s="3">
        <v>45136</v>
      </c>
      <c r="C4" s="8">
        <v>30</v>
      </c>
      <c r="D4" s="8">
        <v>5</v>
      </c>
      <c r="E4" s="9">
        <f>SUMIFS(tbLancamentos[ENTRADA],tbLancamentos[PRODUTO],tbLancamentos[[#This Row],[PRODUTO]],tbLancamentos[DATA],"&lt;="&amp;tbLancamentos[[#This Row],[DATA]]) - SUMIFS(tbLancamentos[SAIDA],tbLancamentos[PRODUTO],tbLancamentos[[#This Row],[PRODUTO]],tbLancamentos[DATA],"&lt;="&amp;tbLancamentos[[#This Row],[DATA]])</f>
        <v>25</v>
      </c>
    </row>
    <row r="5" spans="1:5">
      <c r="A5" t="s">
        <v>8</v>
      </c>
      <c r="B5" s="3">
        <v>45140</v>
      </c>
      <c r="C5" s="8">
        <v>20</v>
      </c>
      <c r="D5" s="8">
        <v>10</v>
      </c>
      <c r="E5" s="9">
        <f>SUMIFS(tbLancamentos[ENTRADA],tbLancamentos[PRODUTO],tbLancamentos[[#This Row],[PRODUTO]],tbLancamentos[DATA],"&lt;="&amp;tbLancamentos[[#This Row],[DATA]]) - SUMIFS(tbLancamentos[SAIDA],tbLancamentos[PRODUTO],tbLancamentos[[#This Row],[PRODUTO]],tbLancamentos[DATA],"&lt;="&amp;tbLancamentos[[#This Row],[DATA]])</f>
        <v>10</v>
      </c>
    </row>
    <row r="6" spans="1:5">
      <c r="A6" t="s">
        <v>6</v>
      </c>
      <c r="B6" s="3">
        <v>45141</v>
      </c>
      <c r="C6" s="8">
        <v>54</v>
      </c>
      <c r="D6" s="8">
        <v>18</v>
      </c>
      <c r="E6" s="9">
        <f>SUMIFS(tbLancamentos[ENTRADA],tbLancamentos[PRODUTO],tbLancamentos[[#This Row],[PRODUTO]],tbLancamentos[DATA],"&lt;="&amp;tbLancamentos[[#This Row],[DATA]]) - SUMIFS(tbLancamentos[SAIDA],tbLancamentos[PRODUTO],tbLancamentos[[#This Row],[PRODUTO]],tbLancamentos[DATA],"&lt;="&amp;tbLancamentos[[#This Row],[DATA]])</f>
        <v>61</v>
      </c>
    </row>
    <row r="7" spans="1:5">
      <c r="A7" t="s">
        <v>9</v>
      </c>
      <c r="B7" s="3">
        <v>45138</v>
      </c>
      <c r="C7" s="8">
        <v>96</v>
      </c>
      <c r="D7" s="8">
        <v>17</v>
      </c>
      <c r="E7" s="9">
        <f>SUMIFS(tbLancamentos[ENTRADA],tbLancamentos[PRODUTO],tbLancamentos[[#This Row],[PRODUTO]],tbLancamentos[DATA],"&lt;="&amp;tbLancamentos[[#This Row],[DATA]]) - SUMIFS(tbLancamentos[SAIDA],tbLancamentos[PRODUTO],tbLancamentos[[#This Row],[PRODUTO]],tbLancamentos[DATA],"&lt;="&amp;tbLancamentos[[#This Row],[DATA]])</f>
        <v>79</v>
      </c>
    </row>
    <row r="8" spans="1:5">
      <c r="A8" t="s">
        <v>13</v>
      </c>
      <c r="B8">
        <f>SUBTOTAL(102,B4:B7)</f>
        <v>4</v>
      </c>
      <c r="C8">
        <f>SUBTOTAL(109,C4:C7)</f>
        <v>200</v>
      </c>
      <c r="D8">
        <f ca="1">SUBTOTAL(109,D7:D9)</f>
        <v>0</v>
      </c>
      <c r="E8" s="4"/>
    </row>
  </sheetData>
  <conditionalFormatting sqref="E4:E7">
    <cfRule type="cellIs" dxfId="5" priority="1" operator="lessThan">
      <formula>0</formula>
    </cfRule>
  </conditionalFormatting>
  <dataValidations count="2">
    <dataValidation type="list" allowBlank="1" showInputMessage="1" showErrorMessage="1" sqref="A4:A7" xr:uid="{51502B65-44E4-47F9-8788-421121DF5343}">
      <formula1>ColunaProd</formula1>
    </dataValidation>
    <dataValidation allowBlank="1" showInputMessage="1" showErrorMessage="1" sqref="B12" xr:uid="{89238058-A813-4D3C-8CC7-479F20F2304B}"/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Nelio</dc:creator>
  <cp:keywords/>
  <dc:description/>
  <cp:lastModifiedBy>Rogerio Costa</cp:lastModifiedBy>
  <cp:revision/>
  <dcterms:created xsi:type="dcterms:W3CDTF">2019-05-08T12:23:00Z</dcterms:created>
  <dcterms:modified xsi:type="dcterms:W3CDTF">2023-08-07T21:28:19Z</dcterms:modified>
  <cp:category/>
  <cp:contentStatus/>
</cp:coreProperties>
</file>