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RogerHo/Desktop/"/>
    </mc:Choice>
  </mc:AlternateContent>
  <bookViews>
    <workbookView xWindow="360" yWindow="460" windowWidth="17240" windowHeight="11320"/>
  </bookViews>
  <sheets>
    <sheet name="Main xCap" sheetId="7" r:id="rId1"/>
    <sheet name="Main" sheetId="1" r:id="rId2"/>
    <sheet name="Market Cap" sheetId="2" r:id="rId3"/>
    <sheet name="Market Cap 2014" sheetId="6" r:id="rId4"/>
    <sheet name="ROIC" sheetId="3" r:id="rId5"/>
    <sheet name="Sweet Spot" sheetId="4" r:id="rId6"/>
    <sheet name="ROIC (F)" sheetId="5" r:id="rId7"/>
    <sheet name="Gearing" sheetId="8" r:id="rId8"/>
  </sheets>
  <definedNames>
    <definedName name="_xlnm.Print_Area" localSheetId="1">Main!$A$1:$O$109</definedName>
    <definedName name="SpreadsheetBuilder_1" hidden="1">ROIC!$A$2:$C$3</definedName>
    <definedName name="SpreadsheetBuilder_2" hidden="1">ROIC!$A$2</definedName>
    <definedName name="SpreadsheetBuilder_3" hidden="1">ROIC!$A$2:$B$2</definedName>
    <definedName name="SpreadsheetBuilder_4" hidden="1">'Market Cap 2014'!#REF!</definedName>
    <definedName name="SpreadsheetBuilder_5" hidden="1">Gearing!$A$2:$B$3</definedName>
    <definedName name="SpreadsheetBuilder_6" hidden="1">Gearing!$C$2:$C$2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7" l="1"/>
  <c r="H1" i="7"/>
  <c r="I1" i="7"/>
  <c r="J1" i="7"/>
  <c r="K1" i="7"/>
  <c r="J109" i="6"/>
  <c r="M12" i="6"/>
  <c r="J100" i="6"/>
  <c r="M11" i="6"/>
  <c r="J91" i="6"/>
  <c r="M10" i="6"/>
  <c r="J81" i="6"/>
  <c r="J71" i="6"/>
  <c r="M8" i="6"/>
  <c r="J61" i="6"/>
  <c r="J51" i="6"/>
  <c r="M6" i="6"/>
  <c r="J41" i="6"/>
  <c r="J31" i="6"/>
  <c r="J21" i="6"/>
  <c r="M3" i="6"/>
  <c r="J11" i="6"/>
  <c r="M2" i="6"/>
  <c r="M9" i="6"/>
  <c r="L7" i="6"/>
  <c r="L8" i="6"/>
  <c r="L9" i="6"/>
  <c r="L10" i="6"/>
  <c r="L11" i="6"/>
  <c r="L12" i="6"/>
  <c r="M7" i="6"/>
  <c r="M5" i="6"/>
  <c r="M4" i="6"/>
  <c r="B23" i="3"/>
  <c r="B66" i="3"/>
  <c r="B40" i="3"/>
  <c r="B109" i="3"/>
  <c r="B95" i="3"/>
  <c r="B13" i="3"/>
  <c r="B28" i="3"/>
  <c r="B52" i="3"/>
  <c r="B64" i="3"/>
  <c r="B65" i="3"/>
  <c r="B56" i="3"/>
  <c r="B96" i="3"/>
  <c r="B104" i="3"/>
  <c r="B82" i="3"/>
  <c r="B43" i="3"/>
  <c r="B32" i="3"/>
  <c r="B105" i="3"/>
  <c r="B50" i="3"/>
  <c r="B94" i="3"/>
  <c r="B90" i="3"/>
  <c r="B39" i="3"/>
  <c r="B99" i="3"/>
  <c r="B4" i="3"/>
  <c r="B3" i="3"/>
  <c r="B71" i="3"/>
  <c r="B98" i="3"/>
  <c r="B54" i="3"/>
  <c r="B59" i="3"/>
  <c r="B74" i="3"/>
  <c r="B15" i="3"/>
  <c r="B75" i="3"/>
  <c r="B26" i="3"/>
  <c r="B69" i="3"/>
  <c r="B38" i="3"/>
  <c r="B49" i="3"/>
  <c r="B61" i="3"/>
  <c r="B93" i="3"/>
  <c r="B91" i="3"/>
  <c r="B89" i="3"/>
  <c r="B20" i="3"/>
  <c r="B34" i="3"/>
  <c r="B76" i="3"/>
  <c r="B21" i="3"/>
  <c r="B8" i="3"/>
  <c r="B19" i="3"/>
  <c r="B87" i="3"/>
  <c r="B18" i="3"/>
  <c r="B16" i="3"/>
  <c r="B84" i="3"/>
  <c r="B25" i="3"/>
  <c r="B36" i="3"/>
  <c r="B81" i="3"/>
  <c r="B57" i="3"/>
  <c r="B78" i="3"/>
  <c r="B33" i="3"/>
  <c r="B72" i="3"/>
  <c r="B44" i="3"/>
  <c r="B67" i="3"/>
  <c r="B2" i="3"/>
  <c r="B30" i="3"/>
  <c r="B9" i="3"/>
  <c r="B58" i="3"/>
  <c r="B14" i="3"/>
  <c r="B22" i="3"/>
  <c r="B41" i="3"/>
  <c r="B73" i="3"/>
  <c r="B27" i="3"/>
  <c r="B92" i="3"/>
  <c r="B42" i="3"/>
  <c r="B6" i="3"/>
  <c r="B101" i="3"/>
  <c r="B60" i="3"/>
  <c r="B100" i="3"/>
  <c r="B70" i="3"/>
  <c r="B53" i="3"/>
  <c r="B85" i="3"/>
  <c r="B5" i="3"/>
  <c r="B102" i="3"/>
  <c r="B29" i="3"/>
  <c r="B80" i="3"/>
  <c r="B45" i="3"/>
  <c r="B11" i="3"/>
  <c r="B31" i="3"/>
  <c r="B35" i="3"/>
  <c r="B47" i="3"/>
  <c r="B37" i="3"/>
  <c r="B103" i="3"/>
  <c r="B97" i="3"/>
  <c r="B83" i="3"/>
  <c r="B7" i="3"/>
  <c r="B24" i="3"/>
  <c r="B12" i="3"/>
  <c r="B79" i="3"/>
  <c r="B48" i="3"/>
  <c r="B106" i="3"/>
  <c r="B62" i="3"/>
  <c r="B86" i="3"/>
  <c r="B55" i="3"/>
  <c r="B46" i="3"/>
  <c r="B68" i="3"/>
  <c r="B63" i="3"/>
  <c r="B51" i="3"/>
  <c r="B88" i="3"/>
  <c r="B17" i="3"/>
  <c r="B77" i="3"/>
  <c r="B108" i="3"/>
  <c r="B107" i="3"/>
  <c r="B10" i="3"/>
  <c r="C2" i="5"/>
  <c r="D2" i="5"/>
  <c r="B2" i="5"/>
  <c r="E2" i="5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G1" i="4"/>
  <c r="H1" i="4"/>
  <c r="I1" i="4"/>
  <c r="J1" i="4"/>
  <c r="K1" i="4"/>
  <c r="G1" i="1"/>
  <c r="H1" i="1"/>
  <c r="I1" i="1"/>
  <c r="J1" i="1"/>
  <c r="K1" i="1"/>
  <c r="C1" i="3"/>
  <c r="D1" i="3"/>
  <c r="E1" i="3"/>
  <c r="F1" i="3"/>
  <c r="G1" i="3"/>
  <c r="J109" i="2"/>
  <c r="M12" i="2"/>
  <c r="J101" i="2"/>
  <c r="M11" i="2"/>
  <c r="J71" i="2"/>
  <c r="M8" i="2"/>
  <c r="J61" i="2"/>
  <c r="M7" i="2"/>
  <c r="J91" i="2"/>
  <c r="M10" i="2"/>
  <c r="J81" i="2"/>
  <c r="M9" i="2"/>
  <c r="J51" i="2"/>
  <c r="M6" i="2"/>
  <c r="J41" i="2"/>
  <c r="M5" i="2"/>
  <c r="J31" i="2"/>
  <c r="M4" i="2"/>
  <c r="J21" i="2"/>
  <c r="M3" i="2"/>
  <c r="J11" i="2"/>
  <c r="M2" i="2"/>
  <c r="L7" i="2"/>
  <c r="L8" i="2"/>
  <c r="L9" i="2"/>
  <c r="L10" i="2"/>
  <c r="L11" i="2"/>
  <c r="L12" i="2"/>
</calcChain>
</file>

<file path=xl/sharedStrings.xml><?xml version="1.0" encoding="utf-8"?>
<sst xmlns="http://schemas.openxmlformats.org/spreadsheetml/2006/main" count="1460" uniqueCount="279">
  <si>
    <t>YR END</t>
  </si>
  <si>
    <t>EY</t>
  </si>
  <si>
    <t>ROIC</t>
  </si>
  <si>
    <t>EY Rank</t>
  </si>
  <si>
    <t>ROIC Rank</t>
  </si>
  <si>
    <t>Comb Rank</t>
  </si>
  <si>
    <t>5Y Return (% pa)</t>
  </si>
  <si>
    <t>880 HK Equity</t>
  </si>
  <si>
    <t>2386 HK Equity</t>
  </si>
  <si>
    <t>2282 HK Equity</t>
  </si>
  <si>
    <t>1169 HK Equity</t>
  </si>
  <si>
    <t>2020 HK Equity</t>
  </si>
  <si>
    <t>2313 HK Equity</t>
  </si>
  <si>
    <t>883 HK Equity</t>
  </si>
  <si>
    <t>2333 HK Equity</t>
  </si>
  <si>
    <t>696 HK Equity</t>
  </si>
  <si>
    <t>914 HK Equity</t>
  </si>
  <si>
    <t>1088 HK Equity</t>
  </si>
  <si>
    <t>303 HK Equity</t>
  </si>
  <si>
    <t>941 HK Equity</t>
  </si>
  <si>
    <t>1177 HK Equity</t>
  </si>
  <si>
    <t>576 HK Equity</t>
  </si>
  <si>
    <t>1378 HK Equity</t>
  </si>
  <si>
    <t>1882 HK Equity</t>
  </si>
  <si>
    <t>552 HK Equity</t>
  </si>
  <si>
    <t>175 HK Equity</t>
  </si>
  <si>
    <t>1928 HK Equity</t>
  </si>
  <si>
    <t>522 HK Equity</t>
  </si>
  <si>
    <t>2018 HK Equity</t>
  </si>
  <si>
    <t>2883 HK Equity</t>
  </si>
  <si>
    <t>1313 HK Equity</t>
  </si>
  <si>
    <t>1910 HK Equity</t>
  </si>
  <si>
    <t>1128 HK Equity</t>
  </si>
  <si>
    <t>27 HK Equity</t>
  </si>
  <si>
    <t>177 HK Equity</t>
  </si>
  <si>
    <t>135 HK Equity</t>
  </si>
  <si>
    <t>1913 HK Equity</t>
  </si>
  <si>
    <t>179 HK Equity</t>
  </si>
  <si>
    <t>669 HK Equity</t>
  </si>
  <si>
    <t>3898 HK Equity</t>
  </si>
  <si>
    <t>1099 HK Equity</t>
  </si>
  <si>
    <t>992 HK Equity</t>
  </si>
  <si>
    <t>867 HK Equity</t>
  </si>
  <si>
    <t>3311 HK Equity</t>
  </si>
  <si>
    <t>3323 HK Equity</t>
  </si>
  <si>
    <t>2038 HK Equity</t>
  </si>
  <si>
    <t>1212 HK Equity</t>
  </si>
  <si>
    <t>151 HK Equity</t>
  </si>
  <si>
    <t>694 HK Equity</t>
  </si>
  <si>
    <t>66 HK Equity</t>
  </si>
  <si>
    <t>857 HK Equity</t>
  </si>
  <si>
    <t>2338 HK Equity</t>
  </si>
  <si>
    <t>3800 HK Equity</t>
  </si>
  <si>
    <t>728 HK Equity</t>
  </si>
  <si>
    <t>6808 HK Equity</t>
  </si>
  <si>
    <t>1186 HK Equity</t>
  </si>
  <si>
    <t>1066 HK Equity</t>
  </si>
  <si>
    <t>288 HK Equity</t>
  </si>
  <si>
    <t>1044 HK Equity</t>
  </si>
  <si>
    <t>700 HK Equity</t>
  </si>
  <si>
    <t>1093 HK Equity</t>
  </si>
  <si>
    <t>390 HK Equity</t>
  </si>
  <si>
    <t>874 HK Equity</t>
  </si>
  <si>
    <t>386 HK Equity</t>
  </si>
  <si>
    <t>762 HK Equity</t>
  </si>
  <si>
    <t>2186 HK Equity</t>
  </si>
  <si>
    <t>8 HK Equity</t>
  </si>
  <si>
    <t>142 HK Equity</t>
  </si>
  <si>
    <t>699 HK Equity</t>
  </si>
  <si>
    <t>2319 HK Equity</t>
  </si>
  <si>
    <t>257 HK Equity</t>
  </si>
  <si>
    <t>322 HK Equity</t>
  </si>
  <si>
    <t>1800 HK Equity</t>
  </si>
  <si>
    <t>916 HK Equity</t>
  </si>
  <si>
    <t>3993 HK Equity</t>
  </si>
  <si>
    <t>579 HK Equity</t>
  </si>
  <si>
    <t>598 HK Equity</t>
  </si>
  <si>
    <t>1829 HK Equity</t>
  </si>
  <si>
    <t>6823 HK Equity</t>
  </si>
  <si>
    <t>2357 HK Equity</t>
  </si>
  <si>
    <t>2009 HK Equity</t>
  </si>
  <si>
    <t>670 HK Equity</t>
  </si>
  <si>
    <t>2899 HK Equity</t>
  </si>
  <si>
    <t>19 HK Equity</t>
  </si>
  <si>
    <t>293 HK Equity</t>
  </si>
  <si>
    <t>551 HK Equity</t>
  </si>
  <si>
    <t>4 HK Equity</t>
  </si>
  <si>
    <t>486 HK Equity</t>
  </si>
  <si>
    <t>358 HK Equity</t>
  </si>
  <si>
    <t>1199 HK Equity</t>
  </si>
  <si>
    <t>981 HK Equity</t>
  </si>
  <si>
    <t>1055 HK Equity</t>
  </si>
  <si>
    <t>316 HK Equity</t>
  </si>
  <si>
    <t>144 HK Equity</t>
  </si>
  <si>
    <t>586 HK Equity</t>
  </si>
  <si>
    <t>2880 HK Equity</t>
  </si>
  <si>
    <t>267 HK Equity</t>
  </si>
  <si>
    <t>1138 HK Equity</t>
  </si>
  <si>
    <t>1211 HK Equity</t>
  </si>
  <si>
    <t>69 HK Equity</t>
  </si>
  <si>
    <t>220 HK Equity</t>
  </si>
  <si>
    <t>656 HK Equity</t>
  </si>
  <si>
    <t>1038 HK Equity</t>
  </si>
  <si>
    <t>1919 HK Equity</t>
  </si>
  <si>
    <t>291 HK Equity</t>
  </si>
  <si>
    <t>1171 HK Equity</t>
  </si>
  <si>
    <t>2866 HK Equity</t>
  </si>
  <si>
    <t>1898 HK Equity</t>
  </si>
  <si>
    <t>1958 HK Equity</t>
  </si>
  <si>
    <t>489 HK Equity</t>
  </si>
  <si>
    <t>1114 HK Equity</t>
  </si>
  <si>
    <t>200 HK Equity</t>
  </si>
  <si>
    <t>2238 HK Equity</t>
  </si>
  <si>
    <t>1060 HK Equity</t>
  </si>
  <si>
    <t>2600 HK Equity</t>
  </si>
  <si>
    <t>SHORT_NAME</t>
  </si>
  <si>
    <t>MARKET CAP</t>
  </si>
  <si>
    <t>TENCENT</t>
  </si>
  <si>
    <t>CHINA MOBILE</t>
  </si>
  <si>
    <t>PETROCHINA-H</t>
  </si>
  <si>
    <t>SINOPEC CORP-H</t>
  </si>
  <si>
    <t>CNOOC</t>
  </si>
  <si>
    <t>CONCH CEMENT-H</t>
  </si>
  <si>
    <t>CHINA SHENHUA-H</t>
  </si>
  <si>
    <t>SMIC</t>
  </si>
  <si>
    <t>SANDS CHINA LTD</t>
  </si>
  <si>
    <t>GALAXY ENTERTAIN</t>
  </si>
  <si>
    <t>MTR CORP</t>
  </si>
  <si>
    <t>BYD CO LTD-H</t>
  </si>
  <si>
    <t>CHINA TELECOM-H</t>
  </si>
  <si>
    <t>ANTA SPORTS PROD</t>
  </si>
  <si>
    <t>CITIC</t>
  </si>
  <si>
    <t>CHINA UNICOM</t>
  </si>
  <si>
    <t>SINO BIOPHARM</t>
  </si>
  <si>
    <t>TECHTRONIC IND</t>
  </si>
  <si>
    <t>CHINA RESOURCES</t>
  </si>
  <si>
    <t>GEELY AUTOMOBILE</t>
  </si>
  <si>
    <t>SHENZHOU INTL GP</t>
  </si>
  <si>
    <t>ZIJIN MINING-H</t>
  </si>
  <si>
    <t>CHINA RAIL GR-H</t>
  </si>
  <si>
    <t>MENGNIU DAIRY</t>
  </si>
  <si>
    <t>WEICHAI POWER-H</t>
  </si>
  <si>
    <t>CHINA RAIL CN-H</t>
  </si>
  <si>
    <t>CHINA COM CONS-H</t>
  </si>
  <si>
    <t>GREAT WALL MOT-H</t>
  </si>
  <si>
    <t>CSPC PHARMACEUTI</t>
  </si>
  <si>
    <t>CKI HOLDINGS</t>
  </si>
  <si>
    <t>GUANGZHOU AUTO-H</t>
  </si>
  <si>
    <t>SUN ART RETAIL</t>
  </si>
  <si>
    <t>WH GROUP LTD</t>
  </si>
  <si>
    <t>CMOC-H</t>
  </si>
  <si>
    <t>CHINA NATL BDG-H</t>
  </si>
  <si>
    <t>HKT-SS</t>
  </si>
  <si>
    <t>CHINA SOUTHERN-H</t>
  </si>
  <si>
    <t>SHANDONG WEIG-H</t>
  </si>
  <si>
    <t>PRADA</t>
  </si>
  <si>
    <t>HAIER ELECTRONIC</t>
  </si>
  <si>
    <t>HENGAN INTL</t>
  </si>
  <si>
    <t>FOSUN INTL</t>
  </si>
  <si>
    <t>WYNN MACAU LTD</t>
  </si>
  <si>
    <t>TINGYI</t>
  </si>
  <si>
    <t>CHINA EAST AIR-H</t>
  </si>
  <si>
    <t>CHINA RES CEMENT</t>
  </si>
  <si>
    <t>WANT WANT CHINA</t>
  </si>
  <si>
    <t>AAC TECHNOLOGIES</t>
  </si>
  <si>
    <t>COSCO SHIP HOL-H</t>
  </si>
  <si>
    <t>CONCH VENTURE</t>
  </si>
  <si>
    <t>BAIYUNSHAN PH-H</t>
  </si>
  <si>
    <t>SINOPHARM-H</t>
  </si>
  <si>
    <t>SWIRE PACIFIC-A</t>
  </si>
  <si>
    <t>CHINA OILFIELD-H</t>
  </si>
  <si>
    <t>LENOVO GROUP</t>
  </si>
  <si>
    <t>KUNLUN ENERGY</t>
  </si>
  <si>
    <t>SJM HOLDINGS LTD</t>
  </si>
  <si>
    <t>ALUMINUM CORP-H</t>
  </si>
  <si>
    <t>JIANGSU EXPRES-H</t>
  </si>
  <si>
    <t>CHINA COAL ENE-H</t>
  </si>
  <si>
    <t>RUSAL</t>
  </si>
  <si>
    <t>DONGFENG MOTOR-H</t>
  </si>
  <si>
    <t>JIANGXI COPPER-H</t>
  </si>
  <si>
    <t>TRAVELSKY TECH-H</t>
  </si>
  <si>
    <t>WHARF HLDG</t>
  </si>
  <si>
    <t>CHINA LONGYUAN-H</t>
  </si>
  <si>
    <t>YANZHOU COAL-H</t>
  </si>
  <si>
    <t>CHINA HONGQIAO</t>
  </si>
  <si>
    <t>MGM CHINA</t>
  </si>
  <si>
    <t>BRILLIANCE CHINA</t>
  </si>
  <si>
    <t>PCCW LTD</t>
  </si>
  <si>
    <t>ASM PACIFIC</t>
  </si>
  <si>
    <t>CHINA COMM SER-H</t>
  </si>
  <si>
    <t>CATHAY PAC AIR</t>
  </si>
  <si>
    <t>ZHUZHOU CRRC T-H</t>
  </si>
  <si>
    <t>COSCO SHIP ENG-H</t>
  </si>
  <si>
    <t>BBMG CORP-H</t>
  </si>
  <si>
    <t>UNI-PRESIDENT CH</t>
  </si>
  <si>
    <t>CHINA MERCHANTS</t>
  </si>
  <si>
    <t>AVICHINA INDUS-H</t>
  </si>
  <si>
    <t>HAITIAN INTL</t>
  </si>
  <si>
    <t>BAIC MOTOR-H</t>
  </si>
  <si>
    <t>CHINA EVERBR INT</t>
  </si>
  <si>
    <t>ALI PICTURES</t>
  </si>
  <si>
    <t>BEIJING CAP AI-H</t>
  </si>
  <si>
    <t>MELCO INTL DEV</t>
  </si>
  <si>
    <t>CHINA STATE CONS</t>
  </si>
  <si>
    <t>ZHEJIANGEXPRE-H</t>
  </si>
  <si>
    <t>SINOTRANS LTD-H</t>
  </si>
  <si>
    <t>CHINA MEDICAL SY</t>
  </si>
  <si>
    <t>SHANGRI-LA ASIA</t>
  </si>
  <si>
    <t>COSCO SHIP DEV-H</t>
  </si>
  <si>
    <t>ORIENT OVERSEAS</t>
  </si>
  <si>
    <t>DALIAN PORT PD-H</t>
  </si>
  <si>
    <t>YUE YUEN IND</t>
  </si>
  <si>
    <t>JNCEC-H</t>
  </si>
  <si>
    <t>LUYE PHARMA GROU</t>
  </si>
  <si>
    <t>SINOPEC ENGINE-H</t>
  </si>
  <si>
    <t>COSCO SHIPPING P</t>
  </si>
  <si>
    <t>JOHNSON ELEC H</t>
  </si>
  <si>
    <t>SAMSONITE INTL</t>
  </si>
  <si>
    <t>VTECH HLDGS LTD</t>
  </si>
  <si>
    <t>LIFESTYLE INTL</t>
  </si>
  <si>
    <t>CHINA MACHINER-H</t>
  </si>
  <si>
    <t>FIRST PACIFIC</t>
  </si>
  <si>
    <t>FIH MOBILE LTD</t>
  </si>
  <si>
    <t>GCL-POLY ENERGY</t>
  </si>
  <si>
    <t>CAR INC</t>
  </si>
  <si>
    <t>2015-20 (5)</t>
  </si>
  <si>
    <t>Size Tier</t>
  </si>
  <si>
    <t>INDUSTRY_GROUP</t>
  </si>
  <si>
    <t>Auto Manufacturers</t>
  </si>
  <si>
    <t>Beverages</t>
  </si>
  <si>
    <t>Retail</t>
  </si>
  <si>
    <t>Healthcare-Products</t>
  </si>
  <si>
    <t>Auto Parts&amp;Equipment</t>
  </si>
  <si>
    <t>Semiconductors</t>
  </si>
  <si>
    <t>Pharmaceuticals</t>
  </si>
  <si>
    <t>Internet</t>
  </si>
  <si>
    <t>Hand/Machine Tools</t>
  </si>
  <si>
    <t>Building Materials</t>
  </si>
  <si>
    <t>Apparel</t>
  </si>
  <si>
    <t>Mining</t>
  </si>
  <si>
    <t>Food</t>
  </si>
  <si>
    <t>Coal</t>
  </si>
  <si>
    <t>Environmental Control</t>
  </si>
  <si>
    <t>Lodging</t>
  </si>
  <si>
    <t>Engineering&amp;Construction</t>
  </si>
  <si>
    <t>Home Furnishings</t>
  </si>
  <si>
    <t>Software</t>
  </si>
  <si>
    <t>Telecommunications</t>
  </si>
  <si>
    <t>Electronics</t>
  </si>
  <si>
    <t>Machinery-Diversified</t>
  </si>
  <si>
    <t>Transportation</t>
  </si>
  <si>
    <t>Oil&amp;Gas</t>
  </si>
  <si>
    <t>Commercial Services</t>
  </si>
  <si>
    <t>Real Estate</t>
  </si>
  <si>
    <t>Energy-Alternate Sources</t>
  </si>
  <si>
    <t>Computers</t>
  </si>
  <si>
    <t>Aerospace/Defense</t>
  </si>
  <si>
    <t>Oil&amp;Gas Services</t>
  </si>
  <si>
    <t>Electric</t>
  </si>
  <si>
    <t>Airlines</t>
  </si>
  <si>
    <t>Banks</t>
  </si>
  <si>
    <t>Miscellaneous Manufactur</t>
  </si>
  <si>
    <t>Electrical Compo&amp;Equip</t>
  </si>
  <si>
    <t>Holding Companies-Divers</t>
  </si>
  <si>
    <t>Entertainment</t>
  </si>
  <si>
    <t>ROIC CHG (%pt)</t>
  </si>
  <si>
    <t>TRAIL_12M_NET_OP_PROF_AFTER_TAX</t>
  </si>
  <si>
    <t>TOTAL_EQUITY</t>
  </si>
  <si>
    <t>175 HK EQUITY</t>
  </si>
  <si>
    <t>SHORT_AND_LONG_TERM_DEBT</t>
  </si>
  <si>
    <t>14 MKT CAP</t>
  </si>
  <si>
    <t xml:space="preserve"> MARKET CAP </t>
  </si>
  <si>
    <t xml:space="preserve"> EY </t>
  </si>
  <si>
    <t xml:space="preserve"> EY Rank </t>
  </si>
  <si>
    <t xml:space="preserve"> ROIC Rank </t>
  </si>
  <si>
    <t xml:space="preserve"> Comb Rank </t>
  </si>
  <si>
    <t xml:space="preserve"> 5Y Return (% pa) </t>
  </si>
  <si>
    <t>14 Net Debt/Equity</t>
  </si>
  <si>
    <t>FCF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</si>
</sst>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1"/>
    <xf numFmtId="0" fontId="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64" fontId="2" fillId="0" borderId="0" xfId="1" applyNumberFormat="1" applyFont="1" applyAlignment="1">
      <alignment horizontal="right" wrapText="1"/>
    </xf>
    <xf numFmtId="165" fontId="0" fillId="0" borderId="0" xfId="1" applyNumberFormat="1" applyFont="1"/>
    <xf numFmtId="164" fontId="0" fillId="0" borderId="0" xfId="1" applyNumberFormat="1" applyFont="1"/>
    <xf numFmtId="0" fontId="0" fillId="0" borderId="0" xfId="0" applyBorder="1"/>
    <xf numFmtId="0" fontId="5" fillId="0" borderId="0" xfId="3" applyFont="1" applyBorder="1"/>
    <xf numFmtId="164" fontId="0" fillId="0" borderId="0" xfId="1" applyNumberFormat="1" applyFont="1" applyBorder="1"/>
    <xf numFmtId="0" fontId="7" fillId="0" borderId="0" xfId="3" applyFont="1" applyBorder="1"/>
    <xf numFmtId="165" fontId="5" fillId="0" borderId="0" xfId="1" applyNumberFormat="1" applyFont="1" applyBorder="1"/>
    <xf numFmtId="165" fontId="7" fillId="0" borderId="0" xfId="1" applyNumberFormat="1" applyFont="1" applyBorder="1"/>
    <xf numFmtId="165" fontId="0" fillId="0" borderId="0" xfId="1" applyNumberFormat="1" applyFont="1" applyBorder="1"/>
    <xf numFmtId="165" fontId="2" fillId="0" borderId="3" xfId="1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4" fontId="2" fillId="0" borderId="4" xfId="1" applyNumberFormat="1" applyFont="1" applyBorder="1" applyAlignment="1">
      <alignment horizontal="right" wrapText="1"/>
    </xf>
    <xf numFmtId="164" fontId="4" fillId="2" borderId="3" xfId="1" applyNumberFormat="1" applyFont="1" applyFill="1" applyBorder="1" applyAlignment="1" applyProtection="1">
      <alignment horizontal="right" wrapText="1"/>
    </xf>
    <xf numFmtId="164" fontId="6" fillId="2" borderId="0" xfId="1" applyNumberFormat="1" applyFont="1" applyFill="1" applyBorder="1" applyAlignment="1" applyProtection="1">
      <alignment horizontal="right"/>
    </xf>
    <xf numFmtId="43" fontId="0" fillId="0" borderId="0" xfId="1" applyNumberFormat="1" applyFont="1" applyBorder="1"/>
    <xf numFmtId="18" fontId="0" fillId="0" borderId="0" xfId="1" applyNumberFormat="1" applyFont="1" applyBorder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0" fontId="2" fillId="0" borderId="0" xfId="0" applyFont="1" applyAlignment="1">
      <alignment horizontal="right" wrapText="1"/>
    </xf>
    <xf numFmtId="165" fontId="2" fillId="0" borderId="0" xfId="1" applyNumberFormat="1" applyFont="1" applyAlignment="1">
      <alignment wrapText="1"/>
    </xf>
    <xf numFmtId="0" fontId="0" fillId="0" borderId="5" xfId="0" applyBorder="1"/>
    <xf numFmtId="0" fontId="0" fillId="0" borderId="6" xfId="0" applyBorder="1"/>
    <xf numFmtId="165" fontId="0" fillId="0" borderId="6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16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0" fillId="0" borderId="10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0" xfId="0" applyAlignment="1">
      <alignment horizontal="left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0" fontId="0" fillId="0" borderId="1" xfId="0" applyBorder="1" applyAlignment="1">
      <alignment horizontal="left"/>
    </xf>
    <xf numFmtId="164" fontId="0" fillId="0" borderId="8" xfId="0" applyNumberFormat="1" applyBorder="1"/>
    <xf numFmtId="0" fontId="0" fillId="0" borderId="9" xfId="0" applyBorder="1" applyAlignment="1">
      <alignment horizontal="left"/>
    </xf>
    <xf numFmtId="164" fontId="0" fillId="0" borderId="11" xfId="0" applyNumberFormat="1" applyBorder="1"/>
    <xf numFmtId="43" fontId="0" fillId="0" borderId="0" xfId="1" applyFont="1"/>
    <xf numFmtId="49" fontId="2" fillId="0" borderId="0" xfId="1" applyNumberFormat="1" applyFont="1" applyAlignment="1">
      <alignment horizontal="right"/>
    </xf>
    <xf numFmtId="164" fontId="9" fillId="0" borderId="0" xfId="1" applyNumberFormat="1" applyFont="1" applyBorder="1"/>
    <xf numFmtId="18" fontId="9" fillId="0" borderId="0" xfId="1" applyNumberFormat="1" applyFont="1" applyBorder="1"/>
    <xf numFmtId="0" fontId="9" fillId="0" borderId="0" xfId="0" applyFont="1" applyBorder="1"/>
    <xf numFmtId="165" fontId="8" fillId="0" borderId="3" xfId="1" applyNumberFormat="1" applyFont="1" applyBorder="1" applyAlignment="1">
      <alignment horizontal="right" wrapText="1"/>
    </xf>
    <xf numFmtId="165" fontId="8" fillId="0" borderId="3" xfId="0" applyNumberFormat="1" applyFont="1" applyBorder="1" applyAlignment="1">
      <alignment horizontal="right" wrapText="1"/>
    </xf>
    <xf numFmtId="164" fontId="8" fillId="0" borderId="4" xfId="1" applyNumberFormat="1" applyFont="1" applyBorder="1" applyAlignment="1">
      <alignment horizontal="right" wrapText="1"/>
    </xf>
    <xf numFmtId="43" fontId="9" fillId="0" borderId="0" xfId="1" applyNumberFormat="1" applyFont="1" applyBorder="1"/>
    <xf numFmtId="165" fontId="9" fillId="0" borderId="0" xfId="1" applyNumberFormat="1" applyFont="1" applyBorder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49" fontId="8" fillId="0" borderId="3" xfId="1" applyNumberFormat="1" applyFont="1" applyBorder="1" applyAlignment="1">
      <alignment horizontal="right" wrapText="1"/>
    </xf>
    <xf numFmtId="0" fontId="9" fillId="0" borderId="0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0" xfId="4" applyNumberFormat="1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1" applyNumberFormat="1" applyFont="1" applyBorder="1" applyAlignment="1">
      <alignment horizontal="right" wrapText="1"/>
    </xf>
    <xf numFmtId="0" fontId="0" fillId="0" borderId="0" xfId="0" applyBorder="1" applyAlignment="1">
      <alignment wrapText="1"/>
    </xf>
    <xf numFmtId="0" fontId="2" fillId="0" borderId="3" xfId="0" quotePrefix="1" applyFont="1" applyBorder="1" applyAlignment="1">
      <alignment horizontal="right" wrapText="1"/>
    </xf>
    <xf numFmtId="3" fontId="0" fillId="0" borderId="0" xfId="0" applyNumberFormat="1"/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0" fillId="0" borderId="6" xfId="0" applyNumberFormat="1" applyBorder="1"/>
    <xf numFmtId="0" fontId="0" fillId="0" borderId="7" xfId="0" applyBorder="1"/>
    <xf numFmtId="3" fontId="0" fillId="0" borderId="0" xfId="0" applyNumberFormat="1" applyBorder="1"/>
    <xf numFmtId="0" fontId="0" fillId="0" borderId="8" xfId="0" applyBorder="1"/>
    <xf numFmtId="3" fontId="0" fillId="0" borderId="10" xfId="0" applyNumberFormat="1" applyBorder="1"/>
    <xf numFmtId="0" fontId="0" fillId="0" borderId="11" xfId="0" applyBorder="1"/>
    <xf numFmtId="43" fontId="2" fillId="0" borderId="0" xfId="1" applyFont="1" applyAlignment="1">
      <alignment wrapText="1"/>
    </xf>
    <xf numFmtId="0" fontId="2" fillId="0" borderId="5" xfId="0" applyFont="1" applyBorder="1" applyAlignment="1">
      <alignment wrapText="1"/>
    </xf>
    <xf numFmtId="2" fontId="0" fillId="0" borderId="11" xfId="0" applyNumberFormat="1" applyBorder="1"/>
    <xf numFmtId="43" fontId="0" fillId="0" borderId="8" xfId="0" applyNumberFormat="1" applyBorder="1"/>
    <xf numFmtId="0" fontId="2" fillId="0" borderId="0" xfId="0" quotePrefix="1" applyFont="1"/>
    <xf numFmtId="167" fontId="0" fillId="0" borderId="0" xfId="0" applyNumberFormat="1"/>
    <xf numFmtId="43" fontId="2" fillId="0" borderId="0" xfId="1" applyFont="1"/>
    <xf numFmtId="0" fontId="2" fillId="0" borderId="0" xfId="0" quotePrefix="1" applyFont="1" applyAlignment="1">
      <alignment horizontal="right"/>
    </xf>
    <xf numFmtId="43" fontId="2" fillId="0" borderId="0" xfId="1" applyFont="1" applyAlignment="1">
      <alignment horizontal="right"/>
    </xf>
  </cellXfs>
  <cellStyles count="5">
    <cellStyle name="Comma" xfId="1" builtinId="3"/>
    <cellStyle name="fa_row_header_standard" xfId="2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abSelected="1" topLeftCell="G105" workbookViewId="0">
      <selection activeCell="P115" sqref="A110:P115"/>
    </sheetView>
  </sheetViews>
  <sheetFormatPr baseColWidth="10" defaultColWidth="15.5" defaultRowHeight="15" x14ac:dyDescent="0.2"/>
  <cols>
    <col min="1" max="1" width="15.5" style="4"/>
    <col min="2" max="2" width="24" style="4" customWidth="1"/>
    <col min="4" max="4" width="11.6640625" style="41" customWidth="1"/>
    <col min="5" max="11" width="7.6640625" style="6" customWidth="1"/>
    <col min="12" max="13" width="7.1640625" style="4" customWidth="1"/>
    <col min="14" max="14" width="7.83203125" style="4" customWidth="1"/>
    <col min="15" max="15" width="8.5" style="6" customWidth="1"/>
    <col min="16" max="16384" width="15.5" style="4"/>
  </cols>
  <sheetData>
    <row r="1" spans="1:15" s="60" customFormat="1" ht="45" x14ac:dyDescent="0.2">
      <c r="A1" s="57" t="s">
        <v>0</v>
      </c>
      <c r="B1" s="58" t="s">
        <v>115</v>
      </c>
      <c r="C1" s="78" t="s">
        <v>277</v>
      </c>
      <c r="D1" s="79" t="s">
        <v>278</v>
      </c>
      <c r="E1" s="14" t="s">
        <v>1</v>
      </c>
      <c r="F1" s="59">
        <v>2014</v>
      </c>
      <c r="G1" s="59">
        <f>F1+1</f>
        <v>2015</v>
      </c>
      <c r="H1" s="59">
        <f t="shared" ref="H1:K1" si="0">G1+1</f>
        <v>2016</v>
      </c>
      <c r="I1" s="59">
        <f t="shared" si="0"/>
        <v>2017</v>
      </c>
      <c r="J1" s="59">
        <f t="shared" si="0"/>
        <v>2018</v>
      </c>
      <c r="K1" s="59">
        <f t="shared" si="0"/>
        <v>2019</v>
      </c>
      <c r="L1" s="11" t="s">
        <v>3</v>
      </c>
      <c r="M1" s="12" t="s">
        <v>4</v>
      </c>
      <c r="N1" s="12" t="s">
        <v>5</v>
      </c>
      <c r="O1" s="13" t="s">
        <v>6</v>
      </c>
    </row>
    <row r="2" spans="1:15" x14ac:dyDescent="0.2">
      <c r="A2" s="5" t="s">
        <v>25</v>
      </c>
      <c r="B2" s="5" t="s">
        <v>136</v>
      </c>
      <c r="C2" s="76">
        <v>-24.8581</v>
      </c>
      <c r="D2" s="41">
        <v>5.5510000000000002</v>
      </c>
      <c r="E2" s="6">
        <v>18.919486007916326</v>
      </c>
      <c r="F2" s="15">
        <v>9.9266000000000005</v>
      </c>
      <c r="G2" s="15">
        <v>11.8782</v>
      </c>
      <c r="H2" s="15">
        <v>18.770099999999999</v>
      </c>
      <c r="I2" s="15">
        <v>30.853100000000001</v>
      </c>
      <c r="J2" s="15">
        <v>27.233799999999999</v>
      </c>
      <c r="K2" s="15">
        <v>13.048</v>
      </c>
      <c r="L2" s="4">
        <v>4</v>
      </c>
      <c r="M2" s="4">
        <v>43</v>
      </c>
      <c r="N2" s="4">
        <v>47</v>
      </c>
      <c r="O2" s="6">
        <v>40.871499999999997</v>
      </c>
    </row>
    <row r="3" spans="1:15" x14ac:dyDescent="0.2">
      <c r="A3" s="5" t="s">
        <v>104</v>
      </c>
      <c r="B3" s="5" t="s">
        <v>135</v>
      </c>
      <c r="C3" s="76">
        <v>11.849500000000001</v>
      </c>
      <c r="D3" s="41">
        <v>-16.7712</v>
      </c>
      <c r="E3" s="6">
        <v>2.140280393444721</v>
      </c>
      <c r="F3" s="15">
        <v>1.5388999999999999</v>
      </c>
      <c r="G3" s="15">
        <v>2.6661999999999999</v>
      </c>
      <c r="H3" s="15">
        <v>6.0895000000000001</v>
      </c>
      <c r="I3" s="15">
        <v>5.5572999999999997</v>
      </c>
      <c r="J3" s="15">
        <v>4.9764999999999997</v>
      </c>
      <c r="K3" s="15">
        <v>7.0506000000000002</v>
      </c>
      <c r="L3" s="4">
        <v>93</v>
      </c>
      <c r="M3" s="4">
        <v>105</v>
      </c>
      <c r="N3" s="4">
        <v>198</v>
      </c>
      <c r="O3" s="6">
        <v>35.705350000000003</v>
      </c>
    </row>
    <row r="4" spans="1:15" x14ac:dyDescent="0.2">
      <c r="A4" s="5" t="s">
        <v>11</v>
      </c>
      <c r="B4" s="5" t="s">
        <v>130</v>
      </c>
      <c r="C4" s="76">
        <v>-64.764799999999994</v>
      </c>
      <c r="D4" s="41">
        <v>5.2864000000000004</v>
      </c>
      <c r="E4" s="6">
        <v>9.0174916845253552</v>
      </c>
      <c r="F4" s="15">
        <v>17.0623</v>
      </c>
      <c r="G4" s="15">
        <v>19.831700000000001</v>
      </c>
      <c r="H4" s="15">
        <v>21.937799999999999</v>
      </c>
      <c r="I4" s="15">
        <v>22.546600000000002</v>
      </c>
      <c r="J4" s="15">
        <v>25.052099999999999</v>
      </c>
      <c r="K4" s="15">
        <v>23.985199999999999</v>
      </c>
      <c r="L4" s="4">
        <v>16</v>
      </c>
      <c r="M4" s="4">
        <v>16</v>
      </c>
      <c r="N4" s="4">
        <v>32</v>
      </c>
      <c r="O4" s="6">
        <v>35.314210000000003</v>
      </c>
    </row>
    <row r="5" spans="1:15" x14ac:dyDescent="0.2">
      <c r="A5" s="5" t="s">
        <v>56</v>
      </c>
      <c r="B5" s="5" t="s">
        <v>154</v>
      </c>
      <c r="C5" s="76">
        <v>-23.952300000000001</v>
      </c>
      <c r="D5" s="41">
        <v>0.49170000000000003</v>
      </c>
      <c r="E5" s="6">
        <v>5.68828500936851</v>
      </c>
      <c r="F5" s="15">
        <v>11.114800000000001</v>
      </c>
      <c r="G5" s="15">
        <v>10.331</v>
      </c>
      <c r="H5" s="15">
        <v>8.2949999999999999</v>
      </c>
      <c r="I5" s="15">
        <v>8.8419000000000008</v>
      </c>
      <c r="J5" s="15">
        <v>8.5175999999999998</v>
      </c>
      <c r="K5" s="15">
        <v>9.0961999999999996</v>
      </c>
      <c r="L5" s="4">
        <v>55</v>
      </c>
      <c r="M5" s="4">
        <v>41</v>
      </c>
      <c r="N5" s="4">
        <v>96</v>
      </c>
      <c r="O5" s="6">
        <v>32.779299999999999</v>
      </c>
    </row>
    <row r="6" spans="1:15" x14ac:dyDescent="0.2">
      <c r="A6" s="5" t="s">
        <v>51</v>
      </c>
      <c r="B6" s="5" t="s">
        <v>141</v>
      </c>
      <c r="C6" s="76">
        <v>22.840599999999998</v>
      </c>
      <c r="D6" s="41">
        <v>13.872999999999999</v>
      </c>
      <c r="E6" s="6">
        <v>7.2288651545799301</v>
      </c>
      <c r="F6" s="15">
        <v>6.0602999999999998</v>
      </c>
      <c r="G6" s="15">
        <v>2.8913000000000002</v>
      </c>
      <c r="H6" s="15">
        <v>3.7267999999999999</v>
      </c>
      <c r="I6" s="15">
        <v>8.8490000000000002</v>
      </c>
      <c r="J6" s="15">
        <v>9.3203999999999994</v>
      </c>
      <c r="K6" s="15">
        <v>8.6968999999999994</v>
      </c>
      <c r="L6" s="4">
        <v>35</v>
      </c>
      <c r="M6" s="4">
        <v>56</v>
      </c>
      <c r="N6" s="4">
        <v>91</v>
      </c>
      <c r="O6" s="6">
        <v>29.829339999999998</v>
      </c>
    </row>
    <row r="7" spans="1:15" x14ac:dyDescent="0.2">
      <c r="A7" s="5" t="s">
        <v>90</v>
      </c>
      <c r="B7" s="5" t="s">
        <v>124</v>
      </c>
      <c r="C7" s="76">
        <v>1.2734000000000001</v>
      </c>
      <c r="D7" s="41">
        <v>-1.4904999999999999</v>
      </c>
      <c r="E7" s="6">
        <v>3.0088552449894745</v>
      </c>
      <c r="F7" s="15">
        <v>2.8494000000000002</v>
      </c>
      <c r="G7" s="15">
        <v>4.1901000000000002</v>
      </c>
      <c r="H7" s="15">
        <v>4.8731999999999998</v>
      </c>
      <c r="I7" s="15">
        <v>1.9967000000000001</v>
      </c>
      <c r="J7" s="15">
        <v>0.54349999999999998</v>
      </c>
      <c r="K7" s="15">
        <v>7.0300000000000001E-2</v>
      </c>
      <c r="L7" s="4">
        <v>87</v>
      </c>
      <c r="M7" s="4">
        <v>86</v>
      </c>
      <c r="N7" s="4">
        <v>173</v>
      </c>
      <c r="O7" s="6">
        <v>29.637530000000002</v>
      </c>
    </row>
    <row r="8" spans="1:15" x14ac:dyDescent="0.2">
      <c r="A8" s="5" t="s">
        <v>20</v>
      </c>
      <c r="B8" s="5" t="s">
        <v>133</v>
      </c>
      <c r="C8" s="76">
        <v>-37.129800000000003</v>
      </c>
      <c r="D8" s="41">
        <v>5.3289</v>
      </c>
      <c r="E8" s="6">
        <v>6.9587147063879762</v>
      </c>
      <c r="F8" s="15">
        <v>22.3566</v>
      </c>
      <c r="G8" s="15">
        <v>21.883400000000002</v>
      </c>
      <c r="H8" s="15">
        <v>20.082000000000001</v>
      </c>
      <c r="I8" s="15">
        <v>19.896599999999999</v>
      </c>
      <c r="J8" s="15">
        <v>35.676400000000001</v>
      </c>
      <c r="K8" s="15">
        <v>9.4867000000000008</v>
      </c>
      <c r="L8" s="4">
        <v>37</v>
      </c>
      <c r="M8" s="4">
        <v>9</v>
      </c>
      <c r="N8" s="4">
        <v>46</v>
      </c>
      <c r="O8" s="6">
        <v>29.465019999999999</v>
      </c>
    </row>
    <row r="9" spans="1:15" x14ac:dyDescent="0.2">
      <c r="A9" s="5" t="s">
        <v>59</v>
      </c>
      <c r="B9" s="5" t="s">
        <v>117</v>
      </c>
      <c r="C9" s="76">
        <v>-21.233699999999999</v>
      </c>
      <c r="D9" s="41">
        <v>3.6269</v>
      </c>
      <c r="E9" s="6">
        <v>2.8518781947814138</v>
      </c>
      <c r="F9" s="15">
        <v>23.9937</v>
      </c>
      <c r="G9" s="15">
        <v>19.515899999999998</v>
      </c>
      <c r="H9" s="15">
        <v>17.305</v>
      </c>
      <c r="I9" s="15">
        <v>19.481999999999999</v>
      </c>
      <c r="J9" s="15">
        <v>16.352399999999999</v>
      </c>
      <c r="K9" s="15">
        <v>15.3849</v>
      </c>
      <c r="L9" s="4">
        <v>90</v>
      </c>
      <c r="M9" s="4">
        <v>12</v>
      </c>
      <c r="N9" s="4">
        <v>102</v>
      </c>
      <c r="O9" s="6">
        <v>29.01003</v>
      </c>
    </row>
    <row r="10" spans="1:15" x14ac:dyDescent="0.2">
      <c r="A10" s="5" t="s">
        <v>38</v>
      </c>
      <c r="B10" s="5" t="s">
        <v>134</v>
      </c>
      <c r="C10" s="76">
        <v>13.7973</v>
      </c>
      <c r="D10" s="41">
        <v>3.2917999999999998</v>
      </c>
      <c r="E10" s="6">
        <v>5.9620208081140778</v>
      </c>
      <c r="F10" s="15">
        <v>15.494</v>
      </c>
      <c r="G10" s="15">
        <v>14.7377</v>
      </c>
      <c r="H10" s="15">
        <v>15.209899999999999</v>
      </c>
      <c r="I10" s="15">
        <v>16.808599999999998</v>
      </c>
      <c r="J10" s="15">
        <v>16.081499999999998</v>
      </c>
      <c r="K10" s="15">
        <v>15.340299999999999</v>
      </c>
      <c r="L10" s="4">
        <v>49</v>
      </c>
      <c r="M10" s="4">
        <v>19</v>
      </c>
      <c r="N10" s="4">
        <v>68</v>
      </c>
      <c r="O10" s="6">
        <v>28.91422</v>
      </c>
    </row>
    <row r="11" spans="1:15" x14ac:dyDescent="0.2">
      <c r="A11" s="5" t="s">
        <v>30</v>
      </c>
      <c r="B11" s="5" t="s">
        <v>162</v>
      </c>
      <c r="C11" s="76">
        <v>56.2607</v>
      </c>
      <c r="D11" s="41">
        <v>10.375299999999999</v>
      </c>
      <c r="E11" s="6">
        <v>12.724997922187878</v>
      </c>
      <c r="F11" s="15">
        <v>9.2969000000000008</v>
      </c>
      <c r="G11" s="15">
        <v>5.4739000000000004</v>
      </c>
      <c r="H11" s="15">
        <v>4.1627999999999998</v>
      </c>
      <c r="I11" s="15">
        <v>8.234</v>
      </c>
      <c r="J11" s="15">
        <v>15.8942</v>
      </c>
      <c r="K11" s="15">
        <v>16.2089</v>
      </c>
      <c r="L11" s="4">
        <v>8</v>
      </c>
      <c r="M11" s="4">
        <v>46</v>
      </c>
      <c r="N11" s="4">
        <v>54</v>
      </c>
      <c r="O11" s="6">
        <v>25.644030000000001</v>
      </c>
    </row>
    <row r="12" spans="1:15" x14ac:dyDescent="0.2">
      <c r="A12" s="5" t="s">
        <v>12</v>
      </c>
      <c r="B12" s="5" t="s">
        <v>137</v>
      </c>
      <c r="C12" s="76">
        <v>-9.4588000000000001</v>
      </c>
      <c r="D12" s="41">
        <v>3.1320999999999999</v>
      </c>
      <c r="E12" s="6">
        <v>8.8695257216289374</v>
      </c>
      <c r="F12" s="15">
        <v>15.9034</v>
      </c>
      <c r="G12" s="15">
        <v>14.597099999999999</v>
      </c>
      <c r="H12" s="15">
        <v>16.1021</v>
      </c>
      <c r="I12" s="15">
        <v>17.6297</v>
      </c>
      <c r="J12" s="15">
        <v>16.785900000000002</v>
      </c>
      <c r="K12" s="15">
        <v>17.072700000000001</v>
      </c>
      <c r="L12" s="4">
        <v>17</v>
      </c>
      <c r="M12" s="4">
        <v>18</v>
      </c>
      <c r="N12" s="4">
        <v>35</v>
      </c>
      <c r="O12" s="6">
        <v>24.375160000000001</v>
      </c>
    </row>
    <row r="13" spans="1:15" x14ac:dyDescent="0.2">
      <c r="A13" s="5" t="s">
        <v>60</v>
      </c>
      <c r="B13" s="5" t="s">
        <v>145</v>
      </c>
      <c r="C13" s="76">
        <v>-2.9842</v>
      </c>
      <c r="D13" s="41">
        <v>2.4740000000000002</v>
      </c>
      <c r="E13" s="6">
        <v>4.1209557975700513</v>
      </c>
      <c r="F13" s="15">
        <v>14.341100000000001</v>
      </c>
      <c r="G13" s="15">
        <v>17.322800000000001</v>
      </c>
      <c r="H13" s="15">
        <v>19.220500000000001</v>
      </c>
      <c r="I13" s="15">
        <v>19.213699999999999</v>
      </c>
      <c r="J13" s="15">
        <v>18.676300000000001</v>
      </c>
      <c r="K13" s="15">
        <v>18.874700000000001</v>
      </c>
      <c r="L13" s="4">
        <v>76</v>
      </c>
      <c r="M13" s="4">
        <v>28</v>
      </c>
      <c r="N13" s="4">
        <v>104</v>
      </c>
      <c r="O13" s="6">
        <v>22.156759999999998</v>
      </c>
    </row>
    <row r="14" spans="1:15" x14ac:dyDescent="0.2">
      <c r="A14" s="5" t="s">
        <v>16</v>
      </c>
      <c r="B14" s="5" t="s">
        <v>122</v>
      </c>
      <c r="C14" s="76">
        <v>8.5286000000000008</v>
      </c>
      <c r="D14" s="41">
        <v>8.3722999999999992</v>
      </c>
      <c r="E14" s="6">
        <v>12.224204827121223</v>
      </c>
      <c r="F14" s="15">
        <v>14.270199999999999</v>
      </c>
      <c r="G14" s="15">
        <v>8.8674999999999997</v>
      </c>
      <c r="H14" s="15">
        <v>8.7020999999999997</v>
      </c>
      <c r="I14" s="15">
        <v>14.2241</v>
      </c>
      <c r="J14" s="15">
        <v>24.7605</v>
      </c>
      <c r="K14" s="15">
        <v>21.9819</v>
      </c>
      <c r="L14" s="4">
        <v>10</v>
      </c>
      <c r="M14" s="4">
        <v>27</v>
      </c>
      <c r="N14" s="4">
        <v>37</v>
      </c>
      <c r="O14" s="6">
        <v>20.588049999999999</v>
      </c>
    </row>
    <row r="15" spans="1:15" x14ac:dyDescent="0.2">
      <c r="A15" s="5" t="s">
        <v>82</v>
      </c>
      <c r="B15" s="5" t="s">
        <v>138</v>
      </c>
      <c r="C15" s="76">
        <v>56.054600000000001</v>
      </c>
      <c r="D15" s="41">
        <v>-1.5899999999999999</v>
      </c>
      <c r="E15" s="6">
        <v>3.939355469485585</v>
      </c>
      <c r="F15" s="15">
        <v>5.2744</v>
      </c>
      <c r="G15" s="15">
        <v>1.6996</v>
      </c>
      <c r="H15" s="15">
        <v>5.6875</v>
      </c>
      <c r="I15" s="15">
        <v>6.6273</v>
      </c>
      <c r="J15" s="15">
        <v>5.7031000000000001</v>
      </c>
      <c r="K15" s="15">
        <v>6.2252999999999998</v>
      </c>
      <c r="L15" s="4">
        <v>77</v>
      </c>
      <c r="M15" s="4">
        <v>72</v>
      </c>
      <c r="N15" s="4">
        <v>149</v>
      </c>
      <c r="O15" s="6">
        <v>19.646789999999999</v>
      </c>
    </row>
    <row r="16" spans="1:15" x14ac:dyDescent="0.2">
      <c r="A16" s="5" t="s">
        <v>69</v>
      </c>
      <c r="B16" s="5" t="s">
        <v>140</v>
      </c>
      <c r="C16" s="76">
        <v>-12.2578</v>
      </c>
      <c r="D16" s="41">
        <v>1.8204</v>
      </c>
      <c r="E16" s="6">
        <v>5.0930992815400336</v>
      </c>
      <c r="F16" s="15">
        <v>7.4108000000000001</v>
      </c>
      <c r="G16" s="15">
        <v>5.9908999999999999</v>
      </c>
      <c r="H16" s="15">
        <v>-2.4622000000000002</v>
      </c>
      <c r="I16" s="15">
        <v>6.5753000000000004</v>
      </c>
      <c r="J16" s="15">
        <v>7.4063999999999997</v>
      </c>
      <c r="K16" s="15">
        <v>7.3268000000000004</v>
      </c>
      <c r="L16" s="4">
        <v>64</v>
      </c>
      <c r="M16" s="4">
        <v>54</v>
      </c>
      <c r="N16" s="4">
        <v>118</v>
      </c>
      <c r="O16" s="6">
        <v>17.0273</v>
      </c>
    </row>
    <row r="17" spans="1:15" x14ac:dyDescent="0.2">
      <c r="A17" s="5" t="s">
        <v>98</v>
      </c>
      <c r="B17" s="5" t="s">
        <v>128</v>
      </c>
      <c r="C17" s="76">
        <v>90.198899999999995</v>
      </c>
      <c r="D17" s="41">
        <v>-6.6727999999999996</v>
      </c>
      <c r="E17" s="6">
        <v>1.6452473359938431</v>
      </c>
      <c r="F17" s="15">
        <v>3.3168000000000002</v>
      </c>
      <c r="G17" s="15">
        <v>7.3281000000000001</v>
      </c>
      <c r="H17" s="15">
        <v>6.9599000000000002</v>
      </c>
      <c r="I17" s="15">
        <v>5.6182999999999996</v>
      </c>
      <c r="J17" s="15">
        <v>4.3098000000000001</v>
      </c>
      <c r="K17" s="15">
        <v>3.8961999999999999</v>
      </c>
      <c r="L17" s="4">
        <v>97</v>
      </c>
      <c r="M17" s="4">
        <v>89</v>
      </c>
      <c r="N17" s="4">
        <v>186</v>
      </c>
      <c r="O17" s="6">
        <v>16.04945</v>
      </c>
    </row>
    <row r="18" spans="1:15" x14ac:dyDescent="0.2">
      <c r="A18" s="5" t="s">
        <v>112</v>
      </c>
      <c r="B18" s="5" t="s">
        <v>147</v>
      </c>
      <c r="C18" s="76">
        <v>-10.2753</v>
      </c>
      <c r="D18" s="41">
        <v>2.9763999999999999</v>
      </c>
      <c r="E18" s="6">
        <v>-2.2298998338190898</v>
      </c>
      <c r="F18" s="15">
        <v>-1.7764</v>
      </c>
      <c r="G18" s="15">
        <v>-0.4148</v>
      </c>
      <c r="H18" s="15">
        <v>2.2606999999999999</v>
      </c>
      <c r="I18" s="15">
        <v>5.0888</v>
      </c>
      <c r="J18" s="15">
        <v>2.4975999999999998</v>
      </c>
      <c r="K18" s="15">
        <v>-0.12620000000000001</v>
      </c>
      <c r="L18" s="4">
        <v>108</v>
      </c>
      <c r="M18" s="4">
        <v>108</v>
      </c>
      <c r="N18" s="4">
        <v>216</v>
      </c>
      <c r="O18" s="6">
        <v>15.468349999999999</v>
      </c>
    </row>
    <row r="19" spans="1:15" x14ac:dyDescent="0.2">
      <c r="A19" s="5" t="s">
        <v>105</v>
      </c>
      <c r="B19" s="5" t="s">
        <v>183</v>
      </c>
      <c r="C19" s="76">
        <v>88.249399999999994</v>
      </c>
      <c r="D19" s="41">
        <v>-6.3516000000000004</v>
      </c>
      <c r="E19" s="6">
        <v>1.9130565602959453</v>
      </c>
      <c r="F19" s="15">
        <v>2.1175000000000002</v>
      </c>
      <c r="G19" s="15">
        <v>0.61539999999999995</v>
      </c>
      <c r="H19" s="15">
        <v>3.2909999999999999</v>
      </c>
      <c r="I19" s="15">
        <v>7.1539999999999999</v>
      </c>
      <c r="J19" s="15">
        <v>7.8433000000000002</v>
      </c>
      <c r="K19" s="15">
        <v>7.7771999999999997</v>
      </c>
      <c r="L19" s="4">
        <v>95</v>
      </c>
      <c r="M19" s="4">
        <v>104</v>
      </c>
      <c r="N19" s="4">
        <v>199</v>
      </c>
      <c r="O19" s="6">
        <v>14.936360000000001</v>
      </c>
    </row>
    <row r="20" spans="1:15" x14ac:dyDescent="0.2">
      <c r="A20" s="5" t="s">
        <v>44</v>
      </c>
      <c r="B20" s="5" t="s">
        <v>151</v>
      </c>
      <c r="C20" s="76">
        <v>266.34059999999999</v>
      </c>
      <c r="D20" s="41">
        <v>-16.3658</v>
      </c>
      <c r="E20" s="6">
        <v>8.319342153094663</v>
      </c>
      <c r="F20" s="15">
        <v>6.7167000000000003</v>
      </c>
      <c r="G20" s="15">
        <v>3.8624000000000001</v>
      </c>
      <c r="H20" s="15">
        <v>3.6042000000000001</v>
      </c>
      <c r="I20" s="15">
        <v>5.7140000000000004</v>
      </c>
      <c r="J20" s="15">
        <v>6.76</v>
      </c>
      <c r="K20" s="15">
        <v>7.7282999999999999</v>
      </c>
      <c r="L20" s="4">
        <v>19</v>
      </c>
      <c r="M20" s="4">
        <v>60</v>
      </c>
      <c r="N20" s="4">
        <v>79</v>
      </c>
      <c r="O20" s="6">
        <v>14.77445</v>
      </c>
    </row>
    <row r="21" spans="1:15" x14ac:dyDescent="0.2">
      <c r="A21" s="5" t="s">
        <v>74</v>
      </c>
      <c r="B21" s="5" t="s">
        <v>150</v>
      </c>
      <c r="C21" s="76">
        <v>-8.1509</v>
      </c>
      <c r="D21" s="41">
        <v>16.905000000000001</v>
      </c>
      <c r="E21" s="6">
        <v>4.4768329351234835</v>
      </c>
      <c r="F21" s="15">
        <v>6.6429999999999998</v>
      </c>
      <c r="G21" s="15">
        <v>2.5629</v>
      </c>
      <c r="H21" s="15">
        <v>1.6657</v>
      </c>
      <c r="I21" s="15">
        <v>5.4896000000000003</v>
      </c>
      <c r="J21" s="15">
        <v>6.3818000000000001</v>
      </c>
      <c r="K21" s="15">
        <v>2.5826000000000002</v>
      </c>
      <c r="L21" s="4">
        <v>73</v>
      </c>
      <c r="M21" s="4">
        <v>57</v>
      </c>
      <c r="N21" s="4">
        <v>130</v>
      </c>
      <c r="O21" s="6">
        <v>14.69627</v>
      </c>
    </row>
    <row r="22" spans="1:15" x14ac:dyDescent="0.2">
      <c r="A22" s="5" t="s">
        <v>94</v>
      </c>
      <c r="B22" s="5" t="s">
        <v>166</v>
      </c>
      <c r="C22" s="76">
        <v>-11.5581</v>
      </c>
      <c r="D22" s="41">
        <v>1.1044</v>
      </c>
      <c r="E22" s="6">
        <v>2.0945932704754302</v>
      </c>
      <c r="F22" s="15">
        <v>3.0451000000000001</v>
      </c>
      <c r="G22" s="15">
        <v>3.7076000000000002</v>
      </c>
      <c r="H22" s="15">
        <v>3.5836999999999999</v>
      </c>
      <c r="I22" s="15">
        <v>2.9866999999999999</v>
      </c>
      <c r="J22" s="15">
        <v>3.4834999999999998</v>
      </c>
      <c r="K22" s="15">
        <v>4.0090000000000003</v>
      </c>
      <c r="L22" s="4">
        <v>94</v>
      </c>
      <c r="M22" s="4">
        <v>85</v>
      </c>
      <c r="N22" s="4">
        <v>179</v>
      </c>
      <c r="O22" s="6">
        <v>14.3393</v>
      </c>
    </row>
    <row r="23" spans="1:15" x14ac:dyDescent="0.2">
      <c r="A23" s="5" t="s">
        <v>54</v>
      </c>
      <c r="B23" s="5" t="s">
        <v>148</v>
      </c>
      <c r="C23" s="76">
        <v>-26.715299999999999</v>
      </c>
      <c r="D23" s="41">
        <v>0.75070000000000003</v>
      </c>
      <c r="E23" s="6">
        <v>5.5587777992769967</v>
      </c>
      <c r="F23" s="15">
        <v>13.578099999999999</v>
      </c>
      <c r="G23" s="15">
        <v>10.4321</v>
      </c>
      <c r="H23" s="15">
        <v>10.8415</v>
      </c>
      <c r="I23" s="15">
        <v>11.9367</v>
      </c>
      <c r="J23" s="15">
        <v>9.9265000000000008</v>
      </c>
      <c r="K23" s="15">
        <v>9.4232999999999993</v>
      </c>
      <c r="L23" s="4">
        <v>57</v>
      </c>
      <c r="M23" s="4">
        <v>38</v>
      </c>
      <c r="N23" s="4">
        <v>95</v>
      </c>
      <c r="O23" s="6">
        <v>13.622629999999999</v>
      </c>
    </row>
    <row r="24" spans="1:15" x14ac:dyDescent="0.2">
      <c r="A24" s="5" t="s">
        <v>33</v>
      </c>
      <c r="B24" s="5" t="s">
        <v>126</v>
      </c>
      <c r="C24" s="76">
        <v>-22.6066</v>
      </c>
      <c r="D24" s="41">
        <v>1.7000999999999999</v>
      </c>
      <c r="E24" s="6">
        <v>5.7425977299377973</v>
      </c>
      <c r="F24" s="15">
        <v>26.999099999999999</v>
      </c>
      <c r="G24" s="15">
        <v>9.9878</v>
      </c>
      <c r="H24" s="15">
        <v>12.536099999999999</v>
      </c>
      <c r="I24" s="15">
        <v>16.1435</v>
      </c>
      <c r="J24" s="15">
        <v>17.7591</v>
      </c>
      <c r="K24" s="15">
        <v>15.676</v>
      </c>
      <c r="L24" s="4">
        <v>53</v>
      </c>
      <c r="M24" s="4">
        <v>4</v>
      </c>
      <c r="N24" s="4">
        <v>57</v>
      </c>
      <c r="O24" s="6">
        <v>13.10575</v>
      </c>
    </row>
    <row r="25" spans="1:15" x14ac:dyDescent="0.2">
      <c r="A25" s="5" t="s">
        <v>24</v>
      </c>
      <c r="B25" s="5" t="s">
        <v>189</v>
      </c>
      <c r="C25" s="76">
        <v>-29.851500000000001</v>
      </c>
      <c r="D25" s="41">
        <v>4.5301999999999998</v>
      </c>
      <c r="E25" s="6">
        <v>17.433254010334569</v>
      </c>
      <c r="F25" s="15">
        <v>9.6239000000000008</v>
      </c>
      <c r="G25" s="15">
        <v>10.3604</v>
      </c>
      <c r="H25" s="15">
        <v>9.2902000000000005</v>
      </c>
      <c r="I25" s="15">
        <v>8.4199000000000002</v>
      </c>
      <c r="J25" s="15">
        <v>7.5083000000000002</v>
      </c>
      <c r="K25" s="15">
        <v>6.5208000000000004</v>
      </c>
      <c r="L25" s="4">
        <v>5</v>
      </c>
      <c r="M25" s="4">
        <v>42</v>
      </c>
      <c r="N25" s="4">
        <v>47</v>
      </c>
      <c r="O25" s="6">
        <v>12.56601</v>
      </c>
    </row>
    <row r="26" spans="1:15" x14ac:dyDescent="0.2">
      <c r="A26" s="5" t="s">
        <v>10</v>
      </c>
      <c r="B26" s="5" t="s">
        <v>156</v>
      </c>
      <c r="C26" s="76">
        <v>-77.438100000000006</v>
      </c>
      <c r="D26" s="41">
        <v>5.1322000000000001</v>
      </c>
      <c r="E26" s="6">
        <v>9.7615295642280895</v>
      </c>
      <c r="F26" s="15">
        <v>16.654800000000002</v>
      </c>
      <c r="G26" s="15">
        <v>13.8095</v>
      </c>
      <c r="H26" s="15">
        <v>14.4915</v>
      </c>
      <c r="I26" s="15">
        <v>15.207599999999999</v>
      </c>
      <c r="J26" s="15">
        <v>13.4536</v>
      </c>
      <c r="K26" s="15">
        <v>13.284700000000001</v>
      </c>
      <c r="L26" s="4">
        <v>15</v>
      </c>
      <c r="M26" s="4">
        <v>11</v>
      </c>
      <c r="N26" s="4">
        <v>26</v>
      </c>
      <c r="O26" s="6">
        <v>12.09501</v>
      </c>
    </row>
    <row r="27" spans="1:15" x14ac:dyDescent="0.2">
      <c r="A27" s="5" t="s">
        <v>57</v>
      </c>
      <c r="B27" s="5" t="s">
        <v>149</v>
      </c>
      <c r="C27" s="76">
        <v>57.966900000000003</v>
      </c>
      <c r="D27" s="41">
        <v>12.3376</v>
      </c>
      <c r="E27" s="6">
        <v>7.5693099472141299</v>
      </c>
      <c r="F27" s="15">
        <v>9.8478999999999992</v>
      </c>
      <c r="G27" s="15">
        <v>9.6450999999999993</v>
      </c>
      <c r="H27" s="15">
        <v>11.595000000000001</v>
      </c>
      <c r="I27" s="15">
        <v>12.3443</v>
      </c>
      <c r="J27" s="15">
        <v>9.4882000000000009</v>
      </c>
      <c r="K27" s="15">
        <v>13.3474</v>
      </c>
      <c r="L27" s="4">
        <v>26</v>
      </c>
      <c r="M27" s="4">
        <v>70</v>
      </c>
      <c r="N27" s="4">
        <v>96</v>
      </c>
      <c r="O27" s="6">
        <v>11.66075</v>
      </c>
    </row>
    <row r="28" spans="1:15" x14ac:dyDescent="0.2">
      <c r="A28" s="5" t="s">
        <v>15</v>
      </c>
      <c r="B28" s="5" t="s">
        <v>180</v>
      </c>
      <c r="C28" s="76">
        <v>-42.248199999999997</v>
      </c>
      <c r="D28" s="41">
        <v>5.4101999999999997</v>
      </c>
      <c r="E28" s="6">
        <v>10.553660553703354</v>
      </c>
      <c r="F28" s="15">
        <v>11.7224</v>
      </c>
      <c r="G28" s="15">
        <v>13.045400000000001</v>
      </c>
      <c r="H28" s="15">
        <v>14.2597</v>
      </c>
      <c r="I28" s="15">
        <v>14.375</v>
      </c>
      <c r="J28" s="15">
        <v>12.8696</v>
      </c>
      <c r="K28" s="15">
        <v>12.371</v>
      </c>
      <c r="L28" s="4">
        <v>14</v>
      </c>
      <c r="M28" s="4">
        <v>23</v>
      </c>
      <c r="N28" s="4">
        <v>37</v>
      </c>
      <c r="O28" s="6">
        <v>11.39344</v>
      </c>
    </row>
    <row r="29" spans="1:15" x14ac:dyDescent="0.2">
      <c r="A29" s="5" t="s">
        <v>78</v>
      </c>
      <c r="B29" s="5" t="s">
        <v>152</v>
      </c>
      <c r="C29" s="76">
        <v>86.214100000000002</v>
      </c>
      <c r="D29" s="41">
        <v>8.7286000000000001</v>
      </c>
      <c r="E29" s="6">
        <v>3.9190237429282204</v>
      </c>
      <c r="F29" s="15">
        <v>6.3929</v>
      </c>
      <c r="G29" s="15">
        <v>7.0228000000000002</v>
      </c>
      <c r="H29" s="15">
        <v>7.8026999999999997</v>
      </c>
      <c r="I29" s="15">
        <v>7.625</v>
      </c>
      <c r="J29" s="15">
        <v>7.4550000000000001</v>
      </c>
      <c r="K29" s="15">
        <v>7.6665000000000001</v>
      </c>
      <c r="L29" s="4">
        <v>78</v>
      </c>
      <c r="M29" s="4">
        <v>62</v>
      </c>
      <c r="N29" s="4">
        <v>140</v>
      </c>
      <c r="O29" s="6">
        <v>10.25573</v>
      </c>
    </row>
    <row r="30" spans="1:15" x14ac:dyDescent="0.2">
      <c r="A30" s="5" t="s">
        <v>28</v>
      </c>
      <c r="B30" s="5" t="s">
        <v>164</v>
      </c>
      <c r="C30" s="76">
        <v>-1.8867</v>
      </c>
      <c r="D30" s="41">
        <v>0.58279999999999998</v>
      </c>
      <c r="E30" s="6">
        <v>6.405490169978302</v>
      </c>
      <c r="F30" s="15">
        <v>23.254899999999999</v>
      </c>
      <c r="G30" s="15">
        <v>25.214600000000001</v>
      </c>
      <c r="H30" s="15">
        <v>24.9541</v>
      </c>
      <c r="I30" s="15">
        <v>25.624600000000001</v>
      </c>
      <c r="J30" s="15">
        <v>16.104500000000002</v>
      </c>
      <c r="K30" s="15">
        <v>8.7385999999999999</v>
      </c>
      <c r="L30" s="4">
        <v>45</v>
      </c>
      <c r="M30" s="4">
        <v>8</v>
      </c>
      <c r="N30" s="4">
        <v>53</v>
      </c>
      <c r="O30" s="6">
        <v>8.0616230000000009</v>
      </c>
    </row>
    <row r="31" spans="1:15" x14ac:dyDescent="0.2">
      <c r="A31" s="5" t="s">
        <v>27</v>
      </c>
      <c r="B31" s="5" t="s">
        <v>188</v>
      </c>
      <c r="C31" s="76">
        <v>-3.1932999999999998</v>
      </c>
      <c r="D31" s="41">
        <v>3.8586</v>
      </c>
      <c r="E31" s="6">
        <v>6.9612221331609572</v>
      </c>
      <c r="F31" s="15">
        <v>17.319900000000001</v>
      </c>
      <c r="G31" s="15">
        <v>9.6137999999999995</v>
      </c>
      <c r="H31" s="15">
        <v>14.435</v>
      </c>
      <c r="I31" s="15">
        <v>23.640799999999999</v>
      </c>
      <c r="J31" s="15">
        <v>15.563800000000001</v>
      </c>
      <c r="K31" s="15">
        <v>4.7323000000000004</v>
      </c>
      <c r="L31" s="4">
        <v>36</v>
      </c>
      <c r="M31" s="4">
        <v>14</v>
      </c>
      <c r="N31" s="4">
        <v>50</v>
      </c>
      <c r="O31" s="6">
        <v>7.7540449999999996</v>
      </c>
    </row>
    <row r="32" spans="1:15" x14ac:dyDescent="0.2">
      <c r="A32" s="5" t="s">
        <v>66</v>
      </c>
      <c r="B32" s="5" t="s">
        <v>187</v>
      </c>
      <c r="C32" s="76">
        <v>269.81970000000001</v>
      </c>
      <c r="D32" s="41">
        <v>14.635199999999999</v>
      </c>
      <c r="E32" s="6">
        <v>5.2794815232662966</v>
      </c>
      <c r="F32" s="15">
        <v>12.117100000000001</v>
      </c>
      <c r="G32" s="15">
        <v>9.7995000000000001</v>
      </c>
      <c r="H32" s="15">
        <v>8.7857000000000003</v>
      </c>
      <c r="I32" s="15">
        <v>5.9226999999999999</v>
      </c>
      <c r="J32" s="15">
        <v>5.5430999999999999</v>
      </c>
      <c r="K32" s="15">
        <v>5.3026</v>
      </c>
      <c r="L32" s="4">
        <v>61</v>
      </c>
      <c r="M32" s="4">
        <v>52</v>
      </c>
      <c r="N32" s="4">
        <v>113</v>
      </c>
      <c r="O32" s="6">
        <v>7.5514849999999996</v>
      </c>
    </row>
    <row r="33" spans="1:15" x14ac:dyDescent="0.2">
      <c r="A33" s="5" t="s">
        <v>23</v>
      </c>
      <c r="B33" s="5" t="s">
        <v>197</v>
      </c>
      <c r="C33" s="76">
        <v>-42.815800000000003</v>
      </c>
      <c r="D33" s="41">
        <v>5.2851999999999997</v>
      </c>
      <c r="E33" s="6">
        <v>8.0801491686344296</v>
      </c>
      <c r="F33" s="15">
        <v>15.9687</v>
      </c>
      <c r="G33" s="15">
        <v>13.3148</v>
      </c>
      <c r="H33" s="15">
        <v>13.470499999999999</v>
      </c>
      <c r="I33" s="15">
        <v>15.916600000000001</v>
      </c>
      <c r="J33" s="15">
        <v>12.8269</v>
      </c>
      <c r="K33" s="15">
        <v>11.7257</v>
      </c>
      <c r="L33" s="4">
        <v>22</v>
      </c>
      <c r="M33" s="4">
        <v>25</v>
      </c>
      <c r="N33" s="4">
        <v>47</v>
      </c>
      <c r="O33" s="6">
        <v>7.3297080000000001</v>
      </c>
    </row>
    <row r="34" spans="1:15" x14ac:dyDescent="0.2">
      <c r="A34" s="5" t="s">
        <v>49</v>
      </c>
      <c r="B34" s="5" t="s">
        <v>127</v>
      </c>
      <c r="C34" s="76">
        <v>7.5837000000000003</v>
      </c>
      <c r="D34" s="41">
        <v>1.7488000000000001</v>
      </c>
      <c r="E34" s="6">
        <v>7.4250916878966029</v>
      </c>
      <c r="F34" s="15">
        <v>6.2465999999999999</v>
      </c>
      <c r="G34" s="15">
        <v>5.4897999999999998</v>
      </c>
      <c r="H34" s="15">
        <v>4.5382999999999996</v>
      </c>
      <c r="I34" s="15">
        <v>5.3710000000000004</v>
      </c>
      <c r="J34" s="15">
        <v>5.1657000000000002</v>
      </c>
      <c r="K34" s="15">
        <v>4.5762999999999998</v>
      </c>
      <c r="L34" s="4">
        <v>29</v>
      </c>
      <c r="M34" s="4">
        <v>61</v>
      </c>
      <c r="N34" s="4">
        <v>90</v>
      </c>
      <c r="O34" s="6">
        <v>6.8802649999999996</v>
      </c>
    </row>
    <row r="35" spans="1:15" x14ac:dyDescent="0.2">
      <c r="A35" s="5" t="s">
        <v>7</v>
      </c>
      <c r="B35" s="5" t="s">
        <v>173</v>
      </c>
      <c r="C35" s="76">
        <v>-92.084000000000003</v>
      </c>
      <c r="D35" s="41">
        <v>4.1256000000000004</v>
      </c>
      <c r="E35" s="6">
        <v>13.848817592218952</v>
      </c>
      <c r="F35" s="15">
        <v>23.474799999999998</v>
      </c>
      <c r="G35" s="15">
        <v>8.8428000000000004</v>
      </c>
      <c r="H35" s="15">
        <v>8.6721000000000004</v>
      </c>
      <c r="I35" s="15">
        <v>6.0336999999999996</v>
      </c>
      <c r="J35" s="15">
        <v>6.8933</v>
      </c>
      <c r="K35" s="15">
        <v>7.2827000000000002</v>
      </c>
      <c r="L35" s="4">
        <v>7</v>
      </c>
      <c r="M35" s="4">
        <v>7</v>
      </c>
      <c r="N35" s="4">
        <v>14</v>
      </c>
      <c r="O35" s="6">
        <v>6.7711560000000004</v>
      </c>
    </row>
    <row r="36" spans="1:15" x14ac:dyDescent="0.2">
      <c r="A36" s="5" t="s">
        <v>14</v>
      </c>
      <c r="B36" s="5" t="s">
        <v>144</v>
      </c>
      <c r="C36" s="76">
        <v>3.3780999999999999</v>
      </c>
      <c r="D36" s="41">
        <v>-1.0533999999999999</v>
      </c>
      <c r="E36" s="6">
        <v>7.5517378280024392</v>
      </c>
      <c r="F36" s="15">
        <v>21.3874</v>
      </c>
      <c r="G36" s="15">
        <v>18.834900000000001</v>
      </c>
      <c r="H36" s="15">
        <v>21.798300000000001</v>
      </c>
      <c r="I36" s="15">
        <v>7.9732000000000003</v>
      </c>
      <c r="J36" s="15">
        <v>6.2912999999999997</v>
      </c>
      <c r="K36" s="15">
        <v>5.3083</v>
      </c>
      <c r="L36" s="4">
        <v>27</v>
      </c>
      <c r="M36" s="4">
        <v>10</v>
      </c>
      <c r="N36" s="4">
        <v>37</v>
      </c>
      <c r="O36" s="6">
        <v>6.4885469999999996</v>
      </c>
    </row>
    <row r="37" spans="1:15" x14ac:dyDescent="0.2">
      <c r="A37" s="5" t="s">
        <v>17</v>
      </c>
      <c r="B37" s="5" t="s">
        <v>123</v>
      </c>
      <c r="C37" s="76">
        <v>16.617899999999999</v>
      </c>
      <c r="D37" s="41">
        <v>6.3262999999999998</v>
      </c>
      <c r="E37" s="6">
        <v>12.3732968193451</v>
      </c>
      <c r="F37" s="15">
        <v>11.478</v>
      </c>
      <c r="G37" s="15">
        <v>5.8872999999999998</v>
      </c>
      <c r="H37" s="15">
        <v>7.2331000000000003</v>
      </c>
      <c r="I37" s="15">
        <v>11.6136</v>
      </c>
      <c r="J37" s="15">
        <v>11.8325</v>
      </c>
      <c r="K37" s="15">
        <v>10.6816</v>
      </c>
      <c r="L37" s="4">
        <v>9</v>
      </c>
      <c r="M37" s="4">
        <v>32</v>
      </c>
      <c r="N37" s="4">
        <v>41</v>
      </c>
      <c r="O37" s="6">
        <v>5.1481729999999999</v>
      </c>
    </row>
    <row r="38" spans="1:15" x14ac:dyDescent="0.2">
      <c r="A38" s="5" t="s">
        <v>26</v>
      </c>
      <c r="B38" s="5" t="s">
        <v>125</v>
      </c>
      <c r="C38" s="76">
        <v>10.341200000000001</v>
      </c>
      <c r="D38" s="41">
        <v>6.2188999999999997</v>
      </c>
      <c r="E38" s="6">
        <v>6.5158093866399618</v>
      </c>
      <c r="F38" s="15">
        <v>26.790800000000001</v>
      </c>
      <c r="G38" s="15">
        <v>15.836600000000001</v>
      </c>
      <c r="H38" s="15">
        <v>13.7201</v>
      </c>
      <c r="I38" s="15">
        <v>18.3124</v>
      </c>
      <c r="J38" s="15">
        <v>21.360199999999999</v>
      </c>
      <c r="K38" s="15">
        <v>21.606100000000001</v>
      </c>
      <c r="L38" s="4">
        <v>43</v>
      </c>
      <c r="M38" s="4">
        <v>5</v>
      </c>
      <c r="N38" s="4">
        <v>48</v>
      </c>
      <c r="O38" s="6">
        <v>4.6186939999999996</v>
      </c>
    </row>
    <row r="39" spans="1:15" x14ac:dyDescent="0.2">
      <c r="A39" s="5" t="s">
        <v>111</v>
      </c>
      <c r="B39" s="5" t="s">
        <v>202</v>
      </c>
      <c r="C39" s="76">
        <v>-7.2211999999999996</v>
      </c>
      <c r="D39" s="41">
        <v>3.0325000000000002</v>
      </c>
      <c r="E39" s="6">
        <v>-1.1101028621896345</v>
      </c>
      <c r="F39" s="15">
        <v>0.247</v>
      </c>
      <c r="G39" s="15">
        <v>-1.1295999999999999</v>
      </c>
      <c r="H39" s="15">
        <v>22.0138</v>
      </c>
      <c r="I39" s="15">
        <v>4.1779999999999999</v>
      </c>
      <c r="J39" s="15">
        <v>4.3102</v>
      </c>
      <c r="K39" s="15">
        <v>5.5750000000000002</v>
      </c>
      <c r="L39" s="4">
        <v>107</v>
      </c>
      <c r="M39" s="4">
        <v>106</v>
      </c>
      <c r="N39" s="4">
        <v>213</v>
      </c>
      <c r="O39" s="6">
        <v>4.3822020000000004</v>
      </c>
    </row>
    <row r="40" spans="1:15" x14ac:dyDescent="0.2">
      <c r="A40" s="5" t="s">
        <v>92</v>
      </c>
      <c r="B40" s="5" t="s">
        <v>209</v>
      </c>
      <c r="C40" s="76">
        <v>33.882599999999996</v>
      </c>
      <c r="D40" s="41">
        <v>6.8544</v>
      </c>
      <c r="E40" s="6">
        <v>3.5921703740219351</v>
      </c>
      <c r="F40" s="15">
        <v>2.8491</v>
      </c>
      <c r="G40" s="15">
        <v>3.0712999999999999</v>
      </c>
      <c r="H40" s="15">
        <v>-2.4195000000000002</v>
      </c>
      <c r="I40" s="15">
        <v>1.5403</v>
      </c>
      <c r="J40" s="15">
        <v>1.2011000000000001</v>
      </c>
      <c r="K40" s="15">
        <v>2.1414</v>
      </c>
      <c r="L40" s="4">
        <v>83</v>
      </c>
      <c r="M40" s="4">
        <v>94</v>
      </c>
      <c r="N40" s="4">
        <v>177</v>
      </c>
      <c r="O40" s="6">
        <v>3.66059</v>
      </c>
    </row>
    <row r="41" spans="1:15" x14ac:dyDescent="0.2">
      <c r="A41" s="5" t="s">
        <v>100</v>
      </c>
      <c r="B41" s="5" t="s">
        <v>194</v>
      </c>
      <c r="C41" s="76">
        <v>33.4191</v>
      </c>
      <c r="D41" s="41">
        <v>-7.6466000000000003</v>
      </c>
      <c r="E41" s="6">
        <v>1.5873138212089484</v>
      </c>
      <c r="F41" s="15">
        <v>1.6856</v>
      </c>
      <c r="G41" s="15">
        <v>4.5265000000000004</v>
      </c>
      <c r="H41" s="15">
        <v>3.6057999999999999</v>
      </c>
      <c r="I41" s="15">
        <v>5.7049000000000003</v>
      </c>
      <c r="J41" s="15">
        <v>6.0754000000000001</v>
      </c>
      <c r="K41" s="15">
        <v>8.3606999999999996</v>
      </c>
      <c r="L41" s="4">
        <v>98</v>
      </c>
      <c r="M41" s="4">
        <v>95</v>
      </c>
      <c r="N41" s="4">
        <v>193</v>
      </c>
      <c r="O41" s="6">
        <v>3.6034099999999998</v>
      </c>
    </row>
    <row r="42" spans="1:15" x14ac:dyDescent="0.2">
      <c r="A42" s="5" t="s">
        <v>13</v>
      </c>
      <c r="B42" s="5" t="s">
        <v>121</v>
      </c>
      <c r="C42" s="76">
        <v>11.7963</v>
      </c>
      <c r="D42" s="41">
        <v>3.8176999999999999</v>
      </c>
      <c r="E42" s="6">
        <v>19.156655274567367</v>
      </c>
      <c r="F42" s="15">
        <v>11.5008</v>
      </c>
      <c r="G42" s="15">
        <v>3.7972999999999999</v>
      </c>
      <c r="H42" s="15">
        <v>0.66359999999999997</v>
      </c>
      <c r="I42" s="15">
        <v>4.8990999999999998</v>
      </c>
      <c r="J42" s="15">
        <v>10.59</v>
      </c>
      <c r="K42" s="15">
        <v>10.2964</v>
      </c>
      <c r="L42" s="4">
        <v>3</v>
      </c>
      <c r="M42" s="4">
        <v>33</v>
      </c>
      <c r="N42" s="4">
        <v>36</v>
      </c>
      <c r="O42" s="6">
        <v>3.4753090000000002</v>
      </c>
    </row>
    <row r="43" spans="1:15" x14ac:dyDescent="0.2">
      <c r="A43" s="5" t="s">
        <v>32</v>
      </c>
      <c r="B43" s="5" t="s">
        <v>159</v>
      </c>
      <c r="C43" s="76">
        <v>110.94670000000001</v>
      </c>
      <c r="D43" s="41">
        <v>-2.9356999999999998</v>
      </c>
      <c r="E43" s="6">
        <v>5.7409032204327737</v>
      </c>
      <c r="F43" s="15">
        <v>29.691600000000001</v>
      </c>
      <c r="G43" s="15">
        <v>10.104800000000001</v>
      </c>
      <c r="H43" s="15">
        <v>6.4322999999999997</v>
      </c>
      <c r="I43" s="15">
        <v>15.7286</v>
      </c>
      <c r="J43" s="15">
        <v>22.282399999999999</v>
      </c>
      <c r="K43" s="15">
        <v>16.198899999999998</v>
      </c>
      <c r="L43" s="4">
        <v>54</v>
      </c>
      <c r="M43" s="4">
        <v>3</v>
      </c>
      <c r="N43" s="4">
        <v>57</v>
      </c>
      <c r="O43" s="6">
        <v>3.3536260000000002</v>
      </c>
    </row>
    <row r="44" spans="1:15" x14ac:dyDescent="0.2">
      <c r="A44" s="5" t="s">
        <v>62</v>
      </c>
      <c r="B44" s="5" t="s">
        <v>167</v>
      </c>
      <c r="C44" s="76">
        <v>-26.976900000000001</v>
      </c>
      <c r="D44" s="41">
        <v>5.9539999999999997</v>
      </c>
      <c r="E44" s="6">
        <v>3.8737421174336784</v>
      </c>
      <c r="F44" s="15">
        <v>12.0783</v>
      </c>
      <c r="G44" s="15">
        <v>10.3672</v>
      </c>
      <c r="H44" s="15">
        <v>6.7282999999999999</v>
      </c>
      <c r="I44" s="15">
        <v>8.6878999999999991</v>
      </c>
      <c r="J44" s="15">
        <v>8.6466999999999992</v>
      </c>
      <c r="K44" s="15">
        <v>9.7378999999999998</v>
      </c>
      <c r="L44" s="4">
        <v>80</v>
      </c>
      <c r="M44" s="4">
        <v>30</v>
      </c>
      <c r="N44" s="4">
        <v>110</v>
      </c>
      <c r="O44" s="6">
        <v>3.1031849999999999</v>
      </c>
    </row>
    <row r="45" spans="1:15" x14ac:dyDescent="0.2">
      <c r="A45" s="5" t="s">
        <v>22</v>
      </c>
      <c r="B45" s="5" t="s">
        <v>184</v>
      </c>
      <c r="C45" s="76">
        <v>99.678799999999995</v>
      </c>
      <c r="D45" s="41">
        <v>-5.8594999999999997</v>
      </c>
      <c r="E45" s="6">
        <v>16.520414765497076</v>
      </c>
      <c r="F45" s="15">
        <v>10.128399999999999</v>
      </c>
      <c r="G45" s="15">
        <v>7.3358999999999996</v>
      </c>
      <c r="H45" s="15">
        <v>8.4214000000000002</v>
      </c>
      <c r="I45" s="15">
        <v>6.4740000000000002</v>
      </c>
      <c r="J45" s="15">
        <v>6.4657999999999998</v>
      </c>
      <c r="K45" s="15">
        <v>6.5633999999999997</v>
      </c>
      <c r="L45" s="4">
        <v>6</v>
      </c>
      <c r="M45" s="4">
        <v>40</v>
      </c>
      <c r="N45" s="4">
        <v>46</v>
      </c>
      <c r="O45" s="6">
        <v>2.9756279999999999</v>
      </c>
    </row>
    <row r="46" spans="1:15" x14ac:dyDescent="0.2">
      <c r="A46" s="5" t="s">
        <v>42</v>
      </c>
      <c r="B46" s="5" t="s">
        <v>206</v>
      </c>
      <c r="C46" s="76">
        <v>6.032</v>
      </c>
      <c r="D46" s="41">
        <v>3.2747000000000002</v>
      </c>
      <c r="E46" s="6">
        <v>4.6524734357748443</v>
      </c>
      <c r="F46" s="15">
        <v>25.716100000000001</v>
      </c>
      <c r="G46" s="15">
        <v>19.514199999999999</v>
      </c>
      <c r="H46" s="15">
        <v>20.497699999999998</v>
      </c>
      <c r="I46" s="15">
        <v>20.3245</v>
      </c>
      <c r="J46" s="15">
        <v>19.410399999999999</v>
      </c>
      <c r="K46" s="15">
        <v>18.463999999999999</v>
      </c>
      <c r="L46" s="4">
        <v>69</v>
      </c>
      <c r="M46" s="4">
        <v>6</v>
      </c>
      <c r="N46" s="4">
        <v>75</v>
      </c>
      <c r="O46" s="6">
        <v>2.7818510000000001</v>
      </c>
    </row>
    <row r="47" spans="1:15" x14ac:dyDescent="0.2">
      <c r="A47" s="5" t="s">
        <v>35</v>
      </c>
      <c r="B47" s="5" t="s">
        <v>172</v>
      </c>
      <c r="C47" s="76">
        <v>19.919499999999999</v>
      </c>
      <c r="D47" s="41">
        <v>7.2317</v>
      </c>
      <c r="E47" s="6">
        <v>11.85853783859476</v>
      </c>
      <c r="F47" s="15">
        <v>8.1519999999999992</v>
      </c>
      <c r="G47" s="15">
        <v>5.1867999999999999</v>
      </c>
      <c r="H47" s="15">
        <v>2.7427000000000001</v>
      </c>
      <c r="I47" s="15">
        <v>7.5182000000000002</v>
      </c>
      <c r="J47" s="15">
        <v>7.4977</v>
      </c>
      <c r="K47" s="15">
        <v>8.1414000000000009</v>
      </c>
      <c r="L47" s="4">
        <v>11</v>
      </c>
      <c r="M47" s="4">
        <v>49</v>
      </c>
      <c r="N47" s="4">
        <v>60</v>
      </c>
      <c r="O47" s="6">
        <v>2.0786150000000001</v>
      </c>
    </row>
    <row r="48" spans="1:15" x14ac:dyDescent="0.2">
      <c r="A48" s="5" t="s">
        <v>34</v>
      </c>
      <c r="B48" s="5" t="s">
        <v>175</v>
      </c>
      <c r="C48" s="76">
        <v>61.275700000000001</v>
      </c>
      <c r="D48" s="41">
        <v>7.1054000000000004</v>
      </c>
      <c r="E48" s="6">
        <v>8.2533715628277253</v>
      </c>
      <c r="F48" s="15">
        <v>8.7698999999999998</v>
      </c>
      <c r="G48" s="15">
        <v>9.7858000000000001</v>
      </c>
      <c r="H48" s="15">
        <v>10.1204</v>
      </c>
      <c r="I48" s="15">
        <v>9.7538999999999998</v>
      </c>
      <c r="J48" s="15">
        <v>9.4686000000000003</v>
      </c>
      <c r="K48" s="15">
        <v>8.1343999999999994</v>
      </c>
      <c r="L48" s="4">
        <v>20</v>
      </c>
      <c r="M48" s="4">
        <v>37</v>
      </c>
      <c r="N48" s="4">
        <v>57</v>
      </c>
      <c r="O48" s="6">
        <v>2.0418059999999998</v>
      </c>
    </row>
    <row r="49" spans="1:15" x14ac:dyDescent="0.2">
      <c r="A49" s="5" t="s">
        <v>87</v>
      </c>
      <c r="B49" s="5" t="s">
        <v>177</v>
      </c>
      <c r="C49" s="76">
        <v>395.6191</v>
      </c>
      <c r="D49" s="41">
        <v>11.833500000000001</v>
      </c>
      <c r="E49" s="6">
        <v>6.0331007566876407</v>
      </c>
      <c r="F49" s="15">
        <v>-3.8506</v>
      </c>
      <c r="G49" s="15">
        <v>9.0012000000000008</v>
      </c>
      <c r="H49" s="15">
        <v>7.8796999999999997</v>
      </c>
      <c r="I49" s="15">
        <v>10.9849</v>
      </c>
      <c r="J49" s="15">
        <v>9.3161000000000005</v>
      </c>
      <c r="K49" s="15">
        <v>0.5343</v>
      </c>
      <c r="L49" s="4">
        <v>48</v>
      </c>
      <c r="M49" s="4">
        <v>109</v>
      </c>
      <c r="N49" s="4">
        <v>157</v>
      </c>
      <c r="O49" s="6">
        <v>0.50393549999999998</v>
      </c>
    </row>
    <row r="50" spans="1:15" x14ac:dyDescent="0.2">
      <c r="A50" s="5" t="s">
        <v>36</v>
      </c>
      <c r="B50" s="5" t="s">
        <v>155</v>
      </c>
      <c r="C50" s="76">
        <v>-11</v>
      </c>
      <c r="D50" s="41">
        <v>1.8445</v>
      </c>
      <c r="E50" s="6">
        <v>5.9385333429020148</v>
      </c>
      <c r="F50" s="15">
        <v>17.1709</v>
      </c>
      <c r="G50" s="15">
        <v>8.0152999999999999</v>
      </c>
      <c r="H50" s="15">
        <v>8.0549999999999997</v>
      </c>
      <c r="I50" s="15">
        <v>7.2417999999999996</v>
      </c>
      <c r="J50" s="15">
        <v>4.9861000000000004</v>
      </c>
      <c r="K50" s="15"/>
      <c r="L50" s="4">
        <v>50</v>
      </c>
      <c r="M50" s="4">
        <v>15</v>
      </c>
      <c r="N50" s="4">
        <v>65</v>
      </c>
      <c r="O50" s="6">
        <v>0.43230000000000002</v>
      </c>
    </row>
    <row r="51" spans="1:15" x14ac:dyDescent="0.2">
      <c r="A51" s="5" t="s">
        <v>71</v>
      </c>
      <c r="B51" s="5" t="s">
        <v>160</v>
      </c>
      <c r="C51" s="76">
        <v>35.537599999999998</v>
      </c>
      <c r="D51" s="41">
        <v>-6.0355999999999996</v>
      </c>
      <c r="E51" s="6">
        <v>4.5122696682692913</v>
      </c>
      <c r="F51" s="15">
        <v>7.6241000000000003</v>
      </c>
      <c r="G51" s="15">
        <v>4.5130999999999997</v>
      </c>
      <c r="H51" s="15">
        <v>3.6705000000000001</v>
      </c>
      <c r="I51" s="15">
        <v>5.7686000000000002</v>
      </c>
      <c r="J51" s="15">
        <v>7.4184999999999999</v>
      </c>
      <c r="K51" s="15">
        <v>9.3766999999999996</v>
      </c>
      <c r="L51" s="4">
        <v>72</v>
      </c>
      <c r="M51" s="4">
        <v>51</v>
      </c>
      <c r="N51" s="4">
        <v>123</v>
      </c>
      <c r="O51" s="6">
        <v>0.2283857</v>
      </c>
    </row>
    <row r="52" spans="1:15" x14ac:dyDescent="0.2">
      <c r="A52" s="5" t="s">
        <v>86</v>
      </c>
      <c r="B52" s="5" t="s">
        <v>181</v>
      </c>
      <c r="C52" s="76">
        <v>18.865600000000001</v>
      </c>
      <c r="D52" s="41">
        <v>11.132099999999999</v>
      </c>
      <c r="E52" s="6">
        <v>4.8980869433306458</v>
      </c>
      <c r="F52" s="15">
        <v>3.1414</v>
      </c>
      <c r="G52" s="15">
        <v>2.9083000000000001</v>
      </c>
      <c r="H52" s="15">
        <v>3.4832000000000001</v>
      </c>
      <c r="I52" s="15">
        <v>4.9899000000000004</v>
      </c>
      <c r="J52" s="15">
        <v>2.4638999999999998</v>
      </c>
      <c r="K52" s="15">
        <v>1.5335000000000001</v>
      </c>
      <c r="L52" s="4">
        <v>65</v>
      </c>
      <c r="M52" s="4">
        <v>88</v>
      </c>
      <c r="N52" s="4">
        <v>153</v>
      </c>
      <c r="O52" s="6">
        <v>-1.509074E-2</v>
      </c>
    </row>
    <row r="53" spans="1:15" x14ac:dyDescent="0.2">
      <c r="A53" s="5" t="s">
        <v>58</v>
      </c>
      <c r="B53" s="5" t="s">
        <v>157</v>
      </c>
      <c r="C53" s="76">
        <v>-4.1079999999999997</v>
      </c>
      <c r="D53" s="41">
        <v>3.9177</v>
      </c>
      <c r="E53" s="6">
        <v>5.3220456794313016</v>
      </c>
      <c r="F53" s="15">
        <v>10.4292</v>
      </c>
      <c r="G53" s="15">
        <v>11.397</v>
      </c>
      <c r="H53" s="15">
        <v>12.0016</v>
      </c>
      <c r="I53" s="15">
        <v>11.0084</v>
      </c>
      <c r="J53" s="15">
        <v>9.7737999999999996</v>
      </c>
      <c r="K53" s="15">
        <v>10.927899999999999</v>
      </c>
      <c r="L53" s="4">
        <v>60</v>
      </c>
      <c r="M53" s="4">
        <v>39</v>
      </c>
      <c r="N53" s="4">
        <v>99</v>
      </c>
      <c r="O53" s="6">
        <v>-0.1206422</v>
      </c>
    </row>
    <row r="54" spans="1:15" x14ac:dyDescent="0.2">
      <c r="A54" s="5" t="s">
        <v>75</v>
      </c>
      <c r="B54" s="5" t="s">
        <v>212</v>
      </c>
      <c r="C54" s="76">
        <v>186.12620000000001</v>
      </c>
      <c r="D54" s="41">
        <v>-22.9251</v>
      </c>
      <c r="E54" s="6">
        <v>5.391506351009129</v>
      </c>
      <c r="F54" s="15">
        <v>4.9992999999999999</v>
      </c>
      <c r="G54" s="15">
        <v>6.4565999999999999</v>
      </c>
      <c r="H54" s="15">
        <v>6.5952999999999999</v>
      </c>
      <c r="I54" s="15">
        <v>5.9734999999999996</v>
      </c>
      <c r="J54" s="15">
        <v>5.9523000000000001</v>
      </c>
      <c r="K54" s="15">
        <v>5.7716000000000003</v>
      </c>
      <c r="L54" s="4">
        <v>59</v>
      </c>
      <c r="M54" s="4">
        <v>74</v>
      </c>
      <c r="N54" s="4">
        <v>133</v>
      </c>
      <c r="O54" s="6">
        <v>-0.191826</v>
      </c>
    </row>
    <row r="55" spans="1:15" x14ac:dyDescent="0.2">
      <c r="A55" s="5" t="s">
        <v>47</v>
      </c>
      <c r="B55" s="5" t="s">
        <v>163</v>
      </c>
      <c r="C55" s="76">
        <v>-11.3598</v>
      </c>
      <c r="D55" s="41">
        <v>-0.33560000000000001</v>
      </c>
      <c r="E55" s="6">
        <v>4.5308591349205969</v>
      </c>
      <c r="F55" s="15">
        <v>16.988199999999999</v>
      </c>
      <c r="G55" s="15">
        <v>15.391400000000001</v>
      </c>
      <c r="H55" s="15">
        <v>13.945399999999999</v>
      </c>
      <c r="I55" s="15">
        <v>13.6538</v>
      </c>
      <c r="J55" s="15"/>
      <c r="K55" s="15"/>
      <c r="L55" s="4">
        <v>71</v>
      </c>
      <c r="M55" s="4">
        <v>17</v>
      </c>
      <c r="N55" s="4">
        <v>88</v>
      </c>
      <c r="O55" s="6">
        <v>-1.4632940000000001</v>
      </c>
    </row>
    <row r="56" spans="1:15" x14ac:dyDescent="0.2">
      <c r="A56" s="5" t="s">
        <v>88</v>
      </c>
      <c r="B56" s="5" t="s">
        <v>179</v>
      </c>
      <c r="C56" s="76">
        <v>19.1721</v>
      </c>
      <c r="D56" s="41">
        <v>-0.39379999999999998</v>
      </c>
      <c r="E56" s="6">
        <v>3.7673442245065241</v>
      </c>
      <c r="F56" s="15">
        <v>3.9359999999999999</v>
      </c>
      <c r="G56" s="15">
        <v>1.5514999999999999</v>
      </c>
      <c r="H56" s="15">
        <v>3.6680000000000001</v>
      </c>
      <c r="I56" s="15">
        <v>5.2907000000000002</v>
      </c>
      <c r="J56" s="15">
        <v>3.9337</v>
      </c>
      <c r="K56" s="15">
        <v>2.7976000000000001</v>
      </c>
      <c r="L56" s="4">
        <v>81</v>
      </c>
      <c r="M56" s="4">
        <v>81</v>
      </c>
      <c r="N56" s="4">
        <v>162</v>
      </c>
      <c r="O56" s="6">
        <v>-1.6253709999999999</v>
      </c>
    </row>
    <row r="57" spans="1:15" x14ac:dyDescent="0.2">
      <c r="A57" s="5" t="s">
        <v>110</v>
      </c>
      <c r="B57" s="5" t="s">
        <v>186</v>
      </c>
      <c r="C57" s="76">
        <v>11.8986</v>
      </c>
      <c r="D57" s="41">
        <v>2.7883</v>
      </c>
      <c r="E57" s="6">
        <v>-0.54470964534486932</v>
      </c>
      <c r="F57" s="15">
        <v>-1.8069999999999999</v>
      </c>
      <c r="G57" s="15">
        <v>-3.0446</v>
      </c>
      <c r="H57" s="15">
        <v>-3.1850000000000001</v>
      </c>
      <c r="I57" s="15">
        <v>-4.7279999999999998</v>
      </c>
      <c r="J57" s="15">
        <v>-2.2847</v>
      </c>
      <c r="K57" s="15">
        <v>-3.0123000000000002</v>
      </c>
      <c r="L57" s="4">
        <v>105</v>
      </c>
      <c r="M57" s="4">
        <v>107</v>
      </c>
      <c r="N57" s="4">
        <v>212</v>
      </c>
      <c r="O57" s="6">
        <v>-1.9335089999999999</v>
      </c>
    </row>
    <row r="58" spans="1:15" x14ac:dyDescent="0.2">
      <c r="A58" s="5" t="s">
        <v>21</v>
      </c>
      <c r="B58" s="5" t="s">
        <v>204</v>
      </c>
      <c r="C58" s="76">
        <v>20.911999999999999</v>
      </c>
      <c r="D58" s="41">
        <v>8.0564999999999998</v>
      </c>
      <c r="E58" s="6">
        <v>11.779262553894004</v>
      </c>
      <c r="F58" s="15">
        <v>9.9794999999999998</v>
      </c>
      <c r="G58" s="15">
        <v>11.2751</v>
      </c>
      <c r="H58" s="15">
        <v>9.0909999999999993</v>
      </c>
      <c r="I58" s="15">
        <v>8.5884</v>
      </c>
      <c r="J58" s="15">
        <v>7.1929999999999996</v>
      </c>
      <c r="K58" s="15">
        <v>6.5517000000000003</v>
      </c>
      <c r="L58" s="4">
        <v>12</v>
      </c>
      <c r="M58" s="4">
        <v>34</v>
      </c>
      <c r="N58" s="4">
        <v>46</v>
      </c>
      <c r="O58" s="6">
        <v>-2.5883050000000001</v>
      </c>
    </row>
    <row r="59" spans="1:15" x14ac:dyDescent="0.2">
      <c r="A59" s="5" t="s">
        <v>41</v>
      </c>
      <c r="B59" s="5" t="s">
        <v>171</v>
      </c>
      <c r="C59" s="76">
        <v>-116</v>
      </c>
      <c r="D59" s="41">
        <v>6.6028000000000002</v>
      </c>
      <c r="E59" s="6">
        <v>6.443855786887549</v>
      </c>
      <c r="F59" s="15">
        <v>21.992599999999999</v>
      </c>
      <c r="G59" s="15">
        <v>2.4756</v>
      </c>
      <c r="H59" s="15">
        <v>12.651899999999999</v>
      </c>
      <c r="I59" s="15">
        <v>-4.5404</v>
      </c>
      <c r="J59" s="15">
        <v>14.1235</v>
      </c>
      <c r="K59" s="15">
        <v>16.279699999999998</v>
      </c>
      <c r="L59" s="4">
        <v>44</v>
      </c>
      <c r="M59" s="4">
        <v>26</v>
      </c>
      <c r="N59" s="4">
        <v>70</v>
      </c>
      <c r="O59" s="6">
        <v>-3.2787199999999999</v>
      </c>
    </row>
    <row r="60" spans="1:15" x14ac:dyDescent="0.2">
      <c r="A60" s="5" t="s">
        <v>63</v>
      </c>
      <c r="B60" s="5" t="s">
        <v>120</v>
      </c>
      <c r="C60" s="76">
        <v>49.4101</v>
      </c>
      <c r="D60" s="41">
        <v>3.0979999999999999</v>
      </c>
      <c r="E60" s="6">
        <v>6.5845648604269291</v>
      </c>
      <c r="F60" s="15">
        <v>5.4584999999999999</v>
      </c>
      <c r="G60" s="15">
        <v>4.2489999999999997</v>
      </c>
      <c r="H60" s="15">
        <v>3.6677999999999997</v>
      </c>
      <c r="I60" s="15">
        <v>5.1608000000000001</v>
      </c>
      <c r="J60" s="15">
        <v>6.0049000000000001</v>
      </c>
      <c r="K60" s="15">
        <v>6.0198</v>
      </c>
      <c r="L60" s="4">
        <v>42</v>
      </c>
      <c r="M60" s="4">
        <v>68</v>
      </c>
      <c r="N60" s="4">
        <v>110</v>
      </c>
      <c r="O60" s="6">
        <v>-3.4861309999999999</v>
      </c>
    </row>
    <row r="61" spans="1:15" x14ac:dyDescent="0.2">
      <c r="A61" s="5" t="s">
        <v>48</v>
      </c>
      <c r="B61" s="5" t="s">
        <v>201</v>
      </c>
      <c r="C61" s="76">
        <v>58.295099999999998</v>
      </c>
      <c r="D61" s="41">
        <v>10.138</v>
      </c>
      <c r="E61" s="6">
        <v>7.5852353383010662</v>
      </c>
      <c r="F61" s="15">
        <v>6.0990000000000002</v>
      </c>
      <c r="G61" s="15">
        <v>7.1520000000000001</v>
      </c>
      <c r="H61" s="15">
        <v>7.4436</v>
      </c>
      <c r="I61" s="15">
        <v>9.5648999999999997</v>
      </c>
      <c r="J61" s="15">
        <v>11.0611</v>
      </c>
      <c r="K61" s="15">
        <v>8.9708000000000006</v>
      </c>
      <c r="L61" s="4">
        <v>25</v>
      </c>
      <c r="M61" s="4">
        <v>63</v>
      </c>
      <c r="N61" s="4">
        <v>88</v>
      </c>
      <c r="O61" s="6">
        <v>-4.1324969999999999</v>
      </c>
    </row>
    <row r="62" spans="1:15" x14ac:dyDescent="0.2">
      <c r="A62" s="5" t="s">
        <v>109</v>
      </c>
      <c r="B62" s="5" t="s">
        <v>178</v>
      </c>
      <c r="C62" s="76">
        <v>7.0152000000000001</v>
      </c>
      <c r="D62" s="41">
        <v>8.8625000000000007</v>
      </c>
      <c r="E62" s="6">
        <v>0.86602094318507272</v>
      </c>
      <c r="F62" s="15">
        <v>0.74039999999999995</v>
      </c>
      <c r="G62" s="15">
        <v>1.1575</v>
      </c>
      <c r="H62" s="15">
        <v>1.2669000000000001</v>
      </c>
      <c r="I62" s="15">
        <v>-0.27439999999999998</v>
      </c>
      <c r="J62" s="15">
        <v>-0.4516</v>
      </c>
      <c r="K62" s="15">
        <v>3.95E-2</v>
      </c>
      <c r="L62" s="4">
        <v>104</v>
      </c>
      <c r="M62" s="4">
        <v>103</v>
      </c>
      <c r="N62" s="4">
        <v>207</v>
      </c>
      <c r="O62" s="6">
        <v>-4.42035</v>
      </c>
    </row>
    <row r="63" spans="1:15" x14ac:dyDescent="0.2">
      <c r="A63" s="5" t="s">
        <v>103</v>
      </c>
      <c r="B63" s="5" t="s">
        <v>165</v>
      </c>
      <c r="C63" s="76">
        <v>108.7983</v>
      </c>
      <c r="D63" s="41">
        <v>-7.9142000000000001</v>
      </c>
      <c r="E63" s="6">
        <v>1.2355089452759438</v>
      </c>
      <c r="F63" s="15">
        <v>1.2984</v>
      </c>
      <c r="G63" s="15">
        <v>0.98280000000000001</v>
      </c>
      <c r="H63" s="15">
        <v>-4.8552999999999997</v>
      </c>
      <c r="I63" s="15">
        <v>2.3067000000000002</v>
      </c>
      <c r="J63" s="15">
        <v>2.2547000000000001</v>
      </c>
      <c r="K63" s="15">
        <v>2.3609999999999998</v>
      </c>
      <c r="L63" s="4">
        <v>101</v>
      </c>
      <c r="M63" s="4">
        <v>97</v>
      </c>
      <c r="N63" s="4">
        <v>198</v>
      </c>
      <c r="O63" s="6">
        <v>-4.8090799999999998</v>
      </c>
    </row>
    <row r="64" spans="1:15" x14ac:dyDescent="0.2">
      <c r="A64" s="5" t="s">
        <v>53</v>
      </c>
      <c r="B64" s="5" t="s">
        <v>129</v>
      </c>
      <c r="C64" s="76">
        <v>29.354900000000001</v>
      </c>
      <c r="D64" s="41">
        <v>5.4218000000000002</v>
      </c>
      <c r="E64" s="6">
        <v>7.4974649085005218</v>
      </c>
      <c r="F64" s="15">
        <v>6.0587999999999997</v>
      </c>
      <c r="G64" s="15">
        <v>5.3780000000000001</v>
      </c>
      <c r="H64" s="15">
        <v>5.2760999999999996</v>
      </c>
      <c r="I64" s="15">
        <v>5.1416000000000004</v>
      </c>
      <c r="J64" s="15">
        <v>4.8875999999999999</v>
      </c>
      <c r="K64" s="15">
        <v>4.7115999999999998</v>
      </c>
      <c r="L64" s="4">
        <v>28</v>
      </c>
      <c r="M64" s="4">
        <v>66</v>
      </c>
      <c r="N64" s="4">
        <v>94</v>
      </c>
      <c r="O64" s="6">
        <v>-5.0947579999999997</v>
      </c>
    </row>
    <row r="65" spans="1:15" x14ac:dyDescent="0.2">
      <c r="A65" s="5" t="s">
        <v>79</v>
      </c>
      <c r="B65" s="5" t="s">
        <v>196</v>
      </c>
      <c r="C65" s="76">
        <v>-5.3331</v>
      </c>
      <c r="D65" s="41">
        <v>-9.9237000000000002</v>
      </c>
      <c r="E65" s="6">
        <v>4.7141584474830021</v>
      </c>
      <c r="F65" s="15">
        <v>5.8856999999999999</v>
      </c>
      <c r="G65" s="15">
        <v>7.3388999999999998</v>
      </c>
      <c r="H65" s="15">
        <v>6.4184000000000001</v>
      </c>
      <c r="I65" s="15">
        <v>6.1132999999999997</v>
      </c>
      <c r="J65" s="15">
        <v>5.6459999999999999</v>
      </c>
      <c r="K65" s="15">
        <v>5.9641999999999999</v>
      </c>
      <c r="L65" s="4">
        <v>67</v>
      </c>
      <c r="M65" s="4">
        <v>76</v>
      </c>
      <c r="N65" s="4">
        <v>143</v>
      </c>
      <c r="O65" s="6">
        <v>-5.511069</v>
      </c>
    </row>
    <row r="66" spans="1:15" x14ac:dyDescent="0.2">
      <c r="A66" s="5" t="s">
        <v>97</v>
      </c>
      <c r="B66" s="5" t="s">
        <v>192</v>
      </c>
      <c r="C66" s="76">
        <v>171.15100000000001</v>
      </c>
      <c r="D66" s="41">
        <v>-32.980400000000003</v>
      </c>
      <c r="E66" s="6">
        <v>2.2034655782936623</v>
      </c>
      <c r="F66" s="15">
        <v>1.734</v>
      </c>
      <c r="G66" s="15">
        <v>4.5773000000000001</v>
      </c>
      <c r="H66" s="15">
        <v>2.2641</v>
      </c>
      <c r="I66" s="15">
        <v>2.7258</v>
      </c>
      <c r="J66" s="15">
        <v>1.4610000000000001</v>
      </c>
      <c r="K66" s="15">
        <v>1.9116</v>
      </c>
      <c r="L66" s="4">
        <v>92</v>
      </c>
      <c r="M66" s="4">
        <v>93</v>
      </c>
      <c r="N66" s="4">
        <v>185</v>
      </c>
      <c r="O66" s="6">
        <v>-5.5749399999999998</v>
      </c>
    </row>
    <row r="67" spans="1:15" x14ac:dyDescent="0.2">
      <c r="A67" s="5" t="s">
        <v>102</v>
      </c>
      <c r="B67" s="5" t="s">
        <v>146</v>
      </c>
      <c r="C67" s="76">
        <v>11.331200000000001</v>
      </c>
      <c r="D67" s="41">
        <v>4.2868000000000004</v>
      </c>
      <c r="E67" s="6">
        <v>1.1881734464163123</v>
      </c>
      <c r="F67" s="15">
        <v>1.8098999999999998</v>
      </c>
      <c r="G67" s="15">
        <v>3.6478000000000002</v>
      </c>
      <c r="H67" s="15">
        <v>2.5406</v>
      </c>
      <c r="I67" s="15">
        <v>1.8813</v>
      </c>
      <c r="J67" s="15">
        <v>2.2448999999999999</v>
      </c>
      <c r="K67" s="15">
        <v>2.6307</v>
      </c>
      <c r="L67" s="4">
        <v>102</v>
      </c>
      <c r="M67" s="4">
        <v>96</v>
      </c>
      <c r="N67" s="4">
        <v>198</v>
      </c>
      <c r="O67" s="6">
        <v>-5.6109989999999996</v>
      </c>
    </row>
    <row r="68" spans="1:15" x14ac:dyDescent="0.2">
      <c r="A68" s="5" t="s">
        <v>19</v>
      </c>
      <c r="B68" s="5" t="s">
        <v>118</v>
      </c>
      <c r="C68" s="76">
        <v>-47.058500000000002</v>
      </c>
      <c r="D68" s="41">
        <v>4.0427999999999997</v>
      </c>
      <c r="E68" s="6">
        <v>11.367743753522449</v>
      </c>
      <c r="F68" s="15">
        <v>11.446</v>
      </c>
      <c r="G68" s="15">
        <v>9.1907999999999994</v>
      </c>
      <c r="H68" s="15">
        <v>9.8533000000000008</v>
      </c>
      <c r="I68" s="15">
        <v>9.9617000000000004</v>
      </c>
      <c r="J68" s="15">
        <v>9.7566000000000006</v>
      </c>
      <c r="K68" s="15">
        <v>8.2608999999999995</v>
      </c>
      <c r="L68" s="4">
        <v>13</v>
      </c>
      <c r="M68" s="4">
        <v>31</v>
      </c>
      <c r="N68" s="4">
        <v>44</v>
      </c>
      <c r="O68" s="6">
        <v>-5.6564170000000003</v>
      </c>
    </row>
    <row r="69" spans="1:15" x14ac:dyDescent="0.2">
      <c r="A69" s="5" t="s">
        <v>40</v>
      </c>
      <c r="B69" s="5" t="s">
        <v>168</v>
      </c>
      <c r="C69" s="76">
        <v>39.191299999999998</v>
      </c>
      <c r="D69" s="41">
        <v>3.2579000000000002</v>
      </c>
      <c r="E69" s="6">
        <v>8.0942904316077318</v>
      </c>
      <c r="F69" s="15">
        <v>10.154199999999999</v>
      </c>
      <c r="G69" s="15">
        <v>10.223700000000001</v>
      </c>
      <c r="H69" s="15">
        <v>10.4634</v>
      </c>
      <c r="I69" s="15">
        <v>11.286</v>
      </c>
      <c r="J69" s="15">
        <v>9.9886999999999997</v>
      </c>
      <c r="K69" s="15">
        <v>9.7454000000000001</v>
      </c>
      <c r="L69" s="4">
        <v>21</v>
      </c>
      <c r="M69" s="4">
        <v>48</v>
      </c>
      <c r="N69" s="4">
        <v>69</v>
      </c>
      <c r="O69" s="6">
        <v>-6.139913</v>
      </c>
    </row>
    <row r="70" spans="1:15" x14ac:dyDescent="0.2">
      <c r="A70" s="5" t="s">
        <v>99</v>
      </c>
      <c r="B70" s="5" t="s">
        <v>207</v>
      </c>
      <c r="C70" s="76">
        <v>48.952300000000001</v>
      </c>
      <c r="D70" s="41">
        <v>-10.807700000000001</v>
      </c>
      <c r="E70" s="6">
        <v>2.3051353202225502</v>
      </c>
      <c r="F70" s="15">
        <v>1.4352</v>
      </c>
      <c r="G70" s="15">
        <v>1.0484</v>
      </c>
      <c r="H70" s="15">
        <v>0.26879999999999998</v>
      </c>
      <c r="I70" s="15">
        <v>1.0922000000000001</v>
      </c>
      <c r="J70" s="15">
        <v>0.80079999999999996</v>
      </c>
      <c r="K70" s="15">
        <v>1.3129999999999999</v>
      </c>
      <c r="L70" s="4">
        <v>91</v>
      </c>
      <c r="M70" s="4">
        <v>98</v>
      </c>
      <c r="N70" s="4">
        <v>189</v>
      </c>
      <c r="O70" s="6">
        <v>-6.5573839999999999</v>
      </c>
    </row>
    <row r="71" spans="1:15" x14ac:dyDescent="0.2">
      <c r="A71" s="5" t="s">
        <v>85</v>
      </c>
      <c r="B71" s="5" t="s">
        <v>211</v>
      </c>
      <c r="C71" s="76">
        <v>-0.47220000000000001</v>
      </c>
      <c r="D71" s="41">
        <v>5.5227000000000004</v>
      </c>
      <c r="E71" s="6">
        <v>4.366580713084816</v>
      </c>
      <c r="F71" s="15">
        <v>4.8609999999999998</v>
      </c>
      <c r="G71" s="15">
        <v>6.0721999999999996</v>
      </c>
      <c r="H71" s="15">
        <v>8.8651</v>
      </c>
      <c r="I71" s="15">
        <v>7.6376999999999997</v>
      </c>
      <c r="J71" s="15">
        <v>5.5503999999999998</v>
      </c>
      <c r="K71" s="15">
        <v>5.4085000000000001</v>
      </c>
      <c r="L71" s="4">
        <v>74</v>
      </c>
      <c r="M71" s="4">
        <v>79</v>
      </c>
      <c r="N71" s="4">
        <v>153</v>
      </c>
      <c r="O71" s="6">
        <v>-6.9007500000000004</v>
      </c>
    </row>
    <row r="72" spans="1:15" x14ac:dyDescent="0.2">
      <c r="A72" s="5" t="s">
        <v>108</v>
      </c>
      <c r="B72" s="5" t="s">
        <v>198</v>
      </c>
      <c r="C72" s="76">
        <v>19.049800000000001</v>
      </c>
      <c r="D72" s="41">
        <v>-3.9196</v>
      </c>
      <c r="E72" s="6">
        <v>0.9189162341506909</v>
      </c>
      <c r="F72" s="15">
        <v>0.96419999999999995</v>
      </c>
      <c r="G72" s="15">
        <v>4.5270000000000001</v>
      </c>
      <c r="H72" s="15">
        <v>10.361499999999999</v>
      </c>
      <c r="I72" s="15">
        <v>13.075100000000001</v>
      </c>
      <c r="J72" s="15">
        <v>15.8049</v>
      </c>
      <c r="K72" s="15">
        <v>15.9001</v>
      </c>
      <c r="L72" s="4">
        <v>103</v>
      </c>
      <c r="M72" s="4">
        <v>102</v>
      </c>
      <c r="N72" s="4">
        <v>205</v>
      </c>
      <c r="O72" s="6">
        <v>-7.0850720000000003</v>
      </c>
    </row>
    <row r="73" spans="1:15" x14ac:dyDescent="0.2">
      <c r="A73" s="5" t="s">
        <v>9</v>
      </c>
      <c r="B73" s="5" t="s">
        <v>185</v>
      </c>
      <c r="C73" s="76">
        <v>-1.7978000000000001</v>
      </c>
      <c r="D73" s="41">
        <v>3.1819999999999999</v>
      </c>
      <c r="E73" s="6">
        <v>7.7254034726018741</v>
      </c>
      <c r="F73" s="15">
        <v>55.244700000000002</v>
      </c>
      <c r="G73" s="15">
        <v>25.2593</v>
      </c>
      <c r="H73" s="15">
        <v>15.6776</v>
      </c>
      <c r="I73" s="15">
        <v>9.2979000000000003</v>
      </c>
      <c r="J73" s="15">
        <v>6.2295999999999996</v>
      </c>
      <c r="K73" s="15">
        <v>10.7501</v>
      </c>
      <c r="L73" s="4">
        <v>24</v>
      </c>
      <c r="M73" s="4">
        <v>1</v>
      </c>
      <c r="N73" s="4">
        <v>25</v>
      </c>
      <c r="O73" s="6">
        <v>-7.2265280000000001</v>
      </c>
    </row>
    <row r="74" spans="1:15" x14ac:dyDescent="0.2">
      <c r="A74" s="5" t="s">
        <v>101</v>
      </c>
      <c r="B74" s="5" t="s">
        <v>158</v>
      </c>
      <c r="C74" s="76">
        <v>39.418599999999998</v>
      </c>
      <c r="D74" s="41">
        <v>-4.0959000000000003</v>
      </c>
      <c r="E74" s="6">
        <v>1.8857981246784945</v>
      </c>
      <c r="F74" s="15">
        <v>6.4157000000000002</v>
      </c>
      <c r="G74" s="15">
        <v>6.0937000000000001</v>
      </c>
      <c r="H74" s="15">
        <v>5.9847000000000001</v>
      </c>
      <c r="I74" s="15">
        <v>6.3913000000000002</v>
      </c>
      <c r="J74" s="15">
        <v>4.9485000000000001</v>
      </c>
      <c r="K74" s="15">
        <v>5.4532999999999996</v>
      </c>
      <c r="L74" s="4">
        <v>96</v>
      </c>
      <c r="M74" s="4">
        <v>99</v>
      </c>
      <c r="N74" s="4">
        <v>195</v>
      </c>
      <c r="O74" s="6">
        <v>-7.242305</v>
      </c>
    </row>
    <row r="75" spans="1:15" x14ac:dyDescent="0.2">
      <c r="A75" s="5" t="s">
        <v>29</v>
      </c>
      <c r="B75" s="5" t="s">
        <v>170</v>
      </c>
      <c r="C75" s="76">
        <v>33.008800000000001</v>
      </c>
      <c r="D75" s="41">
        <v>0.16089999999999999</v>
      </c>
      <c r="E75" s="6">
        <v>8.7058942406863356</v>
      </c>
      <c r="F75" s="15">
        <v>10.410399999999999</v>
      </c>
      <c r="G75" s="15">
        <v>2.3307000000000002</v>
      </c>
      <c r="H75" s="15">
        <v>-12.588699999999999</v>
      </c>
      <c r="I75" s="15">
        <v>0.54239999999999999</v>
      </c>
      <c r="J75" s="15">
        <v>0.77359999999999995</v>
      </c>
      <c r="K75" s="15">
        <v>4.8078000000000003</v>
      </c>
      <c r="L75" s="4">
        <v>18</v>
      </c>
      <c r="M75" s="4">
        <v>35</v>
      </c>
      <c r="N75" s="4">
        <v>53</v>
      </c>
      <c r="O75" s="6">
        <v>-7.2548789999999999</v>
      </c>
    </row>
    <row r="76" spans="1:15" x14ac:dyDescent="0.2">
      <c r="A76" s="5" t="s">
        <v>114</v>
      </c>
      <c r="B76" s="5" t="s">
        <v>174</v>
      </c>
      <c r="C76" s="76">
        <v>261.73790000000002</v>
      </c>
      <c r="D76" s="41">
        <v>-0.87050000000000005</v>
      </c>
      <c r="E76" s="6">
        <v>-2.6984073668776354</v>
      </c>
      <c r="F76" s="15">
        <v>-7.6607000000000003</v>
      </c>
      <c r="G76" s="15">
        <v>2.3412000000000002</v>
      </c>
      <c r="H76" s="15">
        <v>2.6694</v>
      </c>
      <c r="I76" s="15">
        <v>3.6377999999999999</v>
      </c>
      <c r="J76" s="15">
        <v>2.4954999999999998</v>
      </c>
      <c r="K76" s="15">
        <v>2.6419999999999999</v>
      </c>
      <c r="L76" s="4">
        <v>109</v>
      </c>
      <c r="M76" s="4">
        <v>111</v>
      </c>
      <c r="N76" s="4">
        <v>220</v>
      </c>
      <c r="O76" s="6">
        <v>-7.3493950000000003</v>
      </c>
    </row>
    <row r="77" spans="1:15" x14ac:dyDescent="0.2">
      <c r="A77" s="5" t="s">
        <v>46</v>
      </c>
      <c r="B77" s="5" t="s">
        <v>219</v>
      </c>
      <c r="C77" s="76">
        <v>-12.9971</v>
      </c>
      <c r="D77" s="41">
        <v>5.9312000000000005</v>
      </c>
      <c r="E77" s="6">
        <v>7.3994337364485085</v>
      </c>
      <c r="F77" s="15">
        <v>8.3617000000000008</v>
      </c>
      <c r="G77" s="15">
        <v>6.9970999999999997</v>
      </c>
      <c r="H77" s="15">
        <v>7.3558000000000003</v>
      </c>
      <c r="I77" s="15">
        <v>12.431699999999999</v>
      </c>
      <c r="J77" s="15">
        <v>10.785399999999999</v>
      </c>
      <c r="K77" s="15">
        <v>7.2042000000000002</v>
      </c>
      <c r="L77" s="4">
        <v>30</v>
      </c>
      <c r="M77" s="4">
        <v>55</v>
      </c>
      <c r="N77" s="4">
        <v>85</v>
      </c>
      <c r="O77" s="6">
        <v>-8.0230879999999996</v>
      </c>
    </row>
    <row r="78" spans="1:15" x14ac:dyDescent="0.2">
      <c r="A78" s="5" t="s">
        <v>65</v>
      </c>
      <c r="B78" s="5" t="s">
        <v>213</v>
      </c>
      <c r="C78" s="76">
        <v>-37.155200000000001</v>
      </c>
      <c r="D78" s="41">
        <v>1.0497000000000001</v>
      </c>
      <c r="E78" s="6">
        <v>2.8968057018382192</v>
      </c>
      <c r="F78" s="15">
        <v>15.0124</v>
      </c>
      <c r="G78" s="15">
        <v>12.0176</v>
      </c>
      <c r="H78" s="15">
        <v>11.4695</v>
      </c>
      <c r="I78" s="15">
        <v>10.373799999999999</v>
      </c>
      <c r="J78" s="15">
        <v>11.272</v>
      </c>
      <c r="K78" s="15">
        <v>9.9149999999999991</v>
      </c>
      <c r="L78" s="4">
        <v>88</v>
      </c>
      <c r="M78" s="4">
        <v>24</v>
      </c>
      <c r="N78" s="4">
        <v>112</v>
      </c>
      <c r="O78" s="6">
        <v>-8.2024930000000005</v>
      </c>
    </row>
    <row r="79" spans="1:15" x14ac:dyDescent="0.2">
      <c r="A79" s="5" t="s">
        <v>73</v>
      </c>
      <c r="B79" s="5" t="s">
        <v>182</v>
      </c>
      <c r="C79" s="76">
        <v>164.81780000000001</v>
      </c>
      <c r="D79" s="41">
        <v>-16.845300000000002</v>
      </c>
      <c r="E79" s="6">
        <v>5.1369975658232052</v>
      </c>
      <c r="F79" s="15">
        <v>5.5315000000000003</v>
      </c>
      <c r="G79" s="15">
        <v>5.3826000000000001</v>
      </c>
      <c r="H79" s="15">
        <v>5.3787000000000003</v>
      </c>
      <c r="I79" s="15">
        <v>5.4237000000000002</v>
      </c>
      <c r="J79" s="15">
        <v>5.8422000000000001</v>
      </c>
      <c r="K79" s="15">
        <v>6.0248999999999997</v>
      </c>
      <c r="L79" s="4">
        <v>62</v>
      </c>
      <c r="M79" s="4">
        <v>67</v>
      </c>
      <c r="N79" s="4">
        <v>129</v>
      </c>
      <c r="O79" s="6">
        <v>-8.2232579999999995</v>
      </c>
    </row>
    <row r="80" spans="1:15" x14ac:dyDescent="0.2">
      <c r="A80" s="5" t="s">
        <v>91</v>
      </c>
      <c r="B80" s="5" t="s">
        <v>153</v>
      </c>
      <c r="C80" s="76">
        <v>218.5557</v>
      </c>
      <c r="D80" s="41">
        <v>17.3095</v>
      </c>
      <c r="E80" s="6">
        <v>3.114468085606477</v>
      </c>
      <c r="F80" s="15">
        <v>2.5079000000000002</v>
      </c>
      <c r="G80" s="15">
        <v>6.8177000000000003</v>
      </c>
      <c r="H80" s="15">
        <v>4.8220000000000001</v>
      </c>
      <c r="I80" s="15">
        <v>4.4546999999999999</v>
      </c>
      <c r="J80" s="15">
        <v>3.5476000000000001</v>
      </c>
      <c r="K80" s="15">
        <v>3.5426000000000002</v>
      </c>
      <c r="L80" s="4">
        <v>85</v>
      </c>
      <c r="M80" s="4">
        <v>90</v>
      </c>
      <c r="N80" s="4">
        <v>175</v>
      </c>
      <c r="O80" s="6">
        <v>-8.7648360000000007</v>
      </c>
    </row>
    <row r="81" spans="1:15" x14ac:dyDescent="0.2">
      <c r="A81" s="5" t="s">
        <v>55</v>
      </c>
      <c r="B81" s="5" t="s">
        <v>142</v>
      </c>
      <c r="C81" s="76">
        <v>85.345399999999998</v>
      </c>
      <c r="D81" s="41">
        <v>-25.9528</v>
      </c>
      <c r="E81" s="6">
        <v>7.3981816042264299</v>
      </c>
      <c r="F81" s="15">
        <v>5.98</v>
      </c>
      <c r="G81" s="15">
        <v>6.0583</v>
      </c>
      <c r="H81" s="15">
        <v>5.0087999999999999</v>
      </c>
      <c r="I81" s="15">
        <v>5.4882999999999997</v>
      </c>
      <c r="J81" s="15">
        <v>6.4846000000000004</v>
      </c>
      <c r="K81" s="15">
        <v>5.8093000000000004</v>
      </c>
      <c r="L81" s="4">
        <v>31</v>
      </c>
      <c r="M81" s="4">
        <v>64</v>
      </c>
      <c r="N81" s="4">
        <v>95</v>
      </c>
      <c r="O81" s="6">
        <v>-9.1578429999999997</v>
      </c>
    </row>
    <row r="82" spans="1:15" x14ac:dyDescent="0.2">
      <c r="A82" s="5" t="s">
        <v>64</v>
      </c>
      <c r="B82" s="5" t="s">
        <v>132</v>
      </c>
      <c r="C82" s="76">
        <v>49.011800000000001</v>
      </c>
      <c r="D82" s="41">
        <v>9.4977</v>
      </c>
      <c r="E82" s="6">
        <v>6.7043870676329425</v>
      </c>
      <c r="F82" s="15">
        <v>4.7904999999999998</v>
      </c>
      <c r="G82" s="15">
        <v>3.0762999999999998</v>
      </c>
      <c r="H82" s="15">
        <v>1.5710999999999999</v>
      </c>
      <c r="I82" s="15">
        <v>1.5718000000000001</v>
      </c>
      <c r="J82" s="15">
        <v>2.8454000000000002</v>
      </c>
      <c r="K82" s="15">
        <v>3.2725</v>
      </c>
      <c r="L82" s="4">
        <v>41</v>
      </c>
      <c r="M82" s="4">
        <v>69</v>
      </c>
      <c r="N82" s="4">
        <v>110</v>
      </c>
      <c r="O82" s="6">
        <v>-9.1975569999999998</v>
      </c>
    </row>
    <row r="83" spans="1:15" x14ac:dyDescent="0.2">
      <c r="A83" s="5" t="s">
        <v>95</v>
      </c>
      <c r="B83" s="5" t="s">
        <v>210</v>
      </c>
      <c r="C83" s="76">
        <v>48.746899999999997</v>
      </c>
      <c r="D83" s="41">
        <v>-5.1868999999999996</v>
      </c>
      <c r="E83" s="6">
        <v>2.8840622317568161</v>
      </c>
      <c r="F83" s="15">
        <v>2.2770999999999999</v>
      </c>
      <c r="G83" s="15">
        <v>2.3782000000000001</v>
      </c>
      <c r="H83" s="15">
        <v>1.9215</v>
      </c>
      <c r="I83" s="15">
        <v>2.1665000000000001</v>
      </c>
      <c r="J83" s="15">
        <v>2.2040000000000002</v>
      </c>
      <c r="K83" s="15">
        <v>3.2374000000000001</v>
      </c>
      <c r="L83" s="4">
        <v>89</v>
      </c>
      <c r="M83" s="4">
        <v>91</v>
      </c>
      <c r="N83" s="4">
        <v>180</v>
      </c>
      <c r="O83" s="6">
        <v>-9.2447459999999992</v>
      </c>
    </row>
    <row r="84" spans="1:15" x14ac:dyDescent="0.2">
      <c r="A84" s="5" t="s">
        <v>18</v>
      </c>
      <c r="B84" s="5" t="s">
        <v>218</v>
      </c>
      <c r="C84" s="76">
        <v>-57.4</v>
      </c>
      <c r="D84" s="41">
        <v>5.6573000000000002</v>
      </c>
      <c r="E84" s="6">
        <v>6.7774154389705066</v>
      </c>
      <c r="F84" s="15">
        <v>35.5685</v>
      </c>
      <c r="G84" s="15">
        <v>33.995600000000003</v>
      </c>
      <c r="H84" s="15">
        <v>32.659799999999997</v>
      </c>
      <c r="I84" s="15">
        <v>34.0685</v>
      </c>
      <c r="J84" s="15">
        <v>27.1294</v>
      </c>
      <c r="K84" s="15">
        <v>28.764199999999999</v>
      </c>
      <c r="L84" s="4">
        <v>40</v>
      </c>
      <c r="M84" s="4">
        <v>2</v>
      </c>
      <c r="N84" s="4">
        <v>42</v>
      </c>
      <c r="O84" s="6">
        <v>-9.2458419999999997</v>
      </c>
    </row>
    <row r="85" spans="1:15" x14ac:dyDescent="0.2">
      <c r="A85" s="5" t="s">
        <v>80</v>
      </c>
      <c r="B85" s="5" t="s">
        <v>193</v>
      </c>
      <c r="C85" s="76">
        <v>93.748699999999999</v>
      </c>
      <c r="D85" s="41">
        <v>-40.389699999999998</v>
      </c>
      <c r="E85" s="6">
        <v>5.1051026345570554</v>
      </c>
      <c r="F85" s="15">
        <v>4.2079000000000004</v>
      </c>
      <c r="G85" s="15">
        <v>2.9548000000000001</v>
      </c>
      <c r="H85" s="15">
        <v>2.7423000000000002</v>
      </c>
      <c r="I85" s="15">
        <v>2.9661999999999997</v>
      </c>
      <c r="J85" s="15">
        <v>3.3929999999999998</v>
      </c>
      <c r="K85" s="15">
        <v>3.6688000000000001</v>
      </c>
      <c r="L85" s="4">
        <v>63</v>
      </c>
      <c r="M85" s="4">
        <v>80</v>
      </c>
      <c r="N85" s="4">
        <v>143</v>
      </c>
      <c r="O85" s="6">
        <v>-9.2537459999999996</v>
      </c>
    </row>
    <row r="86" spans="1:15" x14ac:dyDescent="0.2">
      <c r="A86" s="5" t="s">
        <v>8</v>
      </c>
      <c r="B86" s="5" t="s">
        <v>214</v>
      </c>
      <c r="C86" s="76">
        <v>-42.329500000000003</v>
      </c>
      <c r="D86" s="41">
        <v>1.3401000000000001</v>
      </c>
      <c r="E86" s="6">
        <v>44.688669229102338</v>
      </c>
      <c r="F86" s="15">
        <v>14.2012</v>
      </c>
      <c r="G86" s="15">
        <v>11.7973</v>
      </c>
      <c r="H86" s="15">
        <v>3.5202999999999998</v>
      </c>
      <c r="I86" s="15">
        <v>4.5397999999999996</v>
      </c>
      <c r="J86" s="15">
        <v>5.1540999999999997</v>
      </c>
      <c r="K86" s="15">
        <v>5.7274000000000003</v>
      </c>
      <c r="L86" s="4">
        <v>1</v>
      </c>
      <c r="M86" s="4">
        <v>22</v>
      </c>
      <c r="N86" s="4">
        <v>23</v>
      </c>
      <c r="O86" s="6">
        <v>-9.4001099999999997</v>
      </c>
    </row>
    <row r="87" spans="1:15" x14ac:dyDescent="0.2">
      <c r="A87" s="5" t="s">
        <v>96</v>
      </c>
      <c r="B87" s="5" t="s">
        <v>131</v>
      </c>
      <c r="C87" s="76">
        <v>60.484099999999998</v>
      </c>
      <c r="D87" s="41">
        <v>22.7454</v>
      </c>
      <c r="E87" s="6">
        <v>-21.307154601875979</v>
      </c>
      <c r="F87" s="15">
        <v>4.2401999999999997</v>
      </c>
      <c r="G87" s="15">
        <v>3.5644999999999998</v>
      </c>
      <c r="H87" s="15">
        <v>3.7057000000000002</v>
      </c>
      <c r="I87" s="15">
        <v>4.0693000000000001</v>
      </c>
      <c r="J87" s="15">
        <v>4.4912000000000001</v>
      </c>
      <c r="K87" s="15"/>
      <c r="L87" s="4">
        <v>110</v>
      </c>
      <c r="M87" s="4">
        <v>71</v>
      </c>
      <c r="N87" s="4">
        <v>181</v>
      </c>
      <c r="O87" s="6">
        <v>-9.479177</v>
      </c>
    </row>
    <row r="88" spans="1:15" x14ac:dyDescent="0.2">
      <c r="A88" s="5" t="s">
        <v>39</v>
      </c>
      <c r="B88" s="5" t="s">
        <v>191</v>
      </c>
      <c r="C88" s="76">
        <v>-36.019100000000002</v>
      </c>
      <c r="D88" s="41">
        <v>4.2129000000000003</v>
      </c>
      <c r="E88" s="6">
        <v>5.6200781599343355</v>
      </c>
      <c r="F88" s="15">
        <v>17.995699999999999</v>
      </c>
      <c r="G88" s="15">
        <v>17.8506</v>
      </c>
      <c r="H88" s="15">
        <v>14.451700000000001</v>
      </c>
      <c r="I88" s="15">
        <v>12.9916</v>
      </c>
      <c r="J88" s="15">
        <v>11.4809</v>
      </c>
      <c r="K88" s="15">
        <v>11.1684</v>
      </c>
      <c r="L88" s="4">
        <v>56</v>
      </c>
      <c r="M88" s="4">
        <v>13</v>
      </c>
      <c r="N88" s="4">
        <v>69</v>
      </c>
      <c r="O88" s="6">
        <v>-9.5554939999999995</v>
      </c>
    </row>
    <row r="89" spans="1:15" x14ac:dyDescent="0.2">
      <c r="A89" s="5" t="s">
        <v>37</v>
      </c>
      <c r="B89" s="5" t="s">
        <v>216</v>
      </c>
      <c r="C89" s="76">
        <v>-29.9</v>
      </c>
      <c r="D89" s="41">
        <v>6.9107000000000003</v>
      </c>
      <c r="E89" s="6">
        <v>7.9563224887449628</v>
      </c>
      <c r="F89" s="15">
        <v>10.1355</v>
      </c>
      <c r="G89" s="15">
        <v>6.6487999999999996</v>
      </c>
      <c r="H89" s="15">
        <v>10.412000000000001</v>
      </c>
      <c r="I89" s="15">
        <v>10.319000000000001</v>
      </c>
      <c r="J89" s="15">
        <v>9.7432999999999996</v>
      </c>
      <c r="K89" s="15">
        <v>6.5450999999999997</v>
      </c>
      <c r="L89" s="4">
        <v>23</v>
      </c>
      <c r="M89" s="4">
        <v>44</v>
      </c>
      <c r="N89" s="4">
        <v>67</v>
      </c>
      <c r="O89" s="6">
        <v>-9.8196729999999999</v>
      </c>
    </row>
    <row r="90" spans="1:15" x14ac:dyDescent="0.2">
      <c r="A90" s="5" t="s">
        <v>81</v>
      </c>
      <c r="B90" s="5" t="s">
        <v>161</v>
      </c>
      <c r="C90" s="76">
        <v>303.82740000000001</v>
      </c>
      <c r="D90" s="41">
        <v>-40.880000000000003</v>
      </c>
      <c r="E90" s="6">
        <v>3.8779794646763994</v>
      </c>
      <c r="F90" s="15">
        <v>5.7584999999999997</v>
      </c>
      <c r="G90" s="15">
        <v>8.9110999999999994</v>
      </c>
      <c r="H90" s="15">
        <v>6.8651999999999997</v>
      </c>
      <c r="I90" s="15">
        <v>5.2404000000000002</v>
      </c>
      <c r="J90" s="15">
        <v>4.9108000000000001</v>
      </c>
      <c r="K90" s="15">
        <v>3.7946</v>
      </c>
      <c r="L90" s="4">
        <v>79</v>
      </c>
      <c r="M90" s="4">
        <v>65</v>
      </c>
      <c r="N90" s="4">
        <v>144</v>
      </c>
      <c r="O90" s="6">
        <v>-9.8640050000000006</v>
      </c>
    </row>
    <row r="91" spans="1:15" x14ac:dyDescent="0.2">
      <c r="A91" s="5" t="s">
        <v>61</v>
      </c>
      <c r="B91" s="5" t="s">
        <v>139</v>
      </c>
      <c r="C91" s="76">
        <v>105.4594</v>
      </c>
      <c r="D91" s="41">
        <v>1.6480999999999999</v>
      </c>
      <c r="E91" s="6">
        <v>6.0973630500900802</v>
      </c>
      <c r="F91" s="15">
        <v>5.6265999999999998</v>
      </c>
      <c r="G91" s="15">
        <v>5.4379</v>
      </c>
      <c r="H91" s="15">
        <v>4.1624999999999996</v>
      </c>
      <c r="I91" s="15">
        <v>6.5240999999999998</v>
      </c>
      <c r="J91" s="15">
        <v>4.5754999999999999</v>
      </c>
      <c r="K91" s="15">
        <v>5.5076999999999998</v>
      </c>
      <c r="L91" s="4">
        <v>47</v>
      </c>
      <c r="M91" s="4">
        <v>58</v>
      </c>
      <c r="N91" s="4">
        <v>105</v>
      </c>
      <c r="O91" s="6">
        <v>-9.8853109999999997</v>
      </c>
    </row>
    <row r="92" spans="1:15" x14ac:dyDescent="0.2">
      <c r="A92" s="5" t="s">
        <v>107</v>
      </c>
      <c r="B92" s="5" t="s">
        <v>176</v>
      </c>
      <c r="C92" s="76">
        <v>68.747</v>
      </c>
      <c r="D92" s="41">
        <v>-36.405299999999997</v>
      </c>
      <c r="E92" s="6">
        <v>1.5483753752725675</v>
      </c>
      <c r="F92" s="15">
        <v>0.95379999999999998</v>
      </c>
      <c r="G92" s="15">
        <v>4.1599999999999998E-2</v>
      </c>
      <c r="H92" s="15">
        <v>2.6896</v>
      </c>
      <c r="I92" s="15">
        <v>3.4188999999999998</v>
      </c>
      <c r="J92" s="15">
        <v>4.0891000000000002</v>
      </c>
      <c r="K92" s="15">
        <v>5.0324</v>
      </c>
      <c r="L92" s="4">
        <v>99</v>
      </c>
      <c r="M92" s="4">
        <v>101</v>
      </c>
      <c r="N92" s="4">
        <v>200</v>
      </c>
      <c r="O92" s="6">
        <v>-10.216570000000001</v>
      </c>
    </row>
    <row r="93" spans="1:15" x14ac:dyDescent="0.2">
      <c r="A93" s="5" t="s">
        <v>89</v>
      </c>
      <c r="B93" s="5" t="s">
        <v>215</v>
      </c>
      <c r="C93" s="76">
        <v>17.4374</v>
      </c>
      <c r="D93" s="41">
        <v>4.8741000000000003</v>
      </c>
      <c r="E93" s="6">
        <v>4.1814515112121873</v>
      </c>
      <c r="F93" s="15">
        <v>2.8936000000000002</v>
      </c>
      <c r="G93" s="15">
        <v>1.6815</v>
      </c>
      <c r="H93" s="15">
        <v>1.0931</v>
      </c>
      <c r="I93" s="15">
        <v>5.4169</v>
      </c>
      <c r="J93" s="15">
        <v>2.2010000000000001</v>
      </c>
      <c r="K93" s="15">
        <v>2.1869999999999998</v>
      </c>
      <c r="L93" s="4">
        <v>75</v>
      </c>
      <c r="M93" s="4">
        <v>87</v>
      </c>
      <c r="N93" s="4">
        <v>162</v>
      </c>
      <c r="O93" s="6">
        <v>-10.957610000000001</v>
      </c>
    </row>
    <row r="94" spans="1:15" x14ac:dyDescent="0.2">
      <c r="A94" s="5" t="s">
        <v>43</v>
      </c>
      <c r="B94" s="5" t="s">
        <v>203</v>
      </c>
      <c r="C94" s="76">
        <v>36.776400000000002</v>
      </c>
      <c r="D94" s="41">
        <v>-4.4664000000000001</v>
      </c>
      <c r="E94" s="6">
        <v>7.3207214639269491</v>
      </c>
      <c r="F94" s="15">
        <v>10.241</v>
      </c>
      <c r="G94" s="15">
        <v>11.167</v>
      </c>
      <c r="H94" s="15">
        <v>10.7956</v>
      </c>
      <c r="I94" s="15">
        <v>8.7618000000000009</v>
      </c>
      <c r="J94" s="15">
        <v>5.9490999999999996</v>
      </c>
      <c r="K94" s="15">
        <v>6.3087999999999997</v>
      </c>
      <c r="L94" s="4">
        <v>33</v>
      </c>
      <c r="M94" s="4">
        <v>45</v>
      </c>
      <c r="N94" s="4">
        <v>78</v>
      </c>
      <c r="O94" s="6">
        <v>-11.811500000000001</v>
      </c>
    </row>
    <row r="95" spans="1:15" x14ac:dyDescent="0.2">
      <c r="A95" s="5" t="s">
        <v>70</v>
      </c>
      <c r="B95" s="5" t="s">
        <v>199</v>
      </c>
      <c r="C95" s="76">
        <v>23.641300000000001</v>
      </c>
      <c r="D95" s="41">
        <v>-1.3704000000000001</v>
      </c>
      <c r="E95" s="6">
        <v>4.5556804260586858</v>
      </c>
      <c r="F95" s="15">
        <v>8.0592000000000006</v>
      </c>
      <c r="G95" s="15">
        <v>8.0533000000000001</v>
      </c>
      <c r="H95" s="15">
        <v>8.4619</v>
      </c>
      <c r="I95" s="15">
        <v>8.5787999999999993</v>
      </c>
      <c r="J95" s="15">
        <v>8.2058999999999997</v>
      </c>
      <c r="K95" s="15">
        <v>7.8667999999999996</v>
      </c>
      <c r="L95" s="4">
        <v>70</v>
      </c>
      <c r="M95" s="4">
        <v>50</v>
      </c>
      <c r="N95" s="4">
        <v>120</v>
      </c>
      <c r="O95" s="6">
        <v>-11.94656</v>
      </c>
    </row>
    <row r="96" spans="1:15" x14ac:dyDescent="0.2">
      <c r="A96" s="5" t="s">
        <v>83</v>
      </c>
      <c r="B96" s="5" t="s">
        <v>169</v>
      </c>
      <c r="C96" s="76">
        <v>22.5854</v>
      </c>
      <c r="D96" s="41">
        <v>2.544</v>
      </c>
      <c r="E96" s="6">
        <v>4.8472311885874575</v>
      </c>
      <c r="F96" s="15">
        <v>3.5651999999999999</v>
      </c>
      <c r="G96" s="15">
        <v>4.2481</v>
      </c>
      <c r="H96" s="15">
        <v>3.6633</v>
      </c>
      <c r="I96" s="15">
        <v>8.7766000000000002</v>
      </c>
      <c r="J96" s="15">
        <v>7.0174000000000003</v>
      </c>
      <c r="K96" s="15">
        <v>2.7271000000000001</v>
      </c>
      <c r="L96" s="4">
        <v>66</v>
      </c>
      <c r="M96" s="4">
        <v>84</v>
      </c>
      <c r="N96" s="4">
        <v>150</v>
      </c>
      <c r="O96" s="6">
        <v>-12.133190000000001</v>
      </c>
    </row>
    <row r="97" spans="1:15" x14ac:dyDescent="0.2">
      <c r="A97" s="5" t="s">
        <v>72</v>
      </c>
      <c r="B97" s="5" t="s">
        <v>143</v>
      </c>
      <c r="C97" s="76">
        <v>114.1651</v>
      </c>
      <c r="D97" s="41">
        <v>-13.706200000000001</v>
      </c>
      <c r="E97" s="6">
        <v>5.8094457448439343</v>
      </c>
      <c r="F97" s="15">
        <v>5.4245000000000001</v>
      </c>
      <c r="G97" s="15">
        <v>5.0663999999999998</v>
      </c>
      <c r="H97" s="15">
        <v>4.6729000000000003</v>
      </c>
      <c r="I97" s="15">
        <v>5.1215999999999999</v>
      </c>
      <c r="J97" s="15">
        <v>4.6893000000000002</v>
      </c>
      <c r="K97" s="15">
        <v>4.0519999999999996</v>
      </c>
      <c r="L97" s="4">
        <v>51</v>
      </c>
      <c r="M97" s="4">
        <v>73</v>
      </c>
      <c r="N97" s="4">
        <v>124</v>
      </c>
      <c r="O97" s="6">
        <v>-12.32752</v>
      </c>
    </row>
    <row r="98" spans="1:15" x14ac:dyDescent="0.2">
      <c r="A98" s="5" t="s">
        <v>113</v>
      </c>
      <c r="B98" s="5" t="s">
        <v>200</v>
      </c>
      <c r="C98" s="76">
        <v>-87.208200000000005</v>
      </c>
      <c r="D98" s="41">
        <v>-0.58099999999999996</v>
      </c>
      <c r="E98" s="6">
        <v>-1.0713990396894846</v>
      </c>
      <c r="F98" s="15">
        <v>-6.0541</v>
      </c>
      <c r="G98" s="15">
        <v>-3.2303999999999999</v>
      </c>
      <c r="H98" s="15">
        <v>-7.5359999999999996</v>
      </c>
      <c r="I98" s="15">
        <v>-5.8149999999999995</v>
      </c>
      <c r="J98" s="15">
        <v>-3.1714000000000002</v>
      </c>
      <c r="K98" s="15">
        <v>-6.9618000000000002</v>
      </c>
      <c r="L98" s="4">
        <v>106</v>
      </c>
      <c r="M98" s="4">
        <v>110</v>
      </c>
      <c r="N98" s="4">
        <v>216</v>
      </c>
      <c r="O98" s="6">
        <v>-12.462429999999999</v>
      </c>
    </row>
    <row r="99" spans="1:15" x14ac:dyDescent="0.2">
      <c r="A99" s="5" t="s">
        <v>76</v>
      </c>
      <c r="B99" s="5" t="s">
        <v>205</v>
      </c>
      <c r="C99" s="76">
        <v>-4.0648999999999997</v>
      </c>
      <c r="D99" s="41">
        <v>2.2955999999999999</v>
      </c>
      <c r="E99" s="6">
        <v>5.4613077611765242</v>
      </c>
      <c r="F99" s="15">
        <v>4.7804000000000002</v>
      </c>
      <c r="G99" s="15">
        <v>5.2268999999999997</v>
      </c>
      <c r="H99" s="15">
        <v>7.7499000000000002</v>
      </c>
      <c r="I99" s="15">
        <v>7.2473999999999998</v>
      </c>
      <c r="J99" s="15">
        <v>4.7530999999999999</v>
      </c>
      <c r="K99" s="15">
        <v>4.3451000000000004</v>
      </c>
      <c r="L99" s="4">
        <v>58</v>
      </c>
      <c r="M99" s="4">
        <v>75</v>
      </c>
      <c r="N99" s="4">
        <v>133</v>
      </c>
      <c r="O99" s="6">
        <v>-15.22485</v>
      </c>
    </row>
    <row r="100" spans="1:15" x14ac:dyDescent="0.2">
      <c r="A100" s="5" t="s">
        <v>93</v>
      </c>
      <c r="B100" s="5" t="s">
        <v>195</v>
      </c>
      <c r="C100" s="76">
        <v>13.161</v>
      </c>
      <c r="D100" s="41">
        <v>0.58689999999999998</v>
      </c>
      <c r="E100" s="6">
        <v>3.0609320678054495</v>
      </c>
      <c r="F100" s="15">
        <v>2.1945000000000001</v>
      </c>
      <c r="G100" s="15">
        <v>2.8428</v>
      </c>
      <c r="H100" s="15">
        <v>3.7625999999999999</v>
      </c>
      <c r="I100" s="15">
        <v>2.4352999999999998</v>
      </c>
      <c r="J100" s="15">
        <v>4.2648000000000001</v>
      </c>
      <c r="K100" s="15">
        <v>5.3415999999999997</v>
      </c>
      <c r="L100" s="4">
        <v>86</v>
      </c>
      <c r="M100" s="4">
        <v>92</v>
      </c>
      <c r="N100" s="4">
        <v>178</v>
      </c>
      <c r="O100" s="6">
        <v>-15.396140000000001</v>
      </c>
    </row>
    <row r="101" spans="1:15" x14ac:dyDescent="0.2">
      <c r="A101" s="5" t="s">
        <v>50</v>
      </c>
      <c r="B101" s="5" t="s">
        <v>119</v>
      </c>
      <c r="C101" s="76">
        <v>35.063699999999997</v>
      </c>
      <c r="D101" s="41">
        <v>3.4767000000000001</v>
      </c>
      <c r="E101" s="6">
        <v>6.9322691630660902</v>
      </c>
      <c r="F101" s="15">
        <v>7.0564999999999998</v>
      </c>
      <c r="G101" s="15">
        <v>3.0428999999999999</v>
      </c>
      <c r="H101" s="15">
        <v>1.3875999999999999</v>
      </c>
      <c r="I101" s="15">
        <v>2.7890000000000001</v>
      </c>
      <c r="J101" s="15">
        <v>4.1597</v>
      </c>
      <c r="K101" s="15">
        <v>3.9127000000000001</v>
      </c>
      <c r="L101" s="4">
        <v>38</v>
      </c>
      <c r="M101" s="4">
        <v>53</v>
      </c>
      <c r="N101" s="4">
        <v>91</v>
      </c>
      <c r="O101" s="6">
        <v>-15.47533</v>
      </c>
    </row>
    <row r="102" spans="1:15" x14ac:dyDescent="0.2">
      <c r="A102" s="5" t="s">
        <v>84</v>
      </c>
      <c r="B102" s="5" t="s">
        <v>190</v>
      </c>
      <c r="C102" s="76">
        <v>84.851399999999998</v>
      </c>
      <c r="D102" s="41">
        <v>-6.4856999999999996</v>
      </c>
      <c r="E102" s="6">
        <v>4.6869257634558803</v>
      </c>
      <c r="F102" s="15">
        <v>3.0286</v>
      </c>
      <c r="G102" s="15">
        <v>4.4760999999999997</v>
      </c>
      <c r="H102" s="15">
        <v>0.2611</v>
      </c>
      <c r="I102" s="15">
        <v>-1.0999000000000001</v>
      </c>
      <c r="J102" s="15">
        <v>2.2488000000000001</v>
      </c>
      <c r="K102" s="15">
        <v>1.6215999999999999</v>
      </c>
      <c r="L102" s="4">
        <v>68</v>
      </c>
      <c r="M102" s="4">
        <v>83</v>
      </c>
      <c r="N102" s="4">
        <v>151</v>
      </c>
      <c r="O102" s="6">
        <v>-16.466470000000001</v>
      </c>
    </row>
    <row r="103" spans="1:15" x14ac:dyDescent="0.2">
      <c r="A103" s="5" t="s">
        <v>31</v>
      </c>
      <c r="B103" s="5" t="s">
        <v>217</v>
      </c>
      <c r="C103" s="76">
        <v>-5.7573999999999996</v>
      </c>
      <c r="D103" s="41">
        <v>3.8383000000000003</v>
      </c>
      <c r="E103" s="6">
        <v>7.2306905008992191</v>
      </c>
      <c r="F103" s="15">
        <v>15.3963</v>
      </c>
      <c r="G103" s="15">
        <v>15.2361</v>
      </c>
      <c r="H103" s="15">
        <v>11.469899999999999</v>
      </c>
      <c r="I103" s="15">
        <v>10.5303</v>
      </c>
      <c r="J103" s="15">
        <v>8.3885000000000005</v>
      </c>
      <c r="K103" s="15">
        <v>5.3143000000000002</v>
      </c>
      <c r="L103" s="4">
        <v>34</v>
      </c>
      <c r="M103" s="4">
        <v>21</v>
      </c>
      <c r="N103" s="4">
        <v>55</v>
      </c>
      <c r="O103" s="6">
        <v>-17.564889999999998</v>
      </c>
    </row>
    <row r="104" spans="1:15" x14ac:dyDescent="0.2">
      <c r="A104" s="5" t="s">
        <v>77</v>
      </c>
      <c r="B104" s="5" t="s">
        <v>220</v>
      </c>
      <c r="C104" s="76">
        <v>-164.0335</v>
      </c>
      <c r="D104" s="41">
        <v>22.316800000000001</v>
      </c>
      <c r="E104" s="6">
        <v>-128.00418538804297</v>
      </c>
      <c r="F104" s="15">
        <v>12.263400000000001</v>
      </c>
      <c r="G104" s="15">
        <v>8.8925000000000001</v>
      </c>
      <c r="H104" s="15">
        <v>7.3558000000000003</v>
      </c>
      <c r="I104" s="15">
        <v>12.125999999999999</v>
      </c>
      <c r="J104" s="15">
        <v>6.4367000000000001</v>
      </c>
      <c r="K104" s="15">
        <v>7.6589999999999998</v>
      </c>
      <c r="L104" s="4">
        <v>111</v>
      </c>
      <c r="M104" s="4">
        <v>29</v>
      </c>
      <c r="N104" s="4">
        <v>140</v>
      </c>
      <c r="O104" s="6">
        <v>-17.691949999999999</v>
      </c>
    </row>
    <row r="105" spans="1:15" x14ac:dyDescent="0.2">
      <c r="A105" s="5" t="s">
        <v>67</v>
      </c>
      <c r="B105" s="5" t="s">
        <v>221</v>
      </c>
      <c r="C105" s="76">
        <v>45.105600000000003</v>
      </c>
      <c r="D105" s="41">
        <v>14.055999999999999</v>
      </c>
      <c r="E105" s="6">
        <v>6.8907847858921416</v>
      </c>
      <c r="F105" s="15">
        <v>3.5364</v>
      </c>
      <c r="G105" s="15">
        <v>3.5762</v>
      </c>
      <c r="H105" s="15">
        <v>4.0735000000000001</v>
      </c>
      <c r="I105" s="15">
        <v>4.6551</v>
      </c>
      <c r="J105" s="15">
        <v>3.5215000000000001</v>
      </c>
      <c r="K105" s="15">
        <v>1.0001</v>
      </c>
      <c r="L105" s="4">
        <v>39</v>
      </c>
      <c r="M105" s="4">
        <v>77</v>
      </c>
      <c r="N105" s="4">
        <v>116</v>
      </c>
      <c r="O105" s="6">
        <v>-18.304839999999999</v>
      </c>
    </row>
    <row r="106" spans="1:15" x14ac:dyDescent="0.2">
      <c r="A106" s="5" t="s">
        <v>106</v>
      </c>
      <c r="B106" s="5" t="s">
        <v>208</v>
      </c>
      <c r="C106" s="76">
        <v>59.408200000000001</v>
      </c>
      <c r="D106" s="41">
        <v>-15.6394</v>
      </c>
      <c r="E106" s="6">
        <v>1.4063324969833746</v>
      </c>
      <c r="F106" s="15">
        <v>2.4939999999999998</v>
      </c>
      <c r="G106" s="15">
        <v>0.1414</v>
      </c>
      <c r="H106" s="15">
        <v>0.48770000000000002</v>
      </c>
      <c r="I106" s="15">
        <v>1.6623999999999999</v>
      </c>
      <c r="J106" s="15">
        <v>1.5931999999999999</v>
      </c>
      <c r="K106" s="15">
        <v>2.2162000000000002</v>
      </c>
      <c r="L106" s="4">
        <v>100</v>
      </c>
      <c r="M106" s="4">
        <v>100</v>
      </c>
      <c r="N106" s="4">
        <v>200</v>
      </c>
      <c r="O106" s="6">
        <v>-22.197379999999999</v>
      </c>
    </row>
    <row r="107" spans="1:15" x14ac:dyDescent="0.2">
      <c r="A107" s="5" t="s">
        <v>45</v>
      </c>
      <c r="B107" s="5" t="s">
        <v>222</v>
      </c>
      <c r="C107" s="76">
        <v>-63.3262</v>
      </c>
      <c r="D107" s="41">
        <v>3.7782</v>
      </c>
      <c r="E107" s="6">
        <v>23.325155921388905</v>
      </c>
      <c r="F107" s="15">
        <v>3.6295000000000002</v>
      </c>
      <c r="G107" s="15">
        <v>4.2336</v>
      </c>
      <c r="H107" s="15">
        <v>2.2841</v>
      </c>
      <c r="I107" s="15">
        <v>-13.667199999999999</v>
      </c>
      <c r="J107" s="15">
        <v>-18.178100000000001</v>
      </c>
      <c r="K107" s="15">
        <v>-2.4203000000000001</v>
      </c>
      <c r="L107" s="4">
        <v>2</v>
      </c>
      <c r="M107" s="4">
        <v>82</v>
      </c>
      <c r="N107" s="4">
        <v>84</v>
      </c>
      <c r="O107" s="6">
        <v>-23.149239999999999</v>
      </c>
    </row>
    <row r="108" spans="1:15" x14ac:dyDescent="0.2">
      <c r="A108" s="5" t="s">
        <v>52</v>
      </c>
      <c r="B108" s="5" t="s">
        <v>223</v>
      </c>
      <c r="C108" s="76">
        <v>213.94759999999999</v>
      </c>
      <c r="D108" s="41">
        <v>-1.2142999999999999</v>
      </c>
      <c r="E108" s="6">
        <v>7.3979645573431423</v>
      </c>
      <c r="F108" s="15">
        <v>5.6065000000000005</v>
      </c>
      <c r="G108" s="15">
        <v>7.7396000000000003</v>
      </c>
      <c r="H108" s="15">
        <v>6.9741999999999997</v>
      </c>
      <c r="I108" s="15">
        <v>5.6376999999999997</v>
      </c>
      <c r="J108" s="15">
        <v>2.5388999999999999</v>
      </c>
      <c r="K108" s="15">
        <v>0.96799999999999997</v>
      </c>
      <c r="L108" s="4">
        <v>32</v>
      </c>
      <c r="M108" s="4">
        <v>59</v>
      </c>
      <c r="N108" s="4">
        <v>91</v>
      </c>
      <c r="O108" s="6">
        <v>-27.50366</v>
      </c>
    </row>
    <row r="109" spans="1:15" x14ac:dyDescent="0.2">
      <c r="A109" s="5" t="s">
        <v>68</v>
      </c>
      <c r="B109" s="5" t="s">
        <v>224</v>
      </c>
      <c r="C109" s="76">
        <v>21.258400000000002</v>
      </c>
      <c r="D109" s="41">
        <v>-8.3259000000000007</v>
      </c>
      <c r="E109" s="6">
        <v>3.7529271587085211</v>
      </c>
      <c r="F109" s="15">
        <v>10.4565</v>
      </c>
      <c r="G109" s="15">
        <v>16.299199999999999</v>
      </c>
      <c r="H109" s="15">
        <v>12.657999999999999</v>
      </c>
      <c r="I109" s="15">
        <v>5.4268999999999998</v>
      </c>
      <c r="J109" s="15">
        <v>4.0315000000000003</v>
      </c>
      <c r="K109" s="15">
        <v>0.69969999999999999</v>
      </c>
      <c r="L109" s="4">
        <v>82</v>
      </c>
      <c r="M109" s="4">
        <v>36</v>
      </c>
      <c r="N109" s="4">
        <v>118</v>
      </c>
      <c r="O109" s="6">
        <v>-31.603829999999999</v>
      </c>
    </row>
    <row r="110" spans="1:15" x14ac:dyDescent="0.2">
      <c r="A110" s="5"/>
      <c r="B110" s="5"/>
      <c r="F110" s="15"/>
      <c r="G110" s="15"/>
      <c r="H110" s="15"/>
      <c r="I110" s="15"/>
      <c r="J110" s="15"/>
      <c r="K110" s="15"/>
    </row>
    <row r="111" spans="1:15" x14ac:dyDescent="0.2">
      <c r="A111" s="5"/>
      <c r="B111" s="5"/>
      <c r="F111" s="17"/>
      <c r="G111" s="17"/>
      <c r="H111" s="17"/>
      <c r="I111" s="17"/>
      <c r="J111" s="17"/>
      <c r="K111" s="17"/>
      <c r="O111" s="16"/>
    </row>
    <row r="112" spans="1:15" x14ac:dyDescent="0.2">
      <c r="A112" s="7"/>
      <c r="B112" s="7"/>
      <c r="O112" s="16"/>
    </row>
    <row r="113" spans="1:15" x14ac:dyDescent="0.2">
      <c r="A113" s="5"/>
      <c r="B113" s="5"/>
      <c r="E113" s="4"/>
      <c r="F113" s="4"/>
      <c r="G113" s="4"/>
      <c r="H113" s="4"/>
      <c r="I113" s="4"/>
      <c r="J113" s="4"/>
      <c r="K113" s="4"/>
      <c r="O113" s="4"/>
    </row>
    <row r="114" spans="1:15" x14ac:dyDescent="0.2">
      <c r="A114" s="5"/>
      <c r="B114" s="5"/>
      <c r="E114" s="4"/>
      <c r="F114" s="4"/>
      <c r="G114" s="4"/>
      <c r="H114" s="4"/>
      <c r="I114" s="4"/>
      <c r="J114" s="4"/>
      <c r="K114" s="4"/>
      <c r="O114" s="4"/>
    </row>
    <row r="115" spans="1:15" x14ac:dyDescent="0.2">
      <c r="A115" s="5"/>
      <c r="B115" s="5"/>
      <c r="E115" s="4"/>
      <c r="F115" s="4"/>
      <c r="G115" s="4"/>
      <c r="H115" s="4"/>
      <c r="I115" s="4"/>
      <c r="J115" s="4"/>
      <c r="K115" s="4"/>
      <c r="O115" s="4"/>
    </row>
    <row r="116" spans="1:15" x14ac:dyDescent="0.2">
      <c r="A116" s="5"/>
      <c r="B116" s="5"/>
      <c r="E116" s="4"/>
      <c r="F116" s="4"/>
      <c r="G116" s="4"/>
      <c r="H116" s="4"/>
      <c r="I116" s="4"/>
      <c r="J116" s="4"/>
      <c r="K116" s="4"/>
      <c r="O116" s="4"/>
    </row>
    <row r="117" spans="1:15" x14ac:dyDescent="0.2">
      <c r="A117" s="5"/>
      <c r="B117" s="5"/>
      <c r="E117" s="4"/>
      <c r="F117" s="4"/>
      <c r="G117" s="4"/>
      <c r="H117" s="4"/>
      <c r="I117" s="4"/>
      <c r="J117" s="4"/>
      <c r="K117" s="4"/>
      <c r="O117" s="4"/>
    </row>
    <row r="118" spans="1:15" x14ac:dyDescent="0.2">
      <c r="A118" s="5"/>
      <c r="B118" s="5"/>
      <c r="E118" s="4"/>
      <c r="F118" s="4"/>
      <c r="G118" s="4"/>
      <c r="H118" s="4"/>
      <c r="I118" s="4"/>
      <c r="J118" s="4"/>
      <c r="K118" s="4"/>
      <c r="O118" s="4"/>
    </row>
    <row r="119" spans="1:15" x14ac:dyDescent="0.2">
      <c r="A119" s="5"/>
      <c r="B119" s="5"/>
      <c r="E119" s="4"/>
      <c r="F119" s="4"/>
      <c r="G119" s="4"/>
      <c r="H119" s="4"/>
      <c r="I119" s="4"/>
      <c r="J119" s="4"/>
      <c r="K119" s="4"/>
      <c r="O119" s="4"/>
    </row>
    <row r="120" spans="1:15" x14ac:dyDescent="0.2">
      <c r="A120" s="5"/>
      <c r="B120" s="5"/>
      <c r="E120" s="4"/>
      <c r="F120" s="4"/>
      <c r="G120" s="4"/>
      <c r="H120" s="4"/>
      <c r="I120" s="4"/>
      <c r="J120" s="4"/>
      <c r="K120" s="4"/>
      <c r="O120" s="4"/>
    </row>
    <row r="121" spans="1:15" x14ac:dyDescent="0.2">
      <c r="A121" s="5"/>
      <c r="B121" s="5"/>
      <c r="E121" s="4"/>
      <c r="F121" s="4"/>
      <c r="G121" s="4"/>
      <c r="H121" s="4"/>
      <c r="I121" s="4"/>
      <c r="J121" s="4"/>
      <c r="K121" s="4"/>
      <c r="O121" s="4"/>
    </row>
    <row r="122" spans="1:15" x14ac:dyDescent="0.2">
      <c r="A122" s="5"/>
      <c r="B122" s="5"/>
      <c r="E122" s="4"/>
      <c r="F122" s="4"/>
      <c r="G122" s="4"/>
      <c r="H122" s="4"/>
      <c r="I122" s="4"/>
      <c r="J122" s="4"/>
      <c r="K122" s="4"/>
      <c r="O122" s="4"/>
    </row>
    <row r="123" spans="1:15" x14ac:dyDescent="0.2">
      <c r="A123" s="5"/>
      <c r="B123" s="5"/>
      <c r="E123" s="4"/>
      <c r="F123" s="4"/>
      <c r="G123" s="4"/>
      <c r="H123" s="4"/>
      <c r="I123" s="4"/>
      <c r="J123" s="4"/>
      <c r="K123" s="4"/>
      <c r="O123" s="4"/>
    </row>
    <row r="124" spans="1:15" x14ac:dyDescent="0.2">
      <c r="A124" s="5"/>
      <c r="B124" s="5"/>
      <c r="E124" s="4"/>
      <c r="F124" s="4"/>
      <c r="G124" s="4"/>
      <c r="H124" s="4"/>
      <c r="I124" s="4"/>
      <c r="J124" s="4"/>
      <c r="K124" s="4"/>
      <c r="O124" s="4"/>
    </row>
    <row r="125" spans="1:15" x14ac:dyDescent="0.2">
      <c r="A125" s="5"/>
      <c r="B125" s="5"/>
      <c r="E125" s="4"/>
      <c r="F125" s="4"/>
      <c r="G125" s="4"/>
      <c r="H125" s="4"/>
      <c r="I125" s="4"/>
      <c r="J125" s="4"/>
      <c r="K125" s="4"/>
      <c r="O125" s="4"/>
    </row>
    <row r="126" spans="1:15" x14ac:dyDescent="0.2">
      <c r="A126" s="5"/>
      <c r="B126" s="5"/>
      <c r="E126" s="4"/>
      <c r="F126" s="4"/>
      <c r="G126" s="4"/>
      <c r="H126" s="4"/>
      <c r="I126" s="4"/>
      <c r="J126" s="4"/>
      <c r="K126" s="4"/>
      <c r="O126" s="4"/>
    </row>
    <row r="127" spans="1:15" x14ac:dyDescent="0.2">
      <c r="A127" s="5"/>
      <c r="B127" s="5"/>
      <c r="E127" s="4"/>
      <c r="F127" s="4"/>
      <c r="G127" s="4"/>
      <c r="H127" s="4"/>
      <c r="I127" s="4"/>
      <c r="J127" s="4"/>
      <c r="K127" s="4"/>
      <c r="O127" s="4"/>
    </row>
    <row r="128" spans="1:15" x14ac:dyDescent="0.2">
      <c r="A128" s="5"/>
      <c r="B128" s="5"/>
      <c r="E128" s="4"/>
      <c r="F128" s="4"/>
      <c r="G128" s="4"/>
      <c r="H128" s="4"/>
      <c r="I128" s="4"/>
      <c r="J128" s="4"/>
      <c r="K128" s="4"/>
      <c r="O128" s="4"/>
    </row>
    <row r="129" spans="1:15" x14ac:dyDescent="0.2">
      <c r="A129" s="5"/>
      <c r="B129" s="5"/>
      <c r="E129" s="4"/>
      <c r="F129" s="4"/>
      <c r="G129" s="4"/>
      <c r="H129" s="4"/>
      <c r="I129" s="4"/>
      <c r="J129" s="4"/>
      <c r="K129" s="4"/>
      <c r="O129" s="4"/>
    </row>
    <row r="130" spans="1:15" x14ac:dyDescent="0.2">
      <c r="A130" s="5"/>
      <c r="B130" s="5"/>
      <c r="E130" s="4"/>
      <c r="F130" s="4"/>
      <c r="G130" s="4"/>
      <c r="H130" s="4"/>
      <c r="I130" s="4"/>
      <c r="J130" s="4"/>
      <c r="K130" s="4"/>
      <c r="O130" s="4"/>
    </row>
    <row r="131" spans="1:15" x14ac:dyDescent="0.2">
      <c r="A131" s="5"/>
      <c r="B131" s="5"/>
      <c r="E131" s="4"/>
      <c r="F131" s="4"/>
      <c r="G131" s="4"/>
      <c r="H131" s="4"/>
      <c r="I131" s="4"/>
      <c r="J131" s="4"/>
      <c r="K131" s="4"/>
      <c r="O131" s="4"/>
    </row>
    <row r="132" spans="1:15" x14ac:dyDescent="0.2">
      <c r="A132" s="5"/>
      <c r="B132" s="5"/>
      <c r="E132" s="4"/>
      <c r="F132" s="4"/>
      <c r="G132" s="4"/>
      <c r="H132" s="4"/>
      <c r="I132" s="4"/>
      <c r="J132" s="4"/>
      <c r="K132" s="4"/>
      <c r="O132" s="4"/>
    </row>
    <row r="133" spans="1:15" x14ac:dyDescent="0.2">
      <c r="A133" s="5"/>
      <c r="B133" s="5"/>
      <c r="E133" s="4"/>
      <c r="F133" s="4"/>
      <c r="G133" s="4"/>
      <c r="H133" s="4"/>
      <c r="I133" s="4"/>
      <c r="J133" s="4"/>
      <c r="K133" s="4"/>
      <c r="O133" s="4"/>
    </row>
    <row r="134" spans="1:15" x14ac:dyDescent="0.2">
      <c r="A134" s="5"/>
      <c r="B134" s="5"/>
      <c r="E134" s="4"/>
      <c r="F134" s="4"/>
      <c r="G134" s="4"/>
      <c r="H134" s="4"/>
      <c r="I134" s="4"/>
      <c r="J134" s="4"/>
      <c r="K134" s="4"/>
      <c r="O134" s="4"/>
    </row>
    <row r="135" spans="1:15" x14ac:dyDescent="0.2">
      <c r="A135" s="5"/>
      <c r="B135" s="5"/>
      <c r="E135" s="4"/>
      <c r="F135" s="4"/>
      <c r="G135" s="4"/>
      <c r="H135" s="4"/>
      <c r="I135" s="4"/>
      <c r="J135" s="4"/>
      <c r="K135" s="4"/>
      <c r="O135" s="4"/>
    </row>
    <row r="136" spans="1:15" x14ac:dyDescent="0.2">
      <c r="A136" s="5"/>
      <c r="B136" s="5"/>
      <c r="E136" s="4"/>
      <c r="F136" s="4"/>
      <c r="G136" s="4"/>
      <c r="H136" s="4"/>
      <c r="I136" s="4"/>
      <c r="J136" s="4"/>
      <c r="K136" s="4"/>
      <c r="O136" s="4"/>
    </row>
    <row r="137" spans="1:15" x14ac:dyDescent="0.2">
      <c r="A137" s="5"/>
      <c r="B137" s="5"/>
      <c r="E137" s="4"/>
      <c r="F137" s="4"/>
      <c r="G137" s="4"/>
      <c r="H137" s="4"/>
      <c r="I137" s="4"/>
      <c r="J137" s="4"/>
      <c r="K137" s="4"/>
      <c r="O137" s="4"/>
    </row>
    <row r="138" spans="1:15" x14ac:dyDescent="0.2">
      <c r="A138" s="5"/>
      <c r="B138" s="5"/>
      <c r="E138" s="4"/>
      <c r="F138" s="4"/>
      <c r="G138" s="4"/>
      <c r="H138" s="4"/>
      <c r="I138" s="4"/>
      <c r="J138" s="4"/>
      <c r="K138" s="4"/>
      <c r="O138" s="4"/>
    </row>
    <row r="139" spans="1:15" x14ac:dyDescent="0.2">
      <c r="A139" s="5"/>
      <c r="B139" s="5"/>
      <c r="E139" s="4"/>
      <c r="F139" s="4"/>
      <c r="G139" s="4"/>
      <c r="H139" s="4"/>
      <c r="I139" s="4"/>
      <c r="J139" s="4"/>
      <c r="K139" s="4"/>
      <c r="O139" s="4"/>
    </row>
    <row r="140" spans="1:15" x14ac:dyDescent="0.2">
      <c r="A140" s="5"/>
      <c r="B140" s="5"/>
      <c r="E140" s="4"/>
      <c r="F140" s="4"/>
      <c r="G140" s="4"/>
      <c r="H140" s="4"/>
      <c r="I140" s="4"/>
      <c r="J140" s="4"/>
      <c r="K140" s="4"/>
      <c r="O140" s="4"/>
    </row>
    <row r="141" spans="1:15" x14ac:dyDescent="0.2">
      <c r="A141" s="5"/>
      <c r="B141" s="5"/>
      <c r="E141" s="4"/>
      <c r="F141" s="4"/>
      <c r="G141" s="4"/>
      <c r="H141" s="4"/>
      <c r="I141" s="4"/>
      <c r="J141" s="4"/>
      <c r="K141" s="4"/>
      <c r="O141" s="4"/>
    </row>
    <row r="142" spans="1:15" x14ac:dyDescent="0.2">
      <c r="A142" s="5"/>
      <c r="B142" s="5"/>
      <c r="E142" s="4"/>
      <c r="F142" s="4"/>
      <c r="G142" s="4"/>
      <c r="H142" s="4"/>
      <c r="I142" s="4"/>
      <c r="J142" s="4"/>
      <c r="K142" s="4"/>
      <c r="O142" s="4"/>
    </row>
    <row r="143" spans="1:15" x14ac:dyDescent="0.2">
      <c r="A143" s="5"/>
      <c r="B143" s="5"/>
      <c r="E143" s="4"/>
      <c r="F143" s="4"/>
      <c r="G143" s="4"/>
      <c r="H143" s="4"/>
      <c r="I143" s="4"/>
      <c r="J143" s="4"/>
      <c r="K143" s="4"/>
      <c r="O143" s="4"/>
    </row>
    <row r="144" spans="1:15" x14ac:dyDescent="0.2">
      <c r="A144" s="5"/>
      <c r="B144" s="5"/>
      <c r="E144" s="4"/>
      <c r="F144" s="4"/>
      <c r="G144" s="4"/>
      <c r="H144" s="4"/>
      <c r="I144" s="4"/>
      <c r="J144" s="4"/>
      <c r="K144" s="4"/>
      <c r="O144" s="4"/>
    </row>
    <row r="145" spans="1:15" x14ac:dyDescent="0.2">
      <c r="A145" s="5"/>
      <c r="B145" s="5"/>
      <c r="E145" s="4"/>
      <c r="F145" s="4"/>
      <c r="G145" s="4"/>
      <c r="H145" s="4"/>
      <c r="I145" s="4"/>
      <c r="J145" s="4"/>
      <c r="K145" s="4"/>
      <c r="O145" s="4"/>
    </row>
    <row r="146" spans="1:15" x14ac:dyDescent="0.2">
      <c r="A146" s="5"/>
      <c r="B146" s="5"/>
      <c r="E146" s="4"/>
      <c r="F146" s="4"/>
      <c r="G146" s="4"/>
      <c r="H146" s="4"/>
      <c r="I146" s="4"/>
      <c r="J146" s="4"/>
      <c r="K146" s="4"/>
      <c r="O146" s="4"/>
    </row>
    <row r="147" spans="1:15" x14ac:dyDescent="0.2">
      <c r="A147" s="5"/>
      <c r="B147" s="5"/>
      <c r="E147" s="4"/>
      <c r="F147" s="4"/>
      <c r="G147" s="4"/>
      <c r="H147" s="4"/>
      <c r="I147" s="4"/>
      <c r="J147" s="4"/>
      <c r="K147" s="4"/>
      <c r="O147" s="4"/>
    </row>
    <row r="148" spans="1:15" x14ac:dyDescent="0.2">
      <c r="A148" s="5"/>
      <c r="B148" s="5"/>
      <c r="E148" s="4"/>
      <c r="F148" s="4"/>
      <c r="G148" s="4"/>
      <c r="H148" s="4"/>
      <c r="I148" s="4"/>
      <c r="J148" s="4"/>
      <c r="K148" s="4"/>
      <c r="O148" s="4"/>
    </row>
    <row r="149" spans="1:15" x14ac:dyDescent="0.2">
      <c r="A149" s="5"/>
      <c r="B149" s="5"/>
      <c r="E149" s="4"/>
      <c r="F149" s="4"/>
      <c r="G149" s="4"/>
      <c r="H149" s="4"/>
      <c r="I149" s="4"/>
      <c r="J149" s="4"/>
      <c r="K149" s="4"/>
      <c r="O149" s="4"/>
    </row>
    <row r="150" spans="1:15" x14ac:dyDescent="0.2">
      <c r="A150" s="5"/>
      <c r="B150" s="5"/>
      <c r="E150" s="4"/>
      <c r="F150" s="4"/>
      <c r="G150" s="4"/>
      <c r="H150" s="4"/>
      <c r="I150" s="4"/>
      <c r="J150" s="4"/>
      <c r="K150" s="4"/>
      <c r="O150" s="4"/>
    </row>
    <row r="151" spans="1:15" x14ac:dyDescent="0.2">
      <c r="A151" s="5"/>
      <c r="B151" s="5"/>
      <c r="E151" s="4"/>
      <c r="F151" s="4"/>
      <c r="G151" s="4"/>
      <c r="H151" s="4"/>
      <c r="I151" s="4"/>
      <c r="J151" s="4"/>
      <c r="K151" s="4"/>
      <c r="O151" s="4"/>
    </row>
    <row r="152" spans="1:15" x14ac:dyDescent="0.2">
      <c r="A152" s="5"/>
      <c r="B152" s="5"/>
      <c r="E152" s="4"/>
      <c r="F152" s="4"/>
      <c r="G152" s="4"/>
      <c r="H152" s="4"/>
      <c r="I152" s="4"/>
      <c r="J152" s="4"/>
      <c r="K152" s="4"/>
      <c r="O152" s="4"/>
    </row>
    <row r="153" spans="1:15" x14ac:dyDescent="0.2">
      <c r="A153" s="5"/>
      <c r="B153" s="5"/>
      <c r="E153" s="4"/>
      <c r="F153" s="4"/>
      <c r="G153" s="4"/>
      <c r="H153" s="4"/>
      <c r="I153" s="4"/>
      <c r="J153" s="4"/>
      <c r="K153" s="4"/>
      <c r="O153" s="4"/>
    </row>
    <row r="154" spans="1:15" x14ac:dyDescent="0.2">
      <c r="A154" s="5"/>
      <c r="B154" s="5"/>
      <c r="E154" s="4"/>
      <c r="F154" s="4"/>
      <c r="G154" s="4"/>
      <c r="H154" s="4"/>
      <c r="I154" s="4"/>
      <c r="J154" s="4"/>
      <c r="K154" s="4"/>
      <c r="O154" s="4"/>
    </row>
    <row r="155" spans="1:15" x14ac:dyDescent="0.2">
      <c r="A155" s="5"/>
      <c r="B155" s="5"/>
      <c r="E155" s="4"/>
      <c r="F155" s="4"/>
      <c r="G155" s="4"/>
      <c r="H155" s="4"/>
      <c r="I155" s="4"/>
      <c r="J155" s="4"/>
      <c r="K155" s="4"/>
      <c r="O155" s="4"/>
    </row>
    <row r="156" spans="1:15" x14ac:dyDescent="0.2">
      <c r="A156" s="5"/>
      <c r="B156" s="5"/>
      <c r="E156" s="4"/>
      <c r="F156" s="4"/>
      <c r="G156" s="4"/>
      <c r="H156" s="4"/>
      <c r="I156" s="4"/>
      <c r="J156" s="4"/>
      <c r="K156" s="4"/>
      <c r="O156" s="4"/>
    </row>
    <row r="157" spans="1:15" x14ac:dyDescent="0.2">
      <c r="A157" s="5"/>
      <c r="B157" s="5"/>
      <c r="E157" s="4"/>
      <c r="F157" s="4"/>
      <c r="G157" s="4"/>
      <c r="H157" s="4"/>
      <c r="I157" s="4"/>
      <c r="J157" s="4"/>
      <c r="K157" s="4"/>
      <c r="O157" s="4"/>
    </row>
    <row r="158" spans="1:15" x14ac:dyDescent="0.2">
      <c r="A158" s="5"/>
      <c r="B158" s="5"/>
      <c r="E158" s="4"/>
      <c r="F158" s="4"/>
      <c r="G158" s="4"/>
      <c r="H158" s="4"/>
      <c r="I158" s="4"/>
      <c r="J158" s="4"/>
      <c r="K158" s="4"/>
      <c r="O158" s="4"/>
    </row>
    <row r="159" spans="1:15" x14ac:dyDescent="0.2">
      <c r="A159" s="5"/>
      <c r="B159" s="5"/>
      <c r="E159" s="4"/>
      <c r="F159" s="4"/>
      <c r="G159" s="4"/>
      <c r="H159" s="4"/>
      <c r="I159" s="4"/>
      <c r="J159" s="4"/>
      <c r="K159" s="4"/>
      <c r="O159" s="4"/>
    </row>
    <row r="160" spans="1:15" x14ac:dyDescent="0.2">
      <c r="A160" s="5"/>
      <c r="B160" s="5"/>
      <c r="E160" s="4"/>
      <c r="F160" s="4"/>
      <c r="G160" s="4"/>
      <c r="H160" s="4"/>
      <c r="I160" s="4"/>
      <c r="J160" s="4"/>
      <c r="K160" s="4"/>
      <c r="O160" s="4"/>
    </row>
    <row r="161" spans="1:15" x14ac:dyDescent="0.2">
      <c r="A161" s="5"/>
      <c r="B161" s="5"/>
      <c r="E161" s="4"/>
      <c r="F161" s="4"/>
      <c r="G161" s="4"/>
      <c r="H161" s="4"/>
      <c r="I161" s="4"/>
      <c r="J161" s="4"/>
      <c r="K161" s="4"/>
      <c r="O161" s="4"/>
    </row>
    <row r="162" spans="1:15" x14ac:dyDescent="0.2">
      <c r="A162" s="5"/>
      <c r="B162" s="5"/>
      <c r="E162" s="4"/>
      <c r="F162" s="4"/>
      <c r="G162" s="4"/>
      <c r="H162" s="4"/>
      <c r="I162" s="4"/>
      <c r="J162" s="4"/>
      <c r="K162" s="4"/>
      <c r="O162" s="4"/>
    </row>
    <row r="163" spans="1:15" x14ac:dyDescent="0.2">
      <c r="A163" s="5"/>
      <c r="B163" s="5"/>
      <c r="E163" s="4"/>
      <c r="F163" s="4"/>
      <c r="G163" s="4"/>
      <c r="H163" s="4"/>
      <c r="I163" s="4"/>
      <c r="J163" s="4"/>
      <c r="K163" s="4"/>
      <c r="O163" s="4"/>
    </row>
    <row r="164" spans="1:15" x14ac:dyDescent="0.2">
      <c r="A164" s="5"/>
      <c r="B164" s="5"/>
      <c r="E164" s="4"/>
      <c r="F164" s="4"/>
      <c r="G164" s="4"/>
      <c r="H164" s="4"/>
      <c r="I164" s="4"/>
      <c r="J164" s="4"/>
      <c r="K164" s="4"/>
      <c r="O164" s="4"/>
    </row>
    <row r="165" spans="1:15" x14ac:dyDescent="0.2">
      <c r="A165" s="5"/>
      <c r="B165" s="5"/>
      <c r="E165" s="4"/>
      <c r="F165" s="4"/>
      <c r="G165" s="4"/>
      <c r="H165" s="4"/>
      <c r="I165" s="4"/>
      <c r="J165" s="4"/>
      <c r="K165" s="4"/>
      <c r="O165" s="4"/>
    </row>
    <row r="166" spans="1:15" x14ac:dyDescent="0.2">
      <c r="A166" s="5"/>
      <c r="B166" s="5"/>
      <c r="E166" s="4"/>
      <c r="F166" s="4"/>
      <c r="G166" s="4"/>
      <c r="H166" s="4"/>
      <c r="I166" s="4"/>
      <c r="J166" s="4"/>
      <c r="K166" s="4"/>
      <c r="O166" s="4"/>
    </row>
    <row r="167" spans="1:15" x14ac:dyDescent="0.2">
      <c r="A167" s="5"/>
      <c r="B167" s="5"/>
      <c r="E167" s="4"/>
      <c r="F167" s="4"/>
      <c r="G167" s="4"/>
      <c r="H167" s="4"/>
      <c r="I167" s="4"/>
      <c r="J167" s="4"/>
      <c r="K167" s="4"/>
      <c r="O167" s="4"/>
    </row>
    <row r="168" spans="1:15" x14ac:dyDescent="0.2">
      <c r="A168" s="5"/>
      <c r="B168" s="5"/>
      <c r="E168" s="4"/>
      <c r="F168" s="4"/>
      <c r="G168" s="4"/>
      <c r="H168" s="4"/>
      <c r="I168" s="4"/>
      <c r="J168" s="4"/>
      <c r="K168" s="4"/>
      <c r="O168" s="4"/>
    </row>
    <row r="169" spans="1:15" x14ac:dyDescent="0.2">
      <c r="A169" s="5"/>
      <c r="B169" s="5"/>
      <c r="E169" s="4"/>
      <c r="F169" s="4"/>
      <c r="G169" s="4"/>
      <c r="H169" s="4"/>
      <c r="I169" s="4"/>
      <c r="J169" s="4"/>
      <c r="K169" s="4"/>
      <c r="O169" s="4"/>
    </row>
    <row r="170" spans="1:15" x14ac:dyDescent="0.2">
      <c r="A170" s="5"/>
      <c r="B170" s="5"/>
      <c r="E170" s="4"/>
      <c r="F170" s="4"/>
      <c r="G170" s="4"/>
      <c r="H170" s="4"/>
      <c r="I170" s="4"/>
      <c r="J170" s="4"/>
      <c r="K170" s="4"/>
      <c r="O170" s="4"/>
    </row>
    <row r="171" spans="1:15" x14ac:dyDescent="0.2">
      <c r="A171" s="5"/>
      <c r="B171" s="5"/>
      <c r="E171" s="4"/>
      <c r="F171" s="4"/>
      <c r="G171" s="4"/>
      <c r="H171" s="4"/>
      <c r="I171" s="4"/>
      <c r="J171" s="4"/>
      <c r="K171" s="4"/>
      <c r="O171" s="4"/>
    </row>
    <row r="172" spans="1:15" x14ac:dyDescent="0.2">
      <c r="A172" s="5"/>
      <c r="B172" s="5"/>
      <c r="E172" s="4"/>
      <c r="F172" s="4"/>
      <c r="G172" s="4"/>
      <c r="H172" s="4"/>
      <c r="I172" s="4"/>
      <c r="J172" s="4"/>
      <c r="K172" s="4"/>
      <c r="O172" s="4"/>
    </row>
    <row r="173" spans="1:15" x14ac:dyDescent="0.2">
      <c r="A173" s="5"/>
      <c r="B173" s="5"/>
      <c r="E173" s="4"/>
      <c r="F173" s="4"/>
      <c r="G173" s="4"/>
      <c r="H173" s="4"/>
      <c r="I173" s="4"/>
      <c r="J173" s="4"/>
      <c r="K173" s="4"/>
      <c r="O173" s="4"/>
    </row>
    <row r="174" spans="1:15" x14ac:dyDescent="0.2">
      <c r="A174" s="5"/>
      <c r="B174" s="5"/>
      <c r="E174" s="4"/>
      <c r="F174" s="4"/>
      <c r="G174" s="4"/>
      <c r="H174" s="4"/>
      <c r="I174" s="4"/>
      <c r="J174" s="4"/>
      <c r="K174" s="4"/>
      <c r="O174" s="4"/>
    </row>
    <row r="175" spans="1:15" x14ac:dyDescent="0.2">
      <c r="A175" s="5"/>
      <c r="B175" s="5"/>
      <c r="E175" s="4"/>
      <c r="F175" s="4"/>
      <c r="G175" s="4"/>
      <c r="H175" s="4"/>
      <c r="I175" s="4"/>
      <c r="J175" s="4"/>
      <c r="K175" s="4"/>
      <c r="O175" s="4"/>
    </row>
    <row r="176" spans="1:15" x14ac:dyDescent="0.2">
      <c r="A176" s="5"/>
      <c r="B176" s="5"/>
      <c r="E176" s="4"/>
      <c r="F176" s="4"/>
      <c r="G176" s="4"/>
      <c r="H176" s="4"/>
      <c r="I176" s="4"/>
      <c r="J176" s="4"/>
      <c r="K176" s="4"/>
      <c r="O176" s="4"/>
    </row>
    <row r="177" spans="1:15" x14ac:dyDescent="0.2">
      <c r="A177" s="5"/>
      <c r="B177" s="5"/>
      <c r="E177" s="4"/>
      <c r="F177" s="4"/>
      <c r="G177" s="4"/>
      <c r="H177" s="4"/>
      <c r="I177" s="4"/>
      <c r="J177" s="4"/>
      <c r="K177" s="4"/>
      <c r="O177" s="4"/>
    </row>
    <row r="178" spans="1:15" x14ac:dyDescent="0.2">
      <c r="A178" s="5"/>
      <c r="B178" s="5"/>
      <c r="E178" s="4"/>
      <c r="F178" s="4"/>
      <c r="G178" s="4"/>
      <c r="H178" s="4"/>
      <c r="I178" s="4"/>
      <c r="J178" s="4"/>
      <c r="K178" s="4"/>
      <c r="O178" s="4"/>
    </row>
    <row r="179" spans="1:15" x14ac:dyDescent="0.2">
      <c r="A179" s="5"/>
      <c r="B179" s="5"/>
      <c r="E179" s="4"/>
      <c r="F179" s="4"/>
      <c r="G179" s="4"/>
      <c r="H179" s="4"/>
      <c r="I179" s="4"/>
      <c r="J179" s="4"/>
      <c r="K179" s="4"/>
      <c r="O179" s="4"/>
    </row>
    <row r="180" spans="1:15" x14ac:dyDescent="0.2">
      <c r="A180" s="5"/>
      <c r="B180" s="5"/>
      <c r="E180" s="4"/>
      <c r="F180" s="4"/>
      <c r="G180" s="4"/>
      <c r="H180" s="4"/>
      <c r="I180" s="4"/>
      <c r="J180" s="4"/>
      <c r="K180" s="4"/>
      <c r="O180" s="4"/>
    </row>
    <row r="181" spans="1:15" x14ac:dyDescent="0.2">
      <c r="A181" s="5"/>
      <c r="B181" s="5"/>
      <c r="E181" s="4"/>
      <c r="F181" s="4"/>
      <c r="G181" s="4"/>
      <c r="H181" s="4"/>
      <c r="I181" s="4"/>
      <c r="J181" s="4"/>
      <c r="K181" s="4"/>
      <c r="O181" s="4"/>
    </row>
    <row r="182" spans="1:15" x14ac:dyDescent="0.2">
      <c r="A182" s="5"/>
      <c r="B182" s="5"/>
      <c r="E182" s="4"/>
      <c r="F182" s="4"/>
      <c r="G182" s="4"/>
      <c r="H182" s="4"/>
      <c r="I182" s="4"/>
      <c r="J182" s="4"/>
      <c r="K182" s="4"/>
      <c r="O182" s="4"/>
    </row>
    <row r="183" spans="1:15" x14ac:dyDescent="0.2">
      <c r="A183" s="5"/>
      <c r="B183" s="5"/>
      <c r="E183" s="4"/>
      <c r="F183" s="4"/>
      <c r="G183" s="4"/>
      <c r="H183" s="4"/>
      <c r="I183" s="4"/>
      <c r="J183" s="4"/>
      <c r="K183" s="4"/>
      <c r="O183" s="4"/>
    </row>
    <row r="184" spans="1:15" x14ac:dyDescent="0.2">
      <c r="A184" s="5"/>
      <c r="B184" s="5"/>
      <c r="E184" s="4"/>
      <c r="F184" s="4"/>
      <c r="G184" s="4"/>
      <c r="H184" s="4"/>
      <c r="I184" s="4"/>
      <c r="J184" s="4"/>
      <c r="K184" s="4"/>
      <c r="O184" s="4"/>
    </row>
    <row r="185" spans="1:15" x14ac:dyDescent="0.2">
      <c r="A185" s="5"/>
      <c r="B185" s="5"/>
      <c r="E185" s="4"/>
      <c r="F185" s="4"/>
      <c r="G185" s="4"/>
      <c r="H185" s="4"/>
      <c r="I185" s="4"/>
      <c r="J185" s="4"/>
      <c r="K185" s="4"/>
      <c r="O185" s="4"/>
    </row>
    <row r="186" spans="1:15" x14ac:dyDescent="0.2">
      <c r="A186" s="5"/>
      <c r="B186" s="5"/>
      <c r="E186" s="4"/>
      <c r="F186" s="4"/>
      <c r="G186" s="4"/>
      <c r="H186" s="4"/>
      <c r="I186" s="4"/>
      <c r="J186" s="4"/>
      <c r="K186" s="4"/>
      <c r="O186" s="4"/>
    </row>
    <row r="187" spans="1:15" x14ac:dyDescent="0.2">
      <c r="A187" s="5"/>
      <c r="B187" s="5"/>
      <c r="E187" s="4"/>
      <c r="F187" s="4"/>
      <c r="G187" s="4"/>
      <c r="H187" s="4"/>
      <c r="I187" s="4"/>
      <c r="J187" s="4"/>
      <c r="K187" s="4"/>
      <c r="O187" s="4"/>
    </row>
    <row r="188" spans="1:15" x14ac:dyDescent="0.2">
      <c r="A188" s="5"/>
      <c r="B188" s="5"/>
      <c r="E188" s="4"/>
      <c r="F188" s="4"/>
      <c r="G188" s="4"/>
      <c r="H188" s="4"/>
      <c r="I188" s="4"/>
      <c r="J188" s="4"/>
      <c r="K188" s="4"/>
      <c r="O188" s="4"/>
    </row>
    <row r="189" spans="1:15" x14ac:dyDescent="0.2">
      <c r="A189" s="5"/>
      <c r="B189" s="5"/>
      <c r="E189" s="4"/>
      <c r="F189" s="4"/>
      <c r="G189" s="4"/>
      <c r="H189" s="4"/>
      <c r="I189" s="4"/>
      <c r="J189" s="4"/>
      <c r="K189" s="4"/>
      <c r="O189" s="4"/>
    </row>
    <row r="190" spans="1:15" x14ac:dyDescent="0.2">
      <c r="A190" s="5"/>
      <c r="B190" s="5"/>
      <c r="E190" s="4"/>
      <c r="F190" s="4"/>
      <c r="G190" s="4"/>
      <c r="H190" s="4"/>
      <c r="I190" s="4"/>
      <c r="J190" s="4"/>
      <c r="K190" s="4"/>
      <c r="O190" s="4"/>
    </row>
    <row r="191" spans="1:15" x14ac:dyDescent="0.2">
      <c r="A191" s="5"/>
      <c r="B191" s="5"/>
      <c r="E191" s="4"/>
      <c r="F191" s="4"/>
      <c r="G191" s="4"/>
      <c r="H191" s="4"/>
      <c r="I191" s="4"/>
      <c r="J191" s="4"/>
      <c r="K191" s="4"/>
      <c r="O191" s="4"/>
    </row>
    <row r="192" spans="1:15" x14ac:dyDescent="0.2">
      <c r="A192" s="5"/>
      <c r="B192" s="5"/>
      <c r="E192" s="4"/>
      <c r="F192" s="4"/>
      <c r="G192" s="4"/>
      <c r="H192" s="4"/>
      <c r="I192" s="4"/>
      <c r="J192" s="4"/>
      <c r="K192" s="4"/>
      <c r="O192" s="4"/>
    </row>
    <row r="193" spans="1:15" x14ac:dyDescent="0.2">
      <c r="A193" s="5"/>
      <c r="B193" s="5"/>
      <c r="E193" s="4"/>
      <c r="F193" s="4"/>
      <c r="G193" s="4"/>
      <c r="H193" s="4"/>
      <c r="I193" s="4"/>
      <c r="J193" s="4"/>
      <c r="K193" s="4"/>
      <c r="O193" s="4"/>
    </row>
    <row r="194" spans="1:15" x14ac:dyDescent="0.2">
      <c r="A194" s="5"/>
      <c r="B194" s="5"/>
      <c r="E194" s="4"/>
      <c r="F194" s="4"/>
      <c r="G194" s="4"/>
      <c r="H194" s="4"/>
      <c r="I194" s="4"/>
      <c r="J194" s="4"/>
      <c r="K194" s="4"/>
      <c r="O194" s="4"/>
    </row>
    <row r="195" spans="1:15" x14ac:dyDescent="0.2">
      <c r="A195" s="5"/>
      <c r="B195" s="5"/>
      <c r="E195" s="4"/>
      <c r="F195" s="4"/>
      <c r="G195" s="4"/>
      <c r="H195" s="4"/>
      <c r="I195" s="4"/>
      <c r="J195" s="4"/>
      <c r="K195" s="4"/>
      <c r="O195" s="4"/>
    </row>
    <row r="196" spans="1:15" x14ac:dyDescent="0.2">
      <c r="A196" s="5"/>
      <c r="B196" s="5"/>
      <c r="E196" s="4"/>
      <c r="F196" s="4"/>
      <c r="G196" s="4"/>
      <c r="H196" s="4"/>
      <c r="I196" s="4"/>
      <c r="J196" s="4"/>
      <c r="K196" s="4"/>
      <c r="O196" s="4"/>
    </row>
    <row r="197" spans="1:15" x14ac:dyDescent="0.2">
      <c r="A197" s="5"/>
      <c r="B197" s="5"/>
      <c r="E197" s="4"/>
      <c r="F197" s="4"/>
      <c r="G197" s="4"/>
      <c r="H197" s="4"/>
      <c r="I197" s="4"/>
      <c r="J197" s="4"/>
      <c r="K197" s="4"/>
      <c r="O197" s="4"/>
    </row>
    <row r="198" spans="1:15" x14ac:dyDescent="0.2">
      <c r="A198" s="5"/>
      <c r="B198" s="5"/>
      <c r="E198" s="4"/>
      <c r="F198" s="4"/>
      <c r="G198" s="4"/>
      <c r="H198" s="4"/>
      <c r="I198" s="4"/>
      <c r="J198" s="4"/>
      <c r="K198" s="4"/>
      <c r="O198" s="4"/>
    </row>
    <row r="199" spans="1:15" x14ac:dyDescent="0.2">
      <c r="A199" s="5"/>
      <c r="B199" s="5"/>
      <c r="E199" s="4"/>
      <c r="F199" s="4"/>
      <c r="G199" s="4"/>
      <c r="H199" s="4"/>
      <c r="I199" s="4"/>
      <c r="J199" s="4"/>
      <c r="K199" s="4"/>
      <c r="O199" s="4"/>
    </row>
    <row r="200" spans="1:15" x14ac:dyDescent="0.2">
      <c r="A200" s="5"/>
      <c r="B200" s="5"/>
      <c r="E200" s="4"/>
      <c r="F200" s="4"/>
      <c r="G200" s="4"/>
      <c r="H200" s="4"/>
      <c r="I200" s="4"/>
      <c r="J200" s="4"/>
      <c r="K200" s="4"/>
      <c r="O200" s="4"/>
    </row>
    <row r="201" spans="1:15" x14ac:dyDescent="0.2">
      <c r="A201" s="5"/>
      <c r="B201" s="5"/>
      <c r="E201" s="4"/>
      <c r="F201" s="4"/>
      <c r="G201" s="4"/>
      <c r="H201" s="4"/>
      <c r="I201" s="4"/>
      <c r="J201" s="4"/>
      <c r="K201" s="4"/>
      <c r="O201" s="4"/>
    </row>
    <row r="202" spans="1:15" x14ac:dyDescent="0.2">
      <c r="A202" s="5"/>
      <c r="B202" s="5"/>
      <c r="E202" s="4"/>
      <c r="F202" s="4"/>
      <c r="G202" s="4"/>
      <c r="H202" s="4"/>
      <c r="I202" s="4"/>
      <c r="J202" s="4"/>
      <c r="K202" s="4"/>
      <c r="O202" s="4"/>
    </row>
    <row r="203" spans="1:15" x14ac:dyDescent="0.2">
      <c r="A203" s="5"/>
      <c r="B203" s="5"/>
      <c r="E203" s="4"/>
      <c r="F203" s="4"/>
      <c r="G203" s="4"/>
      <c r="H203" s="4"/>
      <c r="I203" s="4"/>
      <c r="J203" s="4"/>
      <c r="K203" s="4"/>
      <c r="O203" s="4"/>
    </row>
    <row r="204" spans="1:15" x14ac:dyDescent="0.2">
      <c r="A204" s="5"/>
      <c r="B204" s="5"/>
      <c r="E204" s="4"/>
      <c r="F204" s="4"/>
      <c r="G204" s="4"/>
      <c r="H204" s="4"/>
      <c r="I204" s="4"/>
      <c r="J204" s="4"/>
      <c r="K204" s="4"/>
      <c r="O204" s="4"/>
    </row>
    <row r="205" spans="1:15" x14ac:dyDescent="0.2">
      <c r="A205" s="5"/>
      <c r="B205" s="5"/>
      <c r="E205" s="4"/>
      <c r="F205" s="4"/>
      <c r="G205" s="4"/>
      <c r="H205" s="4"/>
      <c r="I205" s="4"/>
      <c r="J205" s="4"/>
      <c r="K205" s="4"/>
      <c r="O205" s="4"/>
    </row>
    <row r="206" spans="1:15" x14ac:dyDescent="0.2">
      <c r="A206" s="5"/>
      <c r="B206" s="5"/>
      <c r="E206" s="4"/>
      <c r="F206" s="4"/>
      <c r="G206" s="4"/>
      <c r="H206" s="4"/>
      <c r="I206" s="4"/>
      <c r="J206" s="4"/>
      <c r="K206" s="4"/>
      <c r="O206" s="4"/>
    </row>
    <row r="207" spans="1:15" x14ac:dyDescent="0.2">
      <c r="A207" s="5"/>
      <c r="B207" s="5"/>
      <c r="E207" s="4"/>
      <c r="F207" s="4"/>
      <c r="G207" s="4"/>
      <c r="H207" s="4"/>
      <c r="I207" s="4"/>
      <c r="J207" s="4"/>
      <c r="K207" s="4"/>
      <c r="O207" s="4"/>
    </row>
    <row r="208" spans="1:15" x14ac:dyDescent="0.2">
      <c r="A208" s="5"/>
      <c r="B208" s="5"/>
      <c r="E208" s="4"/>
      <c r="F208" s="4"/>
      <c r="G208" s="4"/>
      <c r="H208" s="4"/>
      <c r="I208" s="4"/>
      <c r="J208" s="4"/>
      <c r="K208" s="4"/>
      <c r="O208" s="4"/>
    </row>
    <row r="209" spans="1:15" x14ac:dyDescent="0.2">
      <c r="A209" s="5"/>
      <c r="B209" s="5"/>
      <c r="E209" s="4"/>
      <c r="F209" s="4"/>
      <c r="G209" s="4"/>
      <c r="H209" s="4"/>
      <c r="I209" s="4"/>
      <c r="J209" s="4"/>
      <c r="K209" s="4"/>
      <c r="O209" s="4"/>
    </row>
    <row r="210" spans="1:15" x14ac:dyDescent="0.2">
      <c r="A210" s="5"/>
      <c r="B210" s="5"/>
      <c r="E210" s="4"/>
      <c r="F210" s="4"/>
      <c r="G210" s="4"/>
      <c r="H210" s="4"/>
      <c r="I210" s="4"/>
      <c r="J210" s="4"/>
      <c r="K210" s="4"/>
      <c r="O210" s="4"/>
    </row>
    <row r="211" spans="1:15" x14ac:dyDescent="0.2">
      <c r="A211" s="5"/>
      <c r="B211" s="5"/>
      <c r="E211" s="4"/>
      <c r="F211" s="4"/>
      <c r="G211" s="4"/>
      <c r="H211" s="4"/>
      <c r="I211" s="4"/>
      <c r="J211" s="4"/>
      <c r="K211" s="4"/>
      <c r="O211" s="4"/>
    </row>
    <row r="212" spans="1:15" x14ac:dyDescent="0.2">
      <c r="A212" s="5"/>
      <c r="B212" s="5"/>
      <c r="E212" s="4"/>
      <c r="F212" s="4"/>
      <c r="G212" s="4"/>
      <c r="H212" s="4"/>
      <c r="I212" s="4"/>
      <c r="J212" s="4"/>
      <c r="K212" s="4"/>
      <c r="O212" s="4"/>
    </row>
    <row r="213" spans="1:15" x14ac:dyDescent="0.2">
      <c r="A213" s="5"/>
      <c r="B213" s="5"/>
      <c r="E213" s="4"/>
      <c r="F213" s="4"/>
      <c r="G213" s="4"/>
      <c r="H213" s="4"/>
      <c r="I213" s="4"/>
      <c r="J213" s="4"/>
      <c r="K213" s="4"/>
      <c r="O213" s="4"/>
    </row>
    <row r="214" spans="1:15" x14ac:dyDescent="0.2">
      <c r="A214" s="5"/>
      <c r="B214" s="5"/>
      <c r="E214" s="4"/>
      <c r="F214" s="4"/>
      <c r="G214" s="4"/>
      <c r="H214" s="4"/>
      <c r="I214" s="4"/>
      <c r="J214" s="4"/>
      <c r="K214" s="4"/>
      <c r="O214" s="4"/>
    </row>
    <row r="215" spans="1:15" x14ac:dyDescent="0.2">
      <c r="A215" s="5"/>
      <c r="B215" s="5"/>
      <c r="E215" s="4"/>
      <c r="F215" s="4"/>
      <c r="G215" s="4"/>
      <c r="H215" s="4"/>
      <c r="I215" s="4"/>
      <c r="J215" s="4"/>
      <c r="K215" s="4"/>
      <c r="O215" s="4"/>
    </row>
    <row r="216" spans="1:15" x14ac:dyDescent="0.2">
      <c r="A216" s="5"/>
      <c r="B216" s="5"/>
      <c r="E216" s="4"/>
      <c r="F216" s="4"/>
      <c r="G216" s="4"/>
      <c r="H216" s="4"/>
      <c r="I216" s="4"/>
      <c r="J216" s="4"/>
      <c r="K216" s="4"/>
      <c r="O216" s="4"/>
    </row>
    <row r="217" spans="1:15" x14ac:dyDescent="0.2">
      <c r="A217" s="5"/>
      <c r="B217" s="5"/>
      <c r="E217" s="4"/>
      <c r="F217" s="4"/>
      <c r="G217" s="4"/>
      <c r="H217" s="4"/>
      <c r="I217" s="4"/>
      <c r="J217" s="4"/>
      <c r="K217" s="4"/>
      <c r="O217" s="4"/>
    </row>
    <row r="218" spans="1:15" x14ac:dyDescent="0.2">
      <c r="A218" s="5"/>
      <c r="B218" s="5"/>
      <c r="E218" s="4"/>
      <c r="F218" s="4"/>
      <c r="G218" s="4"/>
      <c r="H218" s="4"/>
      <c r="I218" s="4"/>
      <c r="J218" s="4"/>
      <c r="K218" s="4"/>
      <c r="O218" s="4"/>
    </row>
    <row r="219" spans="1:15" x14ac:dyDescent="0.2">
      <c r="A219" s="5"/>
      <c r="B219" s="5"/>
      <c r="E219" s="4"/>
      <c r="F219" s="4"/>
      <c r="G219" s="4"/>
      <c r="H219" s="4"/>
      <c r="I219" s="4"/>
      <c r="J219" s="4"/>
      <c r="K219" s="4"/>
      <c r="O219" s="4"/>
    </row>
    <row r="220" spans="1:15" x14ac:dyDescent="0.2">
      <c r="A220" s="5"/>
      <c r="B220" s="5"/>
      <c r="E220" s="4"/>
      <c r="F220" s="4"/>
      <c r="G220" s="4"/>
      <c r="H220" s="4"/>
      <c r="I220" s="4"/>
      <c r="J220" s="4"/>
      <c r="K220" s="4"/>
      <c r="O220" s="4"/>
    </row>
    <row r="221" spans="1:15" x14ac:dyDescent="0.2">
      <c r="A221" s="5"/>
      <c r="B221" s="5"/>
      <c r="E221" s="4"/>
      <c r="F221" s="4"/>
      <c r="G221" s="4"/>
      <c r="H221" s="4"/>
      <c r="I221" s="4"/>
      <c r="J221" s="4"/>
      <c r="K221" s="4"/>
      <c r="O221" s="4"/>
    </row>
    <row r="222" spans="1:15" x14ac:dyDescent="0.2">
      <c r="A222" s="5"/>
      <c r="B222" s="5"/>
      <c r="E222" s="4"/>
      <c r="F222" s="4"/>
      <c r="G222" s="4"/>
      <c r="H222" s="4"/>
      <c r="I222" s="4"/>
      <c r="J222" s="4"/>
      <c r="K222" s="4"/>
      <c r="O222" s="4"/>
    </row>
    <row r="223" spans="1:15" x14ac:dyDescent="0.2">
      <c r="A223" s="5"/>
      <c r="B223" s="5"/>
      <c r="E223" s="4"/>
      <c r="F223" s="4"/>
      <c r="G223" s="4"/>
      <c r="H223" s="4"/>
      <c r="I223" s="4"/>
      <c r="J223" s="4"/>
      <c r="K223" s="4"/>
      <c r="O223" s="4"/>
    </row>
    <row r="224" spans="1:15" x14ac:dyDescent="0.2">
      <c r="A224" s="5"/>
      <c r="B224" s="5"/>
      <c r="E224" s="4"/>
      <c r="F224" s="4"/>
      <c r="G224" s="4"/>
      <c r="H224" s="4"/>
      <c r="I224" s="4"/>
      <c r="J224" s="4"/>
      <c r="K224" s="4"/>
      <c r="O224" s="4"/>
    </row>
    <row r="225" spans="1:15" x14ac:dyDescent="0.2">
      <c r="A225" s="5"/>
      <c r="B225" s="5"/>
      <c r="E225" s="4"/>
      <c r="F225" s="4"/>
      <c r="G225" s="4"/>
      <c r="H225" s="4"/>
      <c r="I225" s="4"/>
      <c r="J225" s="4"/>
      <c r="K225" s="4"/>
      <c r="O225" s="4"/>
    </row>
    <row r="226" spans="1:15" x14ac:dyDescent="0.2">
      <c r="A226" s="5"/>
      <c r="B226" s="5"/>
      <c r="E226" s="4"/>
      <c r="F226" s="4"/>
      <c r="G226" s="4"/>
      <c r="H226" s="4"/>
      <c r="I226" s="4"/>
      <c r="J226" s="4"/>
      <c r="K226" s="4"/>
      <c r="O226" s="4"/>
    </row>
    <row r="227" spans="1:15" x14ac:dyDescent="0.2">
      <c r="A227" s="5"/>
      <c r="B227" s="5"/>
      <c r="E227" s="4"/>
      <c r="F227" s="4"/>
      <c r="G227" s="4"/>
      <c r="H227" s="4"/>
      <c r="I227" s="4"/>
      <c r="J227" s="4"/>
      <c r="K227" s="4"/>
      <c r="O227" s="4"/>
    </row>
    <row r="228" spans="1:15" x14ac:dyDescent="0.2">
      <c r="A228" s="5"/>
      <c r="B228" s="5"/>
      <c r="E228" s="4"/>
      <c r="F228" s="4"/>
      <c r="G228" s="4"/>
      <c r="H228" s="4"/>
      <c r="I228" s="4"/>
      <c r="J228" s="4"/>
      <c r="K228" s="4"/>
      <c r="O228" s="4"/>
    </row>
    <row r="229" spans="1:15" x14ac:dyDescent="0.2">
      <c r="A229" s="5"/>
      <c r="B229" s="5"/>
      <c r="E229" s="4"/>
      <c r="F229" s="4"/>
      <c r="G229" s="4"/>
      <c r="H229" s="4"/>
      <c r="I229" s="4"/>
      <c r="J229" s="4"/>
      <c r="K229" s="4"/>
      <c r="O229" s="4"/>
    </row>
    <row r="230" spans="1:15" x14ac:dyDescent="0.2">
      <c r="A230" s="5"/>
      <c r="B230" s="5"/>
      <c r="E230" s="4"/>
      <c r="F230" s="4"/>
      <c r="G230" s="4"/>
      <c r="H230" s="4"/>
      <c r="I230" s="4"/>
      <c r="J230" s="4"/>
      <c r="K230" s="4"/>
      <c r="O230" s="4"/>
    </row>
    <row r="231" spans="1:15" x14ac:dyDescent="0.2">
      <c r="A231" s="5"/>
      <c r="B231" s="5"/>
      <c r="E231" s="4"/>
      <c r="F231" s="4"/>
      <c r="G231" s="4"/>
      <c r="H231" s="4"/>
      <c r="I231" s="4"/>
      <c r="J231" s="4"/>
      <c r="K231" s="4"/>
      <c r="O231" s="4"/>
    </row>
    <row r="232" spans="1:15" x14ac:dyDescent="0.2">
      <c r="A232" s="5"/>
      <c r="B232" s="5"/>
      <c r="E232" s="4"/>
      <c r="F232" s="4"/>
      <c r="G232" s="4"/>
      <c r="H232" s="4"/>
      <c r="I232" s="4"/>
      <c r="J232" s="4"/>
      <c r="K232" s="4"/>
      <c r="O232" s="4"/>
    </row>
    <row r="233" spans="1:15" x14ac:dyDescent="0.2">
      <c r="A233" s="5"/>
      <c r="B233" s="5"/>
      <c r="E233" s="4"/>
      <c r="F233" s="4"/>
      <c r="G233" s="4"/>
      <c r="H233" s="4"/>
      <c r="I233" s="4"/>
      <c r="J233" s="4"/>
      <c r="K233" s="4"/>
      <c r="O233" s="4"/>
    </row>
    <row r="234" spans="1:15" x14ac:dyDescent="0.2">
      <c r="A234" s="5"/>
      <c r="B234" s="5"/>
      <c r="E234" s="4"/>
      <c r="F234" s="4"/>
      <c r="G234" s="4"/>
      <c r="H234" s="4"/>
      <c r="I234" s="4"/>
      <c r="J234" s="4"/>
      <c r="K234" s="4"/>
      <c r="O234" s="4"/>
    </row>
    <row r="235" spans="1:15" x14ac:dyDescent="0.2">
      <c r="A235" s="5"/>
      <c r="B235" s="5"/>
      <c r="E235" s="4"/>
      <c r="F235" s="4"/>
      <c r="G235" s="4"/>
      <c r="H235" s="4"/>
      <c r="I235" s="4"/>
      <c r="J235" s="4"/>
      <c r="K235" s="4"/>
      <c r="O235" s="4"/>
    </row>
    <row r="236" spans="1:15" x14ac:dyDescent="0.2">
      <c r="A236" s="5"/>
      <c r="B236" s="5"/>
      <c r="E236" s="4"/>
      <c r="F236" s="4"/>
      <c r="G236" s="4"/>
      <c r="H236" s="4"/>
      <c r="I236" s="4"/>
      <c r="J236" s="4"/>
      <c r="K236" s="4"/>
      <c r="O236" s="4"/>
    </row>
    <row r="237" spans="1:15" x14ac:dyDescent="0.2">
      <c r="A237" s="5"/>
      <c r="B237" s="5"/>
      <c r="E237" s="4"/>
      <c r="F237" s="4"/>
      <c r="G237" s="4"/>
      <c r="H237" s="4"/>
      <c r="I237" s="4"/>
      <c r="J237" s="4"/>
      <c r="K237" s="4"/>
      <c r="O237" s="4"/>
    </row>
    <row r="238" spans="1:15" x14ac:dyDescent="0.2">
      <c r="A238" s="5"/>
      <c r="B238" s="5"/>
      <c r="E238" s="4"/>
      <c r="F238" s="4"/>
      <c r="G238" s="4"/>
      <c r="H238" s="4"/>
      <c r="I238" s="4"/>
      <c r="J238" s="4"/>
      <c r="K238" s="4"/>
      <c r="O238" s="4"/>
    </row>
    <row r="239" spans="1:15" x14ac:dyDescent="0.2">
      <c r="A239" s="5"/>
      <c r="B239" s="5"/>
      <c r="E239" s="4"/>
      <c r="F239" s="4"/>
      <c r="G239" s="4"/>
      <c r="H239" s="4"/>
      <c r="I239" s="4"/>
      <c r="J239" s="4"/>
      <c r="K239" s="4"/>
      <c r="O239" s="4"/>
    </row>
    <row r="240" spans="1:15" x14ac:dyDescent="0.2">
      <c r="A240" s="5"/>
      <c r="B240" s="5"/>
      <c r="E240" s="4"/>
      <c r="F240" s="4"/>
      <c r="G240" s="4"/>
      <c r="H240" s="4"/>
      <c r="I240" s="4"/>
      <c r="J240" s="4"/>
      <c r="K240" s="4"/>
      <c r="O240" s="4"/>
    </row>
    <row r="241" spans="1:15" x14ac:dyDescent="0.2">
      <c r="A241" s="5"/>
      <c r="B241" s="5"/>
      <c r="E241" s="4"/>
      <c r="F241" s="4"/>
      <c r="G241" s="4"/>
      <c r="H241" s="4"/>
      <c r="I241" s="4"/>
      <c r="J241" s="4"/>
      <c r="K241" s="4"/>
      <c r="O241" s="4"/>
    </row>
    <row r="242" spans="1:15" x14ac:dyDescent="0.2">
      <c r="A242" s="5"/>
      <c r="B242" s="5"/>
      <c r="E242" s="4"/>
      <c r="F242" s="4"/>
      <c r="G242" s="4"/>
      <c r="H242" s="4"/>
      <c r="I242" s="4"/>
      <c r="J242" s="4"/>
      <c r="K242" s="4"/>
      <c r="O242" s="4"/>
    </row>
    <row r="243" spans="1:15" x14ac:dyDescent="0.2">
      <c r="A243" s="5"/>
      <c r="B243" s="5"/>
      <c r="E243" s="4"/>
      <c r="F243" s="4"/>
      <c r="G243" s="4"/>
      <c r="H243" s="4"/>
      <c r="I243" s="4"/>
      <c r="J243" s="4"/>
      <c r="K243" s="4"/>
      <c r="O243" s="4"/>
    </row>
    <row r="244" spans="1:15" x14ac:dyDescent="0.2">
      <c r="A244" s="5"/>
      <c r="B244" s="5"/>
      <c r="E244" s="4"/>
      <c r="F244" s="4"/>
      <c r="G244" s="4"/>
      <c r="H244" s="4"/>
      <c r="I244" s="4"/>
      <c r="J244" s="4"/>
      <c r="K244" s="4"/>
      <c r="O244" s="4"/>
    </row>
    <row r="245" spans="1:15" x14ac:dyDescent="0.2">
      <c r="A245" s="5"/>
      <c r="B245" s="5"/>
      <c r="E245" s="4"/>
      <c r="F245" s="4"/>
      <c r="G245" s="4"/>
      <c r="H245" s="4"/>
      <c r="I245" s="4"/>
      <c r="J245" s="4"/>
      <c r="K245" s="4"/>
      <c r="O245" s="4"/>
    </row>
    <row r="246" spans="1:15" x14ac:dyDescent="0.2">
      <c r="A246" s="5"/>
      <c r="B246" s="5"/>
      <c r="E246" s="4"/>
      <c r="F246" s="4"/>
      <c r="G246" s="4"/>
      <c r="H246" s="4"/>
      <c r="I246" s="4"/>
      <c r="J246" s="4"/>
      <c r="K246" s="4"/>
      <c r="O246" s="4"/>
    </row>
    <row r="247" spans="1:15" x14ac:dyDescent="0.2">
      <c r="A247" s="5"/>
      <c r="B247" s="5"/>
      <c r="E247" s="4"/>
      <c r="F247" s="4"/>
      <c r="G247" s="4"/>
      <c r="H247" s="4"/>
      <c r="I247" s="4"/>
      <c r="J247" s="4"/>
      <c r="K247" s="4"/>
      <c r="O247" s="4"/>
    </row>
    <row r="248" spans="1:15" x14ac:dyDescent="0.2">
      <c r="A248" s="5"/>
      <c r="B248" s="5"/>
      <c r="E248" s="4"/>
      <c r="F248" s="4"/>
      <c r="G248" s="4"/>
      <c r="H248" s="4"/>
      <c r="I248" s="4"/>
      <c r="J248" s="4"/>
      <c r="K248" s="4"/>
      <c r="O248" s="4"/>
    </row>
    <row r="249" spans="1:15" x14ac:dyDescent="0.2">
      <c r="A249" s="5"/>
      <c r="B249" s="5"/>
      <c r="E249" s="4"/>
      <c r="F249" s="4"/>
      <c r="G249" s="4"/>
      <c r="H249" s="4"/>
      <c r="I249" s="4"/>
      <c r="J249" s="4"/>
      <c r="K249" s="4"/>
      <c r="O249" s="4"/>
    </row>
    <row r="250" spans="1:15" x14ac:dyDescent="0.2">
      <c r="A250" s="5"/>
      <c r="B250" s="5"/>
      <c r="E250" s="4"/>
      <c r="F250" s="4"/>
      <c r="G250" s="4"/>
      <c r="H250" s="4"/>
      <c r="I250" s="4"/>
      <c r="J250" s="4"/>
      <c r="K250" s="4"/>
      <c r="O250" s="4"/>
    </row>
    <row r="251" spans="1:15" x14ac:dyDescent="0.2">
      <c r="A251" s="5"/>
      <c r="B251" s="5"/>
      <c r="E251" s="4"/>
      <c r="F251" s="4"/>
      <c r="G251" s="4"/>
      <c r="H251" s="4"/>
      <c r="I251" s="4"/>
      <c r="J251" s="4"/>
      <c r="K251" s="4"/>
      <c r="O251" s="4"/>
    </row>
    <row r="252" spans="1:15" x14ac:dyDescent="0.2">
      <c r="A252" s="5"/>
      <c r="B252" s="5"/>
      <c r="E252" s="4"/>
      <c r="F252" s="4"/>
      <c r="G252" s="4"/>
      <c r="H252" s="4"/>
      <c r="I252" s="4"/>
      <c r="J252" s="4"/>
      <c r="K252" s="4"/>
      <c r="O252" s="4"/>
    </row>
    <row r="253" spans="1:15" x14ac:dyDescent="0.2">
      <c r="A253" s="5"/>
      <c r="B253" s="5"/>
      <c r="E253" s="4"/>
      <c r="F253" s="4"/>
      <c r="G253" s="4"/>
      <c r="H253" s="4"/>
      <c r="I253" s="4"/>
      <c r="J253" s="4"/>
      <c r="K253" s="4"/>
      <c r="O253" s="4"/>
    </row>
    <row r="254" spans="1:15" x14ac:dyDescent="0.2">
      <c r="A254" s="5"/>
      <c r="B254" s="5"/>
      <c r="E254" s="4"/>
      <c r="F254" s="4"/>
      <c r="G254" s="4"/>
      <c r="H254" s="4"/>
      <c r="I254" s="4"/>
      <c r="J254" s="4"/>
      <c r="K254" s="4"/>
      <c r="O254" s="4"/>
    </row>
    <row r="255" spans="1:15" x14ac:dyDescent="0.2">
      <c r="A255" s="5"/>
      <c r="B255" s="5"/>
      <c r="E255" s="4"/>
      <c r="F255" s="4"/>
      <c r="G255" s="4"/>
      <c r="H255" s="4"/>
      <c r="I255" s="4"/>
      <c r="J255" s="4"/>
      <c r="K255" s="4"/>
      <c r="O255" s="4"/>
    </row>
    <row r="256" spans="1:15" x14ac:dyDescent="0.2">
      <c r="A256" s="5"/>
      <c r="B256" s="5"/>
      <c r="E256" s="4"/>
      <c r="F256" s="4"/>
      <c r="G256" s="4"/>
      <c r="H256" s="4"/>
      <c r="I256" s="4"/>
      <c r="J256" s="4"/>
      <c r="K256" s="4"/>
      <c r="O256" s="4"/>
    </row>
    <row r="257" spans="1:15" x14ac:dyDescent="0.2">
      <c r="A257" s="5"/>
      <c r="B257" s="5"/>
      <c r="E257" s="4"/>
      <c r="F257" s="4"/>
      <c r="G257" s="4"/>
      <c r="H257" s="4"/>
      <c r="I257" s="4"/>
      <c r="J257" s="4"/>
      <c r="K257" s="4"/>
      <c r="O257" s="4"/>
    </row>
    <row r="258" spans="1:15" x14ac:dyDescent="0.2">
      <c r="A258" s="5"/>
      <c r="B258" s="5"/>
      <c r="E258" s="4"/>
      <c r="F258" s="4"/>
      <c r="G258" s="4"/>
      <c r="H258" s="4"/>
      <c r="I258" s="4"/>
      <c r="J258" s="4"/>
      <c r="K258" s="4"/>
      <c r="O258" s="4"/>
    </row>
    <row r="259" spans="1:15" x14ac:dyDescent="0.2">
      <c r="A259" s="5"/>
      <c r="B259" s="5"/>
      <c r="E259" s="4"/>
      <c r="F259" s="4"/>
      <c r="G259" s="4"/>
      <c r="H259" s="4"/>
      <c r="I259" s="4"/>
      <c r="J259" s="4"/>
      <c r="K259" s="4"/>
      <c r="O259" s="4"/>
    </row>
    <row r="260" spans="1:15" x14ac:dyDescent="0.2">
      <c r="A260" s="5"/>
      <c r="B260" s="5"/>
      <c r="E260" s="4"/>
      <c r="F260" s="4"/>
      <c r="G260" s="4"/>
      <c r="H260" s="4"/>
      <c r="I260" s="4"/>
      <c r="J260" s="4"/>
      <c r="K260" s="4"/>
      <c r="O260" s="4"/>
    </row>
    <row r="261" spans="1:15" x14ac:dyDescent="0.2">
      <c r="A261" s="5"/>
      <c r="B261" s="5"/>
      <c r="E261" s="4"/>
      <c r="F261" s="4"/>
      <c r="G261" s="4"/>
      <c r="H261" s="4"/>
      <c r="I261" s="4"/>
      <c r="J261" s="4"/>
      <c r="K261" s="4"/>
      <c r="O261" s="4"/>
    </row>
    <row r="262" spans="1:15" x14ac:dyDescent="0.2">
      <c r="A262" s="5"/>
      <c r="B262" s="5"/>
      <c r="E262" s="4"/>
      <c r="F262" s="4"/>
      <c r="G262" s="4"/>
      <c r="H262" s="4"/>
      <c r="I262" s="4"/>
      <c r="J262" s="4"/>
      <c r="K262" s="4"/>
      <c r="O262" s="4"/>
    </row>
    <row r="263" spans="1:15" x14ac:dyDescent="0.2">
      <c r="A263" s="5"/>
      <c r="B263" s="5"/>
      <c r="E263" s="4"/>
      <c r="F263" s="4"/>
      <c r="G263" s="4"/>
      <c r="H263" s="4"/>
      <c r="I263" s="4"/>
      <c r="J263" s="4"/>
      <c r="K263" s="4"/>
      <c r="O263" s="4"/>
    </row>
    <row r="264" spans="1:15" x14ac:dyDescent="0.2">
      <c r="A264" s="5"/>
      <c r="B264" s="5"/>
      <c r="E264" s="4"/>
      <c r="F264" s="4"/>
      <c r="G264" s="4"/>
      <c r="H264" s="4"/>
      <c r="I264" s="4"/>
      <c r="J264" s="4"/>
      <c r="K264" s="4"/>
      <c r="O264" s="4"/>
    </row>
    <row r="265" spans="1:15" x14ac:dyDescent="0.2">
      <c r="A265" s="5"/>
      <c r="B265" s="5"/>
      <c r="E265" s="4"/>
      <c r="F265" s="4"/>
      <c r="G265" s="4"/>
      <c r="H265" s="4"/>
      <c r="I265" s="4"/>
      <c r="J265" s="4"/>
      <c r="K265" s="4"/>
      <c r="O265" s="4"/>
    </row>
    <row r="266" spans="1:15" x14ac:dyDescent="0.2">
      <c r="A266" s="5"/>
      <c r="B266" s="5"/>
      <c r="E266" s="4"/>
      <c r="F266" s="4"/>
      <c r="G266" s="4"/>
      <c r="H266" s="4"/>
      <c r="I266" s="4"/>
      <c r="J266" s="4"/>
      <c r="K266" s="4"/>
      <c r="O266" s="4"/>
    </row>
    <row r="267" spans="1:15" x14ac:dyDescent="0.2">
      <c r="A267" s="5"/>
      <c r="B267" s="5"/>
      <c r="E267" s="4"/>
      <c r="F267" s="4"/>
      <c r="G267" s="4"/>
      <c r="H267" s="4"/>
      <c r="I267" s="4"/>
      <c r="J267" s="4"/>
      <c r="K267" s="4"/>
      <c r="O26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workbookViewId="0">
      <selection sqref="A1:XFD1048576"/>
    </sheetView>
  </sheetViews>
  <sheetFormatPr baseColWidth="10" defaultColWidth="15.5" defaultRowHeight="15" x14ac:dyDescent="0.2"/>
  <cols>
    <col min="1" max="1" width="15.5" style="4"/>
    <col min="2" max="2" width="26.6640625" style="4" customWidth="1"/>
    <col min="3" max="3" width="11.6640625" style="4" customWidth="1"/>
    <col min="4" max="4" width="11.83203125" style="10" customWidth="1"/>
    <col min="5" max="11" width="7.6640625" style="6" customWidth="1"/>
    <col min="12" max="13" width="7.1640625" style="4" customWidth="1"/>
    <col min="14" max="14" width="7.83203125" style="4" customWidth="1"/>
    <col min="15" max="15" width="8.5" style="6" customWidth="1"/>
    <col min="16" max="16384" width="15.5" style="4"/>
  </cols>
  <sheetData>
    <row r="1" spans="1:15" s="60" customFormat="1" ht="45" x14ac:dyDescent="0.2">
      <c r="A1" s="57" t="s">
        <v>0</v>
      </c>
      <c r="B1" s="58" t="s">
        <v>115</v>
      </c>
      <c r="C1" s="61" t="s">
        <v>270</v>
      </c>
      <c r="D1" s="11" t="s">
        <v>116</v>
      </c>
      <c r="E1" s="14" t="s">
        <v>1</v>
      </c>
      <c r="F1" s="59">
        <v>2014</v>
      </c>
      <c r="G1" s="59">
        <f>F1+1</f>
        <v>2015</v>
      </c>
      <c r="H1" s="59">
        <f t="shared" ref="H1:K1" si="0">G1+1</f>
        <v>2016</v>
      </c>
      <c r="I1" s="59">
        <f t="shared" si="0"/>
        <v>2017</v>
      </c>
      <c r="J1" s="59">
        <f t="shared" si="0"/>
        <v>2018</v>
      </c>
      <c r="K1" s="59">
        <f t="shared" si="0"/>
        <v>2019</v>
      </c>
      <c r="L1" s="11" t="s">
        <v>3</v>
      </c>
      <c r="M1" s="12" t="s">
        <v>4</v>
      </c>
      <c r="N1" s="12" t="s">
        <v>5</v>
      </c>
      <c r="O1" s="13" t="s">
        <v>6</v>
      </c>
    </row>
    <row r="2" spans="1:15" x14ac:dyDescent="0.2">
      <c r="A2" s="5" t="s">
        <v>25</v>
      </c>
      <c r="B2" s="5" t="s">
        <v>136</v>
      </c>
      <c r="C2" s="8">
        <v>17403.654699999999</v>
      </c>
      <c r="D2" s="8">
        <v>163878.378218</v>
      </c>
      <c r="E2" s="6">
        <v>18.919486007916326</v>
      </c>
      <c r="F2" s="15">
        <v>9.9266000000000005</v>
      </c>
      <c r="G2" s="15">
        <v>11.8782</v>
      </c>
      <c r="H2" s="15">
        <v>18.770099999999999</v>
      </c>
      <c r="I2" s="15">
        <v>30.853100000000001</v>
      </c>
      <c r="J2" s="15">
        <v>27.233799999999999</v>
      </c>
      <c r="K2" s="15">
        <v>13.048</v>
      </c>
      <c r="L2" s="4">
        <v>4</v>
      </c>
      <c r="M2" s="4">
        <v>43</v>
      </c>
      <c r="N2" s="4">
        <v>47</v>
      </c>
      <c r="O2" s="6">
        <v>40.871499999999997</v>
      </c>
    </row>
    <row r="3" spans="1:15" x14ac:dyDescent="0.2">
      <c r="A3" s="5" t="s">
        <v>104</v>
      </c>
      <c r="B3" s="5" t="s">
        <v>135</v>
      </c>
      <c r="C3" s="8">
        <v>31475.324199999999</v>
      </c>
      <c r="D3" s="8">
        <v>170643.70520299999</v>
      </c>
      <c r="E3" s="6">
        <v>2.140280393444721</v>
      </c>
      <c r="F3" s="15">
        <v>1.5388999999999999</v>
      </c>
      <c r="G3" s="15">
        <v>2.6661999999999999</v>
      </c>
      <c r="H3" s="15">
        <v>6.0895000000000001</v>
      </c>
      <c r="I3" s="15">
        <v>5.5572999999999997</v>
      </c>
      <c r="J3" s="15">
        <v>4.9764999999999997</v>
      </c>
      <c r="K3" s="15">
        <v>7.0506000000000002</v>
      </c>
      <c r="L3" s="4">
        <v>93</v>
      </c>
      <c r="M3" s="4">
        <v>105</v>
      </c>
      <c r="N3" s="4">
        <v>198</v>
      </c>
      <c r="O3" s="6">
        <v>35.705350000000003</v>
      </c>
    </row>
    <row r="4" spans="1:15" x14ac:dyDescent="0.2">
      <c r="A4" s="5" t="s">
        <v>11</v>
      </c>
      <c r="B4" s="5" t="s">
        <v>130</v>
      </c>
      <c r="C4" s="8">
        <v>27385.251499999998</v>
      </c>
      <c r="D4" s="8">
        <v>224350.41099999999</v>
      </c>
      <c r="E4" s="6">
        <v>9.0174916845253552</v>
      </c>
      <c r="F4" s="15">
        <v>17.0623</v>
      </c>
      <c r="G4" s="15">
        <v>19.831700000000001</v>
      </c>
      <c r="H4" s="15">
        <v>21.937799999999999</v>
      </c>
      <c r="I4" s="15">
        <v>22.546600000000002</v>
      </c>
      <c r="J4" s="15">
        <v>25.052099999999999</v>
      </c>
      <c r="K4" s="15">
        <v>23.985199999999999</v>
      </c>
      <c r="L4" s="4">
        <v>16</v>
      </c>
      <c r="M4" s="4">
        <v>16</v>
      </c>
      <c r="N4" s="4">
        <v>32</v>
      </c>
      <c r="O4" s="6">
        <v>35.314210000000003</v>
      </c>
    </row>
    <row r="5" spans="1:15" x14ac:dyDescent="0.2">
      <c r="A5" s="5" t="s">
        <v>56</v>
      </c>
      <c r="B5" s="5" t="s">
        <v>154</v>
      </c>
      <c r="C5" s="8">
        <v>22433.142899999999</v>
      </c>
      <c r="D5" s="8">
        <v>84748.507751759986</v>
      </c>
      <c r="E5" s="6">
        <v>5.68828500936851</v>
      </c>
      <c r="F5" s="15">
        <v>11.114800000000001</v>
      </c>
      <c r="G5" s="15">
        <v>10.331</v>
      </c>
      <c r="H5" s="15">
        <v>8.2949999999999999</v>
      </c>
      <c r="I5" s="15">
        <v>8.8419000000000008</v>
      </c>
      <c r="J5" s="15">
        <v>8.5175999999999998</v>
      </c>
      <c r="K5" s="15">
        <v>9.0961999999999996</v>
      </c>
      <c r="L5" s="4">
        <v>55</v>
      </c>
      <c r="M5" s="4">
        <v>41</v>
      </c>
      <c r="N5" s="4">
        <v>96</v>
      </c>
      <c r="O5" s="6">
        <v>32.779299999999999</v>
      </c>
    </row>
    <row r="6" spans="1:15" x14ac:dyDescent="0.2">
      <c r="A6" s="5" t="s">
        <v>51</v>
      </c>
      <c r="B6" s="5" t="s">
        <v>141</v>
      </c>
      <c r="C6" s="8">
        <v>54021.020700000001</v>
      </c>
      <c r="D6" s="8">
        <v>138788.28599852789</v>
      </c>
      <c r="E6" s="6">
        <v>7.2288651545799301</v>
      </c>
      <c r="F6" s="15">
        <v>6.0602999999999998</v>
      </c>
      <c r="G6" s="15">
        <v>2.8913000000000002</v>
      </c>
      <c r="H6" s="15">
        <v>3.7267999999999999</v>
      </c>
      <c r="I6" s="15">
        <v>8.8490000000000002</v>
      </c>
      <c r="J6" s="15">
        <v>9.3203999999999994</v>
      </c>
      <c r="K6" s="15">
        <v>8.6968999999999994</v>
      </c>
      <c r="L6" s="4">
        <v>35</v>
      </c>
      <c r="M6" s="4">
        <v>56</v>
      </c>
      <c r="N6" s="4">
        <v>91</v>
      </c>
      <c r="O6" s="6">
        <v>29.829339999999998</v>
      </c>
    </row>
    <row r="7" spans="1:15" x14ac:dyDescent="0.2">
      <c r="A7" s="5" t="s">
        <v>90</v>
      </c>
      <c r="B7" s="5" t="s">
        <v>124</v>
      </c>
      <c r="C7" s="8">
        <v>3283.2287000000001</v>
      </c>
      <c r="D7" s="8">
        <v>300202.17375853471</v>
      </c>
      <c r="E7" s="6">
        <v>3.0088552449894745</v>
      </c>
      <c r="F7" s="15">
        <v>2.8494000000000002</v>
      </c>
      <c r="G7" s="15">
        <v>4.1901000000000002</v>
      </c>
      <c r="H7" s="15">
        <v>4.8731999999999998</v>
      </c>
      <c r="I7" s="15">
        <v>1.9967000000000001</v>
      </c>
      <c r="J7" s="15">
        <v>0.54349999999999998</v>
      </c>
      <c r="K7" s="15">
        <v>7.0300000000000001E-2</v>
      </c>
      <c r="L7" s="4">
        <v>87</v>
      </c>
      <c r="M7" s="4">
        <v>86</v>
      </c>
      <c r="N7" s="4">
        <v>173</v>
      </c>
      <c r="O7" s="6">
        <v>29.637530000000002</v>
      </c>
    </row>
    <row r="8" spans="1:15" x14ac:dyDescent="0.2">
      <c r="A8" s="5" t="s">
        <v>20</v>
      </c>
      <c r="B8" s="5" t="s">
        <v>133</v>
      </c>
      <c r="C8" s="8">
        <v>27809.9571</v>
      </c>
      <c r="D8" s="8">
        <v>172873.26542679998</v>
      </c>
      <c r="E8" s="6">
        <v>6.9587147063879762</v>
      </c>
      <c r="F8" s="15">
        <v>22.3566</v>
      </c>
      <c r="G8" s="15">
        <v>21.883400000000002</v>
      </c>
      <c r="H8" s="15">
        <v>20.082000000000001</v>
      </c>
      <c r="I8" s="15">
        <v>19.896599999999999</v>
      </c>
      <c r="J8" s="15">
        <v>35.676400000000001</v>
      </c>
      <c r="K8" s="15">
        <v>9.4867000000000008</v>
      </c>
      <c r="L8" s="4">
        <v>37</v>
      </c>
      <c r="M8" s="4">
        <v>9</v>
      </c>
      <c r="N8" s="4">
        <v>46</v>
      </c>
      <c r="O8" s="6">
        <v>29.465019999999999</v>
      </c>
    </row>
    <row r="9" spans="1:15" x14ac:dyDescent="0.2">
      <c r="A9" s="5" t="s">
        <v>59</v>
      </c>
      <c r="B9" s="5" t="s">
        <v>117</v>
      </c>
      <c r="C9" s="8">
        <v>843943.01390000002</v>
      </c>
      <c r="D9" s="8">
        <v>4853324.2432819996</v>
      </c>
      <c r="E9" s="6">
        <v>2.8518781947814138</v>
      </c>
      <c r="F9" s="15">
        <v>23.9937</v>
      </c>
      <c r="G9" s="15">
        <v>19.515899999999998</v>
      </c>
      <c r="H9" s="15">
        <v>17.305</v>
      </c>
      <c r="I9" s="15">
        <v>19.481999999999999</v>
      </c>
      <c r="J9" s="15">
        <v>16.352399999999999</v>
      </c>
      <c r="K9" s="15">
        <v>15.3849</v>
      </c>
      <c r="L9" s="4">
        <v>90</v>
      </c>
      <c r="M9" s="4">
        <v>12</v>
      </c>
      <c r="N9" s="4">
        <v>102</v>
      </c>
      <c r="O9" s="6">
        <v>29.01003</v>
      </c>
    </row>
    <row r="10" spans="1:15" x14ac:dyDescent="0.2">
      <c r="A10" s="5" t="s">
        <v>38</v>
      </c>
      <c r="B10" s="5" t="s">
        <v>134</v>
      </c>
      <c r="C10" s="8">
        <v>5904.5995000000003</v>
      </c>
      <c r="D10" s="8">
        <v>172128.141454</v>
      </c>
      <c r="E10" s="6">
        <v>5.9620208081140778</v>
      </c>
      <c r="F10" s="15">
        <v>15.494</v>
      </c>
      <c r="G10" s="15">
        <v>14.7377</v>
      </c>
      <c r="H10" s="15">
        <v>15.209899999999999</v>
      </c>
      <c r="I10" s="15">
        <v>16.808599999999998</v>
      </c>
      <c r="J10" s="15">
        <v>16.081499999999998</v>
      </c>
      <c r="K10" s="15">
        <v>15.340299999999999</v>
      </c>
      <c r="L10" s="4">
        <v>49</v>
      </c>
      <c r="M10" s="4">
        <v>19</v>
      </c>
      <c r="N10" s="4">
        <v>68</v>
      </c>
      <c r="O10" s="6">
        <v>28.91422</v>
      </c>
    </row>
    <row r="11" spans="1:15" x14ac:dyDescent="0.2">
      <c r="A11" s="5" t="s">
        <v>30</v>
      </c>
      <c r="B11" s="5" t="s">
        <v>162</v>
      </c>
      <c r="C11" s="8">
        <v>32795.347800000003</v>
      </c>
      <c r="D11" s="8">
        <v>74019.140860200001</v>
      </c>
      <c r="E11" s="6">
        <v>12.724997922187878</v>
      </c>
      <c r="F11" s="15">
        <v>9.2969000000000008</v>
      </c>
      <c r="G11" s="15">
        <v>5.4739000000000004</v>
      </c>
      <c r="H11" s="15">
        <v>4.1627999999999998</v>
      </c>
      <c r="I11" s="15">
        <v>8.234</v>
      </c>
      <c r="J11" s="15">
        <v>15.8942</v>
      </c>
      <c r="K11" s="15">
        <v>16.2089</v>
      </c>
      <c r="L11" s="4">
        <v>8</v>
      </c>
      <c r="M11" s="4">
        <v>46</v>
      </c>
      <c r="N11" s="4">
        <v>54</v>
      </c>
      <c r="O11" s="6">
        <v>25.644030000000001</v>
      </c>
    </row>
    <row r="12" spans="1:15" x14ac:dyDescent="0.2">
      <c r="A12" s="5" t="s">
        <v>12</v>
      </c>
      <c r="B12" s="5" t="s">
        <v>137</v>
      </c>
      <c r="C12" s="8">
        <v>28671.287899999999</v>
      </c>
      <c r="D12" s="8">
        <v>162498.34111569999</v>
      </c>
      <c r="E12" s="6">
        <v>8.8695257216289374</v>
      </c>
      <c r="F12" s="15">
        <v>15.9034</v>
      </c>
      <c r="G12" s="15">
        <v>14.597099999999999</v>
      </c>
      <c r="H12" s="15">
        <v>16.1021</v>
      </c>
      <c r="I12" s="15">
        <v>17.6297</v>
      </c>
      <c r="J12" s="15">
        <v>16.785900000000002</v>
      </c>
      <c r="K12" s="15">
        <v>17.072700000000001</v>
      </c>
      <c r="L12" s="4">
        <v>17</v>
      </c>
      <c r="M12" s="4">
        <v>18</v>
      </c>
      <c r="N12" s="4">
        <v>35</v>
      </c>
      <c r="O12" s="6">
        <v>24.375160000000001</v>
      </c>
    </row>
    <row r="13" spans="1:15" x14ac:dyDescent="0.2">
      <c r="A13" s="5" t="s">
        <v>60</v>
      </c>
      <c r="B13" s="5" t="s">
        <v>145</v>
      </c>
      <c r="C13" s="8">
        <v>32350.985400000001</v>
      </c>
      <c r="D13" s="8">
        <v>115546.87792151999</v>
      </c>
      <c r="E13" s="6">
        <v>4.1209557975700513</v>
      </c>
      <c r="F13" s="15">
        <v>14.341100000000001</v>
      </c>
      <c r="G13" s="15">
        <v>17.322800000000001</v>
      </c>
      <c r="H13" s="15">
        <v>19.220500000000001</v>
      </c>
      <c r="I13" s="15">
        <v>19.213699999999999</v>
      </c>
      <c r="J13" s="15">
        <v>18.676300000000001</v>
      </c>
      <c r="K13" s="15">
        <v>18.874700000000001</v>
      </c>
      <c r="L13" s="4">
        <v>76</v>
      </c>
      <c r="M13" s="4">
        <v>28</v>
      </c>
      <c r="N13" s="4">
        <v>104</v>
      </c>
      <c r="O13" s="6">
        <v>22.156759999999998</v>
      </c>
    </row>
    <row r="14" spans="1:15" x14ac:dyDescent="0.2">
      <c r="A14" s="5" t="s">
        <v>16</v>
      </c>
      <c r="B14" s="5" t="s">
        <v>122</v>
      </c>
      <c r="C14" s="8">
        <v>118536.9767</v>
      </c>
      <c r="D14" s="8">
        <v>341342.40167284629</v>
      </c>
      <c r="E14" s="6">
        <v>12.224204827121223</v>
      </c>
      <c r="F14" s="15">
        <v>14.270199999999999</v>
      </c>
      <c r="G14" s="15">
        <v>8.8674999999999997</v>
      </c>
      <c r="H14" s="15">
        <v>8.7020999999999997</v>
      </c>
      <c r="I14" s="15">
        <v>14.2241</v>
      </c>
      <c r="J14" s="15">
        <v>24.7605</v>
      </c>
      <c r="K14" s="15">
        <v>21.9819</v>
      </c>
      <c r="L14" s="4">
        <v>10</v>
      </c>
      <c r="M14" s="4">
        <v>27</v>
      </c>
      <c r="N14" s="4">
        <v>37</v>
      </c>
      <c r="O14" s="6">
        <v>20.588049999999999</v>
      </c>
    </row>
    <row r="15" spans="1:15" x14ac:dyDescent="0.2">
      <c r="A15" s="5" t="s">
        <v>82</v>
      </c>
      <c r="B15" s="5" t="s">
        <v>138</v>
      </c>
      <c r="C15" s="8">
        <v>63577.317300000002</v>
      </c>
      <c r="D15" s="8">
        <v>153134.93376532666</v>
      </c>
      <c r="E15" s="6">
        <v>3.939355469485585</v>
      </c>
      <c r="F15" s="15">
        <v>5.2744</v>
      </c>
      <c r="G15" s="15">
        <v>1.6996</v>
      </c>
      <c r="H15" s="15">
        <v>5.6875</v>
      </c>
      <c r="I15" s="15">
        <v>6.6273</v>
      </c>
      <c r="J15" s="15">
        <v>5.7031000000000001</v>
      </c>
      <c r="K15" s="15">
        <v>6.2252999999999998</v>
      </c>
      <c r="L15" s="4">
        <v>77</v>
      </c>
      <c r="M15" s="4">
        <v>72</v>
      </c>
      <c r="N15" s="4">
        <v>149</v>
      </c>
      <c r="O15" s="6">
        <v>19.646789999999999</v>
      </c>
    </row>
    <row r="16" spans="1:15" x14ac:dyDescent="0.2">
      <c r="A16" s="5" t="s">
        <v>69</v>
      </c>
      <c r="B16" s="5" t="s">
        <v>140</v>
      </c>
      <c r="C16" s="8">
        <v>50174.518300000003</v>
      </c>
      <c r="D16" s="8">
        <v>139665.7366722</v>
      </c>
      <c r="E16" s="6">
        <v>5.0930992815400336</v>
      </c>
      <c r="F16" s="15">
        <v>7.4108000000000001</v>
      </c>
      <c r="G16" s="15">
        <v>5.9908999999999999</v>
      </c>
      <c r="H16" s="15">
        <v>-2.4622000000000002</v>
      </c>
      <c r="I16" s="15">
        <v>6.5753000000000004</v>
      </c>
      <c r="J16" s="15">
        <v>7.4063999999999997</v>
      </c>
      <c r="K16" s="15">
        <v>7.3268000000000004</v>
      </c>
      <c r="L16" s="4">
        <v>64</v>
      </c>
      <c r="M16" s="4">
        <v>54</v>
      </c>
      <c r="N16" s="4">
        <v>118</v>
      </c>
      <c r="O16" s="6">
        <v>17.0273</v>
      </c>
    </row>
    <row r="17" spans="1:15" x14ac:dyDescent="0.2">
      <c r="A17" s="5" t="s">
        <v>98</v>
      </c>
      <c r="B17" s="5" t="s">
        <v>128</v>
      </c>
      <c r="C17" s="8">
        <v>81783.679000000004</v>
      </c>
      <c r="D17" s="8">
        <v>232836.87834398675</v>
      </c>
      <c r="E17" s="6">
        <v>1.6452473359938431</v>
      </c>
      <c r="F17" s="15">
        <v>3.3168000000000002</v>
      </c>
      <c r="G17" s="15">
        <v>7.3281000000000001</v>
      </c>
      <c r="H17" s="15">
        <v>6.9599000000000002</v>
      </c>
      <c r="I17" s="15">
        <v>5.6182999999999996</v>
      </c>
      <c r="J17" s="15">
        <v>4.3098000000000001</v>
      </c>
      <c r="K17" s="15">
        <v>3.8961999999999999</v>
      </c>
      <c r="L17" s="4">
        <v>97</v>
      </c>
      <c r="M17" s="4">
        <v>89</v>
      </c>
      <c r="N17" s="4">
        <v>186</v>
      </c>
      <c r="O17" s="6">
        <v>16.04945</v>
      </c>
    </row>
    <row r="18" spans="1:15" x14ac:dyDescent="0.2">
      <c r="A18" s="5" t="s">
        <v>112</v>
      </c>
      <c r="B18" s="5" t="s">
        <v>147</v>
      </c>
      <c r="C18" s="8">
        <v>49153.872499999998</v>
      </c>
      <c r="D18" s="8">
        <v>108174.30744626711</v>
      </c>
      <c r="E18" s="6">
        <v>-2.2298998338190898</v>
      </c>
      <c r="F18" s="15">
        <v>-1.7764</v>
      </c>
      <c r="G18" s="15">
        <v>-0.4148</v>
      </c>
      <c r="H18" s="15">
        <v>2.2606999999999999</v>
      </c>
      <c r="I18" s="15">
        <v>5.0888</v>
      </c>
      <c r="J18" s="15">
        <v>2.4975999999999998</v>
      </c>
      <c r="K18" s="15">
        <v>-0.12620000000000001</v>
      </c>
      <c r="L18" s="4">
        <v>108</v>
      </c>
      <c r="M18" s="4">
        <v>108</v>
      </c>
      <c r="N18" s="4">
        <v>216</v>
      </c>
      <c r="O18" s="6">
        <v>15.468349999999999</v>
      </c>
    </row>
    <row r="19" spans="1:15" x14ac:dyDescent="0.2">
      <c r="A19" s="5" t="s">
        <v>105</v>
      </c>
      <c r="B19" s="5" t="s">
        <v>183</v>
      </c>
      <c r="C19" s="8">
        <v>49313.253599999996</v>
      </c>
      <c r="D19" s="8">
        <v>41664.921539487019</v>
      </c>
      <c r="E19" s="6">
        <v>1.9130565602959453</v>
      </c>
      <c r="F19" s="15">
        <v>2.1175000000000002</v>
      </c>
      <c r="G19" s="15">
        <v>0.61539999999999995</v>
      </c>
      <c r="H19" s="15">
        <v>3.2909999999999999</v>
      </c>
      <c r="I19" s="15">
        <v>7.1539999999999999</v>
      </c>
      <c r="J19" s="15">
        <v>7.8433000000000002</v>
      </c>
      <c r="K19" s="15">
        <v>7.7771999999999997</v>
      </c>
      <c r="L19" s="4">
        <v>95</v>
      </c>
      <c r="M19" s="4">
        <v>104</v>
      </c>
      <c r="N19" s="4">
        <v>199</v>
      </c>
      <c r="O19" s="6">
        <v>14.936360000000001</v>
      </c>
    </row>
    <row r="20" spans="1:15" x14ac:dyDescent="0.2">
      <c r="A20" s="5" t="s">
        <v>44</v>
      </c>
      <c r="B20" s="5" t="s">
        <v>151</v>
      </c>
      <c r="C20" s="8">
        <v>32589.397199999999</v>
      </c>
      <c r="D20" s="8">
        <v>95312.908480600017</v>
      </c>
      <c r="E20" s="6">
        <v>8.319342153094663</v>
      </c>
      <c r="F20" s="15">
        <v>6.7167000000000003</v>
      </c>
      <c r="G20" s="15">
        <v>3.8624000000000001</v>
      </c>
      <c r="H20" s="15">
        <v>3.6042000000000001</v>
      </c>
      <c r="I20" s="15">
        <v>5.7140000000000004</v>
      </c>
      <c r="J20" s="15">
        <v>6.76</v>
      </c>
      <c r="K20" s="15">
        <v>7.7282999999999999</v>
      </c>
      <c r="L20" s="4">
        <v>19</v>
      </c>
      <c r="M20" s="4">
        <v>60</v>
      </c>
      <c r="N20" s="4">
        <v>79</v>
      </c>
      <c r="O20" s="6">
        <v>14.77445</v>
      </c>
    </row>
    <row r="21" spans="1:15" x14ac:dyDescent="0.2">
      <c r="A21" s="5" t="s">
        <v>74</v>
      </c>
      <c r="B21" s="5" t="s">
        <v>150</v>
      </c>
      <c r="C21" s="8">
        <v>113001.88159999999</v>
      </c>
      <c r="D21" s="8">
        <v>97953.76068115102</v>
      </c>
      <c r="E21" s="6">
        <v>4.4768329351234835</v>
      </c>
      <c r="F21" s="15">
        <v>6.6429999999999998</v>
      </c>
      <c r="G21" s="15">
        <v>2.5629</v>
      </c>
      <c r="H21" s="15">
        <v>1.6657</v>
      </c>
      <c r="I21" s="15">
        <v>5.4896000000000003</v>
      </c>
      <c r="J21" s="15">
        <v>6.3818000000000001</v>
      </c>
      <c r="K21" s="15">
        <v>2.5826000000000002</v>
      </c>
      <c r="L21" s="4">
        <v>73</v>
      </c>
      <c r="M21" s="4">
        <v>57</v>
      </c>
      <c r="N21" s="4">
        <v>130</v>
      </c>
      <c r="O21" s="6">
        <v>14.69627</v>
      </c>
    </row>
    <row r="22" spans="1:15" x14ac:dyDescent="0.2">
      <c r="A22" s="5" t="s">
        <v>94</v>
      </c>
      <c r="B22" s="5" t="s">
        <v>166</v>
      </c>
      <c r="C22" s="8">
        <v>24417.058300000001</v>
      </c>
      <c r="D22" s="8">
        <v>59466.512500000004</v>
      </c>
      <c r="E22" s="6">
        <v>2.0945932704754302</v>
      </c>
      <c r="F22" s="15">
        <v>3.0451000000000001</v>
      </c>
      <c r="G22" s="15">
        <v>3.7076000000000002</v>
      </c>
      <c r="H22" s="15">
        <v>3.5836999999999999</v>
      </c>
      <c r="I22" s="15">
        <v>2.9866999999999999</v>
      </c>
      <c r="J22" s="15">
        <v>3.4834999999999998</v>
      </c>
      <c r="K22" s="15">
        <v>4.0090000000000003</v>
      </c>
      <c r="L22" s="4">
        <v>94</v>
      </c>
      <c r="M22" s="4">
        <v>85</v>
      </c>
      <c r="N22" s="4">
        <v>179</v>
      </c>
      <c r="O22" s="6">
        <v>14.3393</v>
      </c>
    </row>
    <row r="23" spans="1:15" x14ac:dyDescent="0.2">
      <c r="A23" s="5" t="s">
        <v>54</v>
      </c>
      <c r="B23" s="5" t="s">
        <v>148</v>
      </c>
      <c r="C23" s="8">
        <v>58881.499600000003</v>
      </c>
      <c r="D23" s="8">
        <v>106653.898546</v>
      </c>
      <c r="E23" s="6">
        <v>5.5587777992769967</v>
      </c>
      <c r="F23" s="15">
        <v>13.578099999999999</v>
      </c>
      <c r="G23" s="15">
        <v>10.4321</v>
      </c>
      <c r="H23" s="15">
        <v>10.8415</v>
      </c>
      <c r="I23" s="15">
        <v>11.9367</v>
      </c>
      <c r="J23" s="15">
        <v>9.9265000000000008</v>
      </c>
      <c r="K23" s="15">
        <v>9.4232999999999993</v>
      </c>
      <c r="L23" s="4">
        <v>57</v>
      </c>
      <c r="M23" s="4">
        <v>38</v>
      </c>
      <c r="N23" s="4">
        <v>95</v>
      </c>
      <c r="O23" s="6">
        <v>13.622629999999999</v>
      </c>
    </row>
    <row r="24" spans="1:15" x14ac:dyDescent="0.2">
      <c r="A24" s="5" t="s">
        <v>33</v>
      </c>
      <c r="B24" s="5" t="s">
        <v>126</v>
      </c>
      <c r="C24" s="8">
        <v>185289.43489999999</v>
      </c>
      <c r="D24" s="8">
        <v>255611.3393511</v>
      </c>
      <c r="E24" s="6">
        <v>5.7425977299377973</v>
      </c>
      <c r="F24" s="15">
        <v>26.999099999999999</v>
      </c>
      <c r="G24" s="15">
        <v>9.9878</v>
      </c>
      <c r="H24" s="15">
        <v>12.536099999999999</v>
      </c>
      <c r="I24" s="15">
        <v>16.1435</v>
      </c>
      <c r="J24" s="15">
        <v>17.7591</v>
      </c>
      <c r="K24" s="15">
        <v>15.676</v>
      </c>
      <c r="L24" s="4">
        <v>53</v>
      </c>
      <c r="M24" s="4">
        <v>4</v>
      </c>
      <c r="N24" s="4">
        <v>57</v>
      </c>
      <c r="O24" s="6">
        <v>13.10575</v>
      </c>
    </row>
    <row r="25" spans="1:15" x14ac:dyDescent="0.2">
      <c r="A25" s="5" t="s">
        <v>24</v>
      </c>
      <c r="B25" s="5" t="s">
        <v>189</v>
      </c>
      <c r="C25" s="8">
        <v>20182.48</v>
      </c>
      <c r="D25" s="8">
        <v>35599.734575999995</v>
      </c>
      <c r="E25" s="6">
        <v>17.433254010334569</v>
      </c>
      <c r="F25" s="15">
        <v>9.6239000000000008</v>
      </c>
      <c r="G25" s="15">
        <v>10.3604</v>
      </c>
      <c r="H25" s="15">
        <v>9.2902000000000005</v>
      </c>
      <c r="I25" s="15">
        <v>8.4199000000000002</v>
      </c>
      <c r="J25" s="15">
        <v>7.5083000000000002</v>
      </c>
      <c r="K25" s="15">
        <v>6.5208000000000004</v>
      </c>
      <c r="L25" s="4">
        <v>5</v>
      </c>
      <c r="M25" s="4">
        <v>42</v>
      </c>
      <c r="N25" s="4">
        <v>47</v>
      </c>
      <c r="O25" s="6">
        <v>12.56601</v>
      </c>
    </row>
    <row r="26" spans="1:15" x14ac:dyDescent="0.2">
      <c r="A26" s="5" t="s">
        <v>10</v>
      </c>
      <c r="B26" s="5" t="s">
        <v>156</v>
      </c>
      <c r="C26" s="8">
        <v>39706.131699999998</v>
      </c>
      <c r="D26" s="8">
        <v>81270.3339653</v>
      </c>
      <c r="E26" s="6">
        <v>9.7615295642280895</v>
      </c>
      <c r="F26" s="15">
        <v>16.654800000000002</v>
      </c>
      <c r="G26" s="15">
        <v>13.8095</v>
      </c>
      <c r="H26" s="15">
        <v>14.4915</v>
      </c>
      <c r="I26" s="15">
        <v>15.207599999999999</v>
      </c>
      <c r="J26" s="15">
        <v>13.4536</v>
      </c>
      <c r="K26" s="15">
        <v>13.284700000000001</v>
      </c>
      <c r="L26" s="4">
        <v>15</v>
      </c>
      <c r="M26" s="4">
        <v>11</v>
      </c>
      <c r="N26" s="4">
        <v>26</v>
      </c>
      <c r="O26" s="6">
        <v>12.09501</v>
      </c>
    </row>
    <row r="27" spans="1:15" x14ac:dyDescent="0.2">
      <c r="A27" s="5" t="s">
        <v>57</v>
      </c>
      <c r="B27" s="5" t="s">
        <v>149</v>
      </c>
      <c r="C27" s="8">
        <v>8387.9064999999991</v>
      </c>
      <c r="D27" s="8">
        <v>100920.27190165001</v>
      </c>
      <c r="E27" s="6">
        <v>7.5693099472141299</v>
      </c>
      <c r="F27" s="15">
        <v>9.8478999999999992</v>
      </c>
      <c r="G27" s="15">
        <v>9.6450999999999993</v>
      </c>
      <c r="H27" s="15">
        <v>11.595000000000001</v>
      </c>
      <c r="I27" s="15">
        <v>12.3443</v>
      </c>
      <c r="J27" s="15">
        <v>9.4882000000000009</v>
      </c>
      <c r="K27" s="15">
        <v>13.3474</v>
      </c>
      <c r="L27" s="4">
        <v>26</v>
      </c>
      <c r="M27" s="4">
        <v>70</v>
      </c>
      <c r="N27" s="4">
        <v>96</v>
      </c>
      <c r="O27" s="6">
        <v>11.66075</v>
      </c>
    </row>
    <row r="28" spans="1:15" x14ac:dyDescent="0.2">
      <c r="A28" s="5" t="s">
        <v>15</v>
      </c>
      <c r="B28" s="5" t="s">
        <v>180</v>
      </c>
      <c r="C28" s="8">
        <v>19630.841799999998</v>
      </c>
      <c r="D28" s="8">
        <v>45180.675961640627</v>
      </c>
      <c r="E28" s="6">
        <v>10.553660553703354</v>
      </c>
      <c r="F28" s="15">
        <v>11.7224</v>
      </c>
      <c r="G28" s="15">
        <v>13.045400000000001</v>
      </c>
      <c r="H28" s="15">
        <v>14.2597</v>
      </c>
      <c r="I28" s="15">
        <v>14.375</v>
      </c>
      <c r="J28" s="15">
        <v>12.8696</v>
      </c>
      <c r="K28" s="15">
        <v>12.371</v>
      </c>
      <c r="L28" s="4">
        <v>14</v>
      </c>
      <c r="M28" s="4">
        <v>23</v>
      </c>
      <c r="N28" s="4">
        <v>37</v>
      </c>
      <c r="O28" s="6">
        <v>11.39344</v>
      </c>
    </row>
    <row r="29" spans="1:15" x14ac:dyDescent="0.2">
      <c r="A29" s="5" t="s">
        <v>78</v>
      </c>
      <c r="B29" s="5" t="s">
        <v>152</v>
      </c>
      <c r="C29" s="8">
        <v>76474.597599999994</v>
      </c>
      <c r="D29" s="8">
        <v>88030.125921079991</v>
      </c>
      <c r="E29" s="6">
        <v>3.9190237429282204</v>
      </c>
      <c r="F29" s="15">
        <v>6.3929</v>
      </c>
      <c r="G29" s="15">
        <v>7.0228000000000002</v>
      </c>
      <c r="H29" s="15">
        <v>7.8026999999999997</v>
      </c>
      <c r="I29" s="15">
        <v>7.625</v>
      </c>
      <c r="J29" s="15">
        <v>7.4550000000000001</v>
      </c>
      <c r="K29" s="15">
        <v>7.6665000000000001</v>
      </c>
      <c r="L29" s="4">
        <v>78</v>
      </c>
      <c r="M29" s="4">
        <v>62</v>
      </c>
      <c r="N29" s="4">
        <v>140</v>
      </c>
      <c r="O29" s="6">
        <v>10.25573</v>
      </c>
    </row>
    <row r="30" spans="1:15" x14ac:dyDescent="0.2">
      <c r="A30" s="5" t="s">
        <v>28</v>
      </c>
      <c r="B30" s="5" t="s">
        <v>164</v>
      </c>
      <c r="C30" s="8">
        <v>40846.890299999999</v>
      </c>
      <c r="D30" s="8">
        <v>68280.25</v>
      </c>
      <c r="E30" s="6">
        <v>6.405490169978302</v>
      </c>
      <c r="F30" s="15">
        <v>23.254899999999999</v>
      </c>
      <c r="G30" s="15">
        <v>25.214600000000001</v>
      </c>
      <c r="H30" s="15">
        <v>24.9541</v>
      </c>
      <c r="I30" s="15">
        <v>25.624600000000001</v>
      </c>
      <c r="J30" s="15">
        <v>16.104500000000002</v>
      </c>
      <c r="K30" s="15">
        <v>8.7385999999999999</v>
      </c>
      <c r="L30" s="4">
        <v>45</v>
      </c>
      <c r="M30" s="4">
        <v>8</v>
      </c>
      <c r="N30" s="4">
        <v>53</v>
      </c>
      <c r="O30" s="6">
        <v>8.0616230000000009</v>
      </c>
    </row>
    <row r="31" spans="1:15" x14ac:dyDescent="0.2">
      <c r="A31" s="5" t="s">
        <v>27</v>
      </c>
      <c r="B31" s="5" t="s">
        <v>188</v>
      </c>
      <c r="C31" s="8">
        <v>29786.331999999999</v>
      </c>
      <c r="D31" s="8">
        <v>36412.147213650002</v>
      </c>
      <c r="E31" s="6">
        <v>6.9612221331609572</v>
      </c>
      <c r="F31" s="15">
        <v>17.319900000000001</v>
      </c>
      <c r="G31" s="15">
        <v>9.6137999999999995</v>
      </c>
      <c r="H31" s="15">
        <v>14.435</v>
      </c>
      <c r="I31" s="15">
        <v>23.640799999999999</v>
      </c>
      <c r="J31" s="15">
        <v>15.563800000000001</v>
      </c>
      <c r="K31" s="15">
        <v>4.7323000000000004</v>
      </c>
      <c r="L31" s="4">
        <v>36</v>
      </c>
      <c r="M31" s="4">
        <v>14</v>
      </c>
      <c r="N31" s="4">
        <v>50</v>
      </c>
      <c r="O31" s="6">
        <v>7.7540449999999996</v>
      </c>
    </row>
    <row r="32" spans="1:15" x14ac:dyDescent="0.2">
      <c r="A32" s="5" t="s">
        <v>66</v>
      </c>
      <c r="B32" s="5" t="s">
        <v>187</v>
      </c>
      <c r="C32" s="8">
        <v>39501.8416</v>
      </c>
      <c r="D32" s="8">
        <v>38029.820185079996</v>
      </c>
      <c r="E32" s="6">
        <v>5.2794815232662966</v>
      </c>
      <c r="F32" s="15">
        <v>12.117100000000001</v>
      </c>
      <c r="G32" s="15">
        <v>9.7995000000000001</v>
      </c>
      <c r="H32" s="15">
        <v>8.7857000000000003</v>
      </c>
      <c r="I32" s="15">
        <v>5.9226999999999999</v>
      </c>
      <c r="J32" s="15">
        <v>5.5430999999999999</v>
      </c>
      <c r="K32" s="15">
        <v>5.3026</v>
      </c>
      <c r="L32" s="4">
        <v>61</v>
      </c>
      <c r="M32" s="4">
        <v>52</v>
      </c>
      <c r="N32" s="4">
        <v>113</v>
      </c>
      <c r="O32" s="6">
        <v>7.5514849999999996</v>
      </c>
    </row>
    <row r="33" spans="1:15" x14ac:dyDescent="0.2">
      <c r="A33" s="5" t="s">
        <v>23</v>
      </c>
      <c r="B33" s="5" t="s">
        <v>197</v>
      </c>
      <c r="C33" s="8">
        <v>20902.859899999999</v>
      </c>
      <c r="D33" s="8">
        <v>31696.559999999998</v>
      </c>
      <c r="E33" s="6">
        <v>8.0801491686344296</v>
      </c>
      <c r="F33" s="15">
        <v>15.9687</v>
      </c>
      <c r="G33" s="15">
        <v>13.3148</v>
      </c>
      <c r="H33" s="15">
        <v>13.470499999999999</v>
      </c>
      <c r="I33" s="15">
        <v>15.916600000000001</v>
      </c>
      <c r="J33" s="15">
        <v>12.8269</v>
      </c>
      <c r="K33" s="15">
        <v>11.7257</v>
      </c>
      <c r="L33" s="4">
        <v>22</v>
      </c>
      <c r="M33" s="4">
        <v>25</v>
      </c>
      <c r="N33" s="4">
        <v>47</v>
      </c>
      <c r="O33" s="6">
        <v>7.3297080000000001</v>
      </c>
    </row>
    <row r="34" spans="1:15" x14ac:dyDescent="0.2">
      <c r="A34" s="5" t="s">
        <v>49</v>
      </c>
      <c r="B34" s="5" t="s">
        <v>127</v>
      </c>
      <c r="C34" s="8">
        <v>185283.7922</v>
      </c>
      <c r="D34" s="8">
        <v>249288.35492100002</v>
      </c>
      <c r="E34" s="6">
        <v>7.4250916878966029</v>
      </c>
      <c r="F34" s="15">
        <v>6.2465999999999999</v>
      </c>
      <c r="G34" s="15">
        <v>5.4897999999999998</v>
      </c>
      <c r="H34" s="15">
        <v>4.5382999999999996</v>
      </c>
      <c r="I34" s="15">
        <v>5.3710000000000004</v>
      </c>
      <c r="J34" s="15">
        <v>5.1657000000000002</v>
      </c>
      <c r="K34" s="15">
        <v>4.5762999999999998</v>
      </c>
      <c r="L34" s="4">
        <v>29</v>
      </c>
      <c r="M34" s="4">
        <v>61</v>
      </c>
      <c r="N34" s="4">
        <v>90</v>
      </c>
      <c r="O34" s="6">
        <v>6.8802649999999996</v>
      </c>
    </row>
    <row r="35" spans="1:15" x14ac:dyDescent="0.2">
      <c r="A35" s="5" t="s">
        <v>7</v>
      </c>
      <c r="B35" s="5" t="s">
        <v>173</v>
      </c>
      <c r="C35" s="8">
        <v>69907.286099999998</v>
      </c>
      <c r="D35" s="8">
        <v>55370.197992609996</v>
      </c>
      <c r="E35" s="6">
        <v>13.848817592218952</v>
      </c>
      <c r="F35" s="15">
        <v>23.474799999999998</v>
      </c>
      <c r="G35" s="15">
        <v>8.8428000000000004</v>
      </c>
      <c r="H35" s="15">
        <v>8.6721000000000004</v>
      </c>
      <c r="I35" s="15">
        <v>6.0336999999999996</v>
      </c>
      <c r="J35" s="15">
        <v>6.8933</v>
      </c>
      <c r="K35" s="15">
        <v>7.2827000000000002</v>
      </c>
      <c r="L35" s="4">
        <v>7</v>
      </c>
      <c r="M35" s="4">
        <v>7</v>
      </c>
      <c r="N35" s="4">
        <v>14</v>
      </c>
      <c r="O35" s="6">
        <v>6.7711560000000004</v>
      </c>
    </row>
    <row r="36" spans="1:15" x14ac:dyDescent="0.2">
      <c r="A36" s="5" t="s">
        <v>14</v>
      </c>
      <c r="B36" s="5" t="s">
        <v>144</v>
      </c>
      <c r="C36" s="8">
        <v>119959.7904</v>
      </c>
      <c r="D36" s="8">
        <v>120876.12857315142</v>
      </c>
      <c r="E36" s="6">
        <v>7.5517378280024392</v>
      </c>
      <c r="F36" s="15">
        <v>21.3874</v>
      </c>
      <c r="G36" s="15">
        <v>18.834900000000001</v>
      </c>
      <c r="H36" s="15">
        <v>21.798300000000001</v>
      </c>
      <c r="I36" s="15">
        <v>7.9732000000000003</v>
      </c>
      <c r="J36" s="15">
        <v>6.2912999999999997</v>
      </c>
      <c r="K36" s="15">
        <v>5.3083</v>
      </c>
      <c r="L36" s="4">
        <v>27</v>
      </c>
      <c r="M36" s="4">
        <v>10</v>
      </c>
      <c r="N36" s="4">
        <v>37</v>
      </c>
      <c r="O36" s="6">
        <v>6.4885469999999996</v>
      </c>
    </row>
    <row r="37" spans="1:15" x14ac:dyDescent="0.2">
      <c r="A37" s="5" t="s">
        <v>17</v>
      </c>
      <c r="B37" s="5" t="s">
        <v>123</v>
      </c>
      <c r="C37" s="8">
        <v>397044.17129999999</v>
      </c>
      <c r="D37" s="8">
        <v>331095.52869570226</v>
      </c>
      <c r="E37" s="6">
        <v>12.3732968193451</v>
      </c>
      <c r="F37" s="15">
        <v>11.478</v>
      </c>
      <c r="G37" s="15">
        <v>5.8872999999999998</v>
      </c>
      <c r="H37" s="15">
        <v>7.2331000000000003</v>
      </c>
      <c r="I37" s="15">
        <v>11.6136</v>
      </c>
      <c r="J37" s="15">
        <v>11.8325</v>
      </c>
      <c r="K37" s="15">
        <v>10.6816</v>
      </c>
      <c r="L37" s="4">
        <v>9</v>
      </c>
      <c r="M37" s="4">
        <v>32</v>
      </c>
      <c r="N37" s="4">
        <v>41</v>
      </c>
      <c r="O37" s="6">
        <v>5.1481729999999999</v>
      </c>
    </row>
    <row r="38" spans="1:15" x14ac:dyDescent="0.2">
      <c r="A38" s="5" t="s">
        <v>26</v>
      </c>
      <c r="B38" s="5" t="s">
        <v>125</v>
      </c>
      <c r="C38" s="8">
        <v>39693.938699999999</v>
      </c>
      <c r="D38" s="8">
        <v>266133.70010640001</v>
      </c>
      <c r="E38" s="6">
        <v>6.5158093866399618</v>
      </c>
      <c r="F38" s="15">
        <v>26.790800000000001</v>
      </c>
      <c r="G38" s="15">
        <v>15.836600000000001</v>
      </c>
      <c r="H38" s="15">
        <v>13.7201</v>
      </c>
      <c r="I38" s="15">
        <v>18.3124</v>
      </c>
      <c r="J38" s="15">
        <v>21.360199999999999</v>
      </c>
      <c r="K38" s="15">
        <v>21.606100000000001</v>
      </c>
      <c r="L38" s="4">
        <v>43</v>
      </c>
      <c r="M38" s="4">
        <v>5</v>
      </c>
      <c r="N38" s="4">
        <v>48</v>
      </c>
      <c r="O38" s="6">
        <v>4.6186939999999996</v>
      </c>
    </row>
    <row r="39" spans="1:15" x14ac:dyDescent="0.2">
      <c r="A39" s="5" t="s">
        <v>111</v>
      </c>
      <c r="B39" s="5" t="s">
        <v>202</v>
      </c>
      <c r="C39" s="8">
        <v>26444.5268</v>
      </c>
      <c r="D39" s="8">
        <v>25938.5591656</v>
      </c>
      <c r="E39" s="6">
        <v>-1.1101028621896345</v>
      </c>
      <c r="F39" s="15">
        <v>0.247</v>
      </c>
      <c r="G39" s="15">
        <v>-1.1295999999999999</v>
      </c>
      <c r="H39" s="15">
        <v>22.0138</v>
      </c>
      <c r="I39" s="15">
        <v>4.1779999999999999</v>
      </c>
      <c r="J39" s="15">
        <v>4.3102</v>
      </c>
      <c r="K39" s="15">
        <v>5.5750000000000002</v>
      </c>
      <c r="L39" s="4">
        <v>107</v>
      </c>
      <c r="M39" s="4">
        <v>106</v>
      </c>
      <c r="N39" s="4">
        <v>213</v>
      </c>
      <c r="O39" s="6">
        <v>4.3822020000000004</v>
      </c>
    </row>
    <row r="40" spans="1:15" x14ac:dyDescent="0.2">
      <c r="A40" s="5" t="s">
        <v>92</v>
      </c>
      <c r="B40" s="5" t="s">
        <v>209</v>
      </c>
      <c r="C40" s="8">
        <v>3660.0567000000001</v>
      </c>
      <c r="D40" s="8">
        <v>21871.475730150003</v>
      </c>
      <c r="E40" s="6">
        <v>3.5921703740219351</v>
      </c>
      <c r="F40" s="15">
        <v>2.8491</v>
      </c>
      <c r="G40" s="15">
        <v>3.0712999999999999</v>
      </c>
      <c r="H40" s="15">
        <v>-2.4195000000000002</v>
      </c>
      <c r="I40" s="15">
        <v>1.5403</v>
      </c>
      <c r="J40" s="15">
        <v>1.2011000000000001</v>
      </c>
      <c r="K40" s="15">
        <v>2.1414</v>
      </c>
      <c r="L40" s="4">
        <v>83</v>
      </c>
      <c r="M40" s="4">
        <v>94</v>
      </c>
      <c r="N40" s="4">
        <v>177</v>
      </c>
      <c r="O40" s="6">
        <v>3.66059</v>
      </c>
    </row>
    <row r="41" spans="1:15" x14ac:dyDescent="0.2">
      <c r="A41" s="5" t="s">
        <v>100</v>
      </c>
      <c r="B41" s="5" t="s">
        <v>194</v>
      </c>
      <c r="C41" s="8">
        <v>24689.058300000001</v>
      </c>
      <c r="D41" s="8">
        <v>33906.7719</v>
      </c>
      <c r="E41" s="6">
        <v>1.5873138212089484</v>
      </c>
      <c r="F41" s="15">
        <v>1.6856</v>
      </c>
      <c r="G41" s="15">
        <v>4.5265000000000004</v>
      </c>
      <c r="H41" s="15">
        <v>3.6057999999999999</v>
      </c>
      <c r="I41" s="15">
        <v>5.7049000000000003</v>
      </c>
      <c r="J41" s="15">
        <v>6.0754000000000001</v>
      </c>
      <c r="K41" s="15">
        <v>8.3606999999999996</v>
      </c>
      <c r="L41" s="4">
        <v>98</v>
      </c>
      <c r="M41" s="4">
        <v>95</v>
      </c>
      <c r="N41" s="4">
        <v>193</v>
      </c>
      <c r="O41" s="6">
        <v>3.6034099999999998</v>
      </c>
    </row>
    <row r="42" spans="1:15" x14ac:dyDescent="0.2">
      <c r="A42" s="5" t="s">
        <v>13</v>
      </c>
      <c r="B42" s="5" t="s">
        <v>121</v>
      </c>
      <c r="C42" s="8">
        <v>373152.81099999999</v>
      </c>
      <c r="D42" s="8">
        <v>400934.15473632002</v>
      </c>
      <c r="E42" s="6">
        <v>19.156655274567367</v>
      </c>
      <c r="F42" s="15">
        <v>11.5008</v>
      </c>
      <c r="G42" s="15">
        <v>3.7972999999999999</v>
      </c>
      <c r="H42" s="15">
        <v>0.66359999999999997</v>
      </c>
      <c r="I42" s="15">
        <v>4.8990999999999998</v>
      </c>
      <c r="J42" s="15">
        <v>10.59</v>
      </c>
      <c r="K42" s="15">
        <v>10.2964</v>
      </c>
      <c r="L42" s="4">
        <v>3</v>
      </c>
      <c r="M42" s="4">
        <v>33</v>
      </c>
      <c r="N42" s="4">
        <v>36</v>
      </c>
      <c r="O42" s="6">
        <v>3.4753090000000002</v>
      </c>
    </row>
    <row r="43" spans="1:15" x14ac:dyDescent="0.2">
      <c r="A43" s="5" t="s">
        <v>32</v>
      </c>
      <c r="B43" s="5" t="s">
        <v>159</v>
      </c>
      <c r="C43" s="8">
        <v>113522.2213</v>
      </c>
      <c r="D43" s="8">
        <v>76918.391280000011</v>
      </c>
      <c r="E43" s="6">
        <v>5.7409032204327737</v>
      </c>
      <c r="F43" s="15">
        <v>29.691600000000001</v>
      </c>
      <c r="G43" s="15">
        <v>10.104800000000001</v>
      </c>
      <c r="H43" s="15">
        <v>6.4322999999999997</v>
      </c>
      <c r="I43" s="15">
        <v>15.7286</v>
      </c>
      <c r="J43" s="15">
        <v>22.282399999999999</v>
      </c>
      <c r="K43" s="15">
        <v>16.198899999999998</v>
      </c>
      <c r="L43" s="4">
        <v>54</v>
      </c>
      <c r="M43" s="4">
        <v>3</v>
      </c>
      <c r="N43" s="4">
        <v>57</v>
      </c>
      <c r="O43" s="6">
        <v>3.3536260000000002</v>
      </c>
    </row>
    <row r="44" spans="1:15" x14ac:dyDescent="0.2">
      <c r="A44" s="5" t="s">
        <v>62</v>
      </c>
      <c r="B44" s="5" t="s">
        <v>167</v>
      </c>
      <c r="C44" s="8">
        <v>33167.838400000001</v>
      </c>
      <c r="D44" s="8">
        <v>58999.246340176367</v>
      </c>
      <c r="E44" s="6">
        <v>3.8737421174336784</v>
      </c>
      <c r="F44" s="15">
        <v>12.0783</v>
      </c>
      <c r="G44" s="15">
        <v>10.3672</v>
      </c>
      <c r="H44" s="15">
        <v>6.7282999999999999</v>
      </c>
      <c r="I44" s="15">
        <v>8.6878999999999991</v>
      </c>
      <c r="J44" s="15">
        <v>8.6466999999999992</v>
      </c>
      <c r="K44" s="15">
        <v>9.7378999999999998</v>
      </c>
      <c r="L44" s="4">
        <v>80</v>
      </c>
      <c r="M44" s="4">
        <v>30</v>
      </c>
      <c r="N44" s="4">
        <v>110</v>
      </c>
      <c r="O44" s="6">
        <v>3.1031849999999999</v>
      </c>
    </row>
    <row r="45" spans="1:15" x14ac:dyDescent="0.2">
      <c r="A45" s="5" t="s">
        <v>22</v>
      </c>
      <c r="B45" s="5" t="s">
        <v>184</v>
      </c>
      <c r="C45" s="8">
        <v>26663</v>
      </c>
      <c r="D45" s="8">
        <v>40797.257181239998</v>
      </c>
      <c r="E45" s="6">
        <v>16.520414765497076</v>
      </c>
      <c r="F45" s="15">
        <v>10.128399999999999</v>
      </c>
      <c r="G45" s="15">
        <v>7.3358999999999996</v>
      </c>
      <c r="H45" s="15">
        <v>8.4214000000000002</v>
      </c>
      <c r="I45" s="15">
        <v>6.4740000000000002</v>
      </c>
      <c r="J45" s="15">
        <v>6.4657999999999998</v>
      </c>
      <c r="K45" s="15">
        <v>6.5633999999999997</v>
      </c>
      <c r="L45" s="4">
        <v>6</v>
      </c>
      <c r="M45" s="4">
        <v>40</v>
      </c>
      <c r="N45" s="4">
        <v>46</v>
      </c>
      <c r="O45" s="6">
        <v>2.9756279999999999</v>
      </c>
    </row>
    <row r="46" spans="1:15" x14ac:dyDescent="0.2">
      <c r="A46" s="5" t="s">
        <v>42</v>
      </c>
      <c r="B46" s="5" t="s">
        <v>206</v>
      </c>
      <c r="C46" s="8">
        <v>24782.741600000001</v>
      </c>
      <c r="D46" s="8">
        <v>23076.903182079997</v>
      </c>
      <c r="E46" s="6">
        <v>4.6524734357748443</v>
      </c>
      <c r="F46" s="15">
        <v>25.716100000000001</v>
      </c>
      <c r="G46" s="15">
        <v>19.514199999999999</v>
      </c>
      <c r="H46" s="15">
        <v>20.497699999999998</v>
      </c>
      <c r="I46" s="15">
        <v>20.3245</v>
      </c>
      <c r="J46" s="15">
        <v>19.410399999999999</v>
      </c>
      <c r="K46" s="15">
        <v>18.463999999999999</v>
      </c>
      <c r="L46" s="4">
        <v>69</v>
      </c>
      <c r="M46" s="4">
        <v>6</v>
      </c>
      <c r="N46" s="4">
        <v>75</v>
      </c>
      <c r="O46" s="6">
        <v>2.7818510000000001</v>
      </c>
    </row>
    <row r="47" spans="1:15" x14ac:dyDescent="0.2">
      <c r="A47" s="5" t="s">
        <v>35</v>
      </c>
      <c r="B47" s="5" t="s">
        <v>172</v>
      </c>
      <c r="C47" s="8">
        <v>47366.867299999998</v>
      </c>
      <c r="D47" s="8">
        <v>55762.68299952001</v>
      </c>
      <c r="E47" s="6">
        <v>11.85853783859476</v>
      </c>
      <c r="F47" s="15">
        <v>8.1519999999999992</v>
      </c>
      <c r="G47" s="15">
        <v>5.1867999999999999</v>
      </c>
      <c r="H47" s="15">
        <v>2.7427000000000001</v>
      </c>
      <c r="I47" s="15">
        <v>7.5182000000000002</v>
      </c>
      <c r="J47" s="15">
        <v>7.4977</v>
      </c>
      <c r="K47" s="15">
        <v>8.1414000000000009</v>
      </c>
      <c r="L47" s="4">
        <v>11</v>
      </c>
      <c r="M47" s="4">
        <v>49</v>
      </c>
      <c r="N47" s="4">
        <v>60</v>
      </c>
      <c r="O47" s="6">
        <v>2.0786150000000001</v>
      </c>
    </row>
    <row r="48" spans="1:15" x14ac:dyDescent="0.2">
      <c r="A48" s="5" t="s">
        <v>34</v>
      </c>
      <c r="B48" s="5" t="s">
        <v>175</v>
      </c>
      <c r="C48" s="8">
        <v>36913.7788</v>
      </c>
      <c r="D48" s="8">
        <v>54415.178960657468</v>
      </c>
      <c r="E48" s="6">
        <v>8.2533715628277253</v>
      </c>
      <c r="F48" s="15">
        <v>8.7698999999999998</v>
      </c>
      <c r="G48" s="15">
        <v>9.7858000000000001</v>
      </c>
      <c r="H48" s="15">
        <v>10.1204</v>
      </c>
      <c r="I48" s="15">
        <v>9.7538999999999998</v>
      </c>
      <c r="J48" s="15">
        <v>9.4686000000000003</v>
      </c>
      <c r="K48" s="15">
        <v>8.1343999999999994</v>
      </c>
      <c r="L48" s="4">
        <v>20</v>
      </c>
      <c r="M48" s="4">
        <v>37</v>
      </c>
      <c r="N48" s="4">
        <v>57</v>
      </c>
      <c r="O48" s="6">
        <v>2.0418059999999998</v>
      </c>
    </row>
    <row r="49" spans="1:15" x14ac:dyDescent="0.2">
      <c r="A49" s="5" t="s">
        <v>87</v>
      </c>
      <c r="B49" s="5" t="s">
        <v>177</v>
      </c>
      <c r="C49" s="8">
        <v>10228.083500000001</v>
      </c>
      <c r="D49" s="8">
        <v>48465.717409780002</v>
      </c>
      <c r="E49" s="6">
        <v>6.0331007566876407</v>
      </c>
      <c r="F49" s="15">
        <v>-3.8506</v>
      </c>
      <c r="G49" s="15">
        <v>9.0012000000000008</v>
      </c>
      <c r="H49" s="15">
        <v>7.8796999999999997</v>
      </c>
      <c r="I49" s="15">
        <v>10.9849</v>
      </c>
      <c r="J49" s="15">
        <v>9.3161000000000005</v>
      </c>
      <c r="K49" s="15">
        <v>0.5343</v>
      </c>
      <c r="L49" s="4">
        <v>48</v>
      </c>
      <c r="M49" s="4">
        <v>109</v>
      </c>
      <c r="N49" s="4">
        <v>157</v>
      </c>
      <c r="O49" s="6">
        <v>0.50393549999999998</v>
      </c>
    </row>
    <row r="50" spans="1:15" x14ac:dyDescent="0.2">
      <c r="A50" s="5" t="s">
        <v>36</v>
      </c>
      <c r="B50" s="5" t="s">
        <v>155</v>
      </c>
      <c r="C50" s="8">
        <v>13845</v>
      </c>
      <c r="D50" s="8">
        <v>84441.191999999995</v>
      </c>
      <c r="E50" s="6">
        <v>5.9385333429020148</v>
      </c>
      <c r="F50" s="15">
        <v>17.1709</v>
      </c>
      <c r="G50" s="15">
        <v>8.0152999999999999</v>
      </c>
      <c r="H50" s="15">
        <v>8.0549999999999997</v>
      </c>
      <c r="I50" s="15">
        <v>7.2417999999999996</v>
      </c>
      <c r="J50" s="15">
        <v>4.9861000000000004</v>
      </c>
      <c r="K50" s="15"/>
      <c r="L50" s="4">
        <v>50</v>
      </c>
      <c r="M50" s="4">
        <v>15</v>
      </c>
      <c r="N50" s="4">
        <v>65</v>
      </c>
      <c r="O50" s="6">
        <v>0.43230000000000002</v>
      </c>
    </row>
    <row r="51" spans="1:15" x14ac:dyDescent="0.2">
      <c r="A51" s="5" t="s">
        <v>71</v>
      </c>
      <c r="B51" s="5" t="s">
        <v>160</v>
      </c>
      <c r="C51" s="8">
        <v>79493.697499999995</v>
      </c>
      <c r="D51" s="8">
        <v>76598.6942232</v>
      </c>
      <c r="E51" s="6">
        <v>4.5122696682692913</v>
      </c>
      <c r="F51" s="15">
        <v>7.6241000000000003</v>
      </c>
      <c r="G51" s="15">
        <v>4.5130999999999997</v>
      </c>
      <c r="H51" s="15">
        <v>3.6705000000000001</v>
      </c>
      <c r="I51" s="15">
        <v>5.7686000000000002</v>
      </c>
      <c r="J51" s="15">
        <v>7.4184999999999999</v>
      </c>
      <c r="K51" s="15">
        <v>9.3766999999999996</v>
      </c>
      <c r="L51" s="4">
        <v>72</v>
      </c>
      <c r="M51" s="4">
        <v>51</v>
      </c>
      <c r="N51" s="4">
        <v>123</v>
      </c>
      <c r="O51" s="6">
        <v>0.2283857</v>
      </c>
    </row>
    <row r="52" spans="1:15" x14ac:dyDescent="0.2">
      <c r="A52" s="5" t="s">
        <v>86</v>
      </c>
      <c r="B52" s="5" t="s">
        <v>181</v>
      </c>
      <c r="C52" s="8">
        <v>169680</v>
      </c>
      <c r="D52" s="8">
        <v>44277.684788039995</v>
      </c>
      <c r="E52" s="6">
        <v>4.8980869433306458</v>
      </c>
      <c r="F52" s="15">
        <v>3.1414</v>
      </c>
      <c r="G52" s="15">
        <v>2.9083000000000001</v>
      </c>
      <c r="H52" s="15">
        <v>3.4832000000000001</v>
      </c>
      <c r="I52" s="15">
        <v>4.9899000000000004</v>
      </c>
      <c r="J52" s="15">
        <v>2.4638999999999998</v>
      </c>
      <c r="K52" s="15">
        <v>1.5335000000000001</v>
      </c>
      <c r="L52" s="4">
        <v>65</v>
      </c>
      <c r="M52" s="4">
        <v>88</v>
      </c>
      <c r="N52" s="4">
        <v>153</v>
      </c>
      <c r="O52" s="6">
        <v>-1.509074E-2</v>
      </c>
    </row>
    <row r="53" spans="1:15" x14ac:dyDescent="0.2">
      <c r="A53" s="5" t="s">
        <v>58</v>
      </c>
      <c r="B53" s="5" t="s">
        <v>157</v>
      </c>
      <c r="C53" s="8">
        <v>79443.884300000005</v>
      </c>
      <c r="D53" s="8">
        <v>79114.213230500012</v>
      </c>
      <c r="E53" s="6">
        <v>5.3220456794313016</v>
      </c>
      <c r="F53" s="15">
        <v>10.4292</v>
      </c>
      <c r="G53" s="15">
        <v>11.397</v>
      </c>
      <c r="H53" s="15">
        <v>12.0016</v>
      </c>
      <c r="I53" s="15">
        <v>11.0084</v>
      </c>
      <c r="J53" s="15">
        <v>9.7737999999999996</v>
      </c>
      <c r="K53" s="15">
        <v>10.927899999999999</v>
      </c>
      <c r="L53" s="4">
        <v>60</v>
      </c>
      <c r="M53" s="4">
        <v>39</v>
      </c>
      <c r="N53" s="4">
        <v>99</v>
      </c>
      <c r="O53" s="6">
        <v>-0.1206422</v>
      </c>
    </row>
    <row r="54" spans="1:15" x14ac:dyDescent="0.2">
      <c r="A54" s="5" t="s">
        <v>75</v>
      </c>
      <c r="B54" s="5" t="s">
        <v>212</v>
      </c>
      <c r="C54" s="8">
        <v>18535.439399999999</v>
      </c>
      <c r="D54" s="8">
        <v>17395.912183840002</v>
      </c>
      <c r="E54" s="6">
        <v>5.391506351009129</v>
      </c>
      <c r="F54" s="15">
        <v>4.9992999999999999</v>
      </c>
      <c r="G54" s="15">
        <v>6.4565999999999999</v>
      </c>
      <c r="H54" s="15">
        <v>6.5952999999999999</v>
      </c>
      <c r="I54" s="15">
        <v>5.9734999999999996</v>
      </c>
      <c r="J54" s="15">
        <v>5.9523000000000001</v>
      </c>
      <c r="K54" s="15">
        <v>5.7716000000000003</v>
      </c>
      <c r="L54" s="4">
        <v>59</v>
      </c>
      <c r="M54" s="4">
        <v>74</v>
      </c>
      <c r="N54" s="4">
        <v>133</v>
      </c>
      <c r="O54" s="6">
        <v>-0.191826</v>
      </c>
    </row>
    <row r="55" spans="1:15" x14ac:dyDescent="0.2">
      <c r="A55" s="5" t="s">
        <v>47</v>
      </c>
      <c r="B55" s="5" t="s">
        <v>163</v>
      </c>
      <c r="C55" s="8">
        <v>107965.1617</v>
      </c>
      <c r="D55" s="8">
        <v>73001.282713799999</v>
      </c>
      <c r="E55" s="6">
        <v>4.5308591349205969</v>
      </c>
      <c r="F55" s="15">
        <v>16.988199999999999</v>
      </c>
      <c r="G55" s="15">
        <v>15.391400000000001</v>
      </c>
      <c r="H55" s="15">
        <v>13.945399999999999</v>
      </c>
      <c r="I55" s="15">
        <v>13.6538</v>
      </c>
      <c r="J55" s="15"/>
      <c r="K55" s="15"/>
      <c r="L55" s="4">
        <v>71</v>
      </c>
      <c r="M55" s="4">
        <v>17</v>
      </c>
      <c r="N55" s="4">
        <v>88</v>
      </c>
      <c r="O55" s="6">
        <v>-1.4632940000000001</v>
      </c>
    </row>
    <row r="56" spans="1:15" x14ac:dyDescent="0.2">
      <c r="A56" s="5" t="s">
        <v>88</v>
      </c>
      <c r="B56" s="5" t="s">
        <v>179</v>
      </c>
      <c r="C56" s="8">
        <v>53040.555099999998</v>
      </c>
      <c r="D56" s="8">
        <v>47579.011323993713</v>
      </c>
      <c r="E56" s="6">
        <v>3.7673442245065241</v>
      </c>
      <c r="F56" s="15">
        <v>3.9359999999999999</v>
      </c>
      <c r="G56" s="15">
        <v>1.5514999999999999</v>
      </c>
      <c r="H56" s="15">
        <v>3.6680000000000001</v>
      </c>
      <c r="I56" s="15">
        <v>5.2907000000000002</v>
      </c>
      <c r="J56" s="15">
        <v>3.9337</v>
      </c>
      <c r="K56" s="15">
        <v>2.7976000000000001</v>
      </c>
      <c r="L56" s="4">
        <v>81</v>
      </c>
      <c r="M56" s="4">
        <v>81</v>
      </c>
      <c r="N56" s="4">
        <v>162</v>
      </c>
      <c r="O56" s="6">
        <v>-1.6253709999999999</v>
      </c>
    </row>
    <row r="57" spans="1:15" x14ac:dyDescent="0.2">
      <c r="A57" s="5" t="s">
        <v>110</v>
      </c>
      <c r="B57" s="5" t="s">
        <v>186</v>
      </c>
      <c r="C57" s="8">
        <v>50131.427600000003</v>
      </c>
      <c r="D57" s="8">
        <v>38848.5742876</v>
      </c>
      <c r="E57" s="6">
        <v>-0.54470964534486932</v>
      </c>
      <c r="F57" s="15">
        <v>-1.8069999999999999</v>
      </c>
      <c r="G57" s="15">
        <v>-3.0446</v>
      </c>
      <c r="H57" s="15">
        <v>-3.1850000000000001</v>
      </c>
      <c r="I57" s="15">
        <v>-4.7279999999999998</v>
      </c>
      <c r="J57" s="15">
        <v>-2.2847</v>
      </c>
      <c r="K57" s="15">
        <v>-3.0123000000000002</v>
      </c>
      <c r="L57" s="4">
        <v>105</v>
      </c>
      <c r="M57" s="4">
        <v>107</v>
      </c>
      <c r="N57" s="4">
        <v>212</v>
      </c>
      <c r="O57" s="6">
        <v>-1.9335089999999999</v>
      </c>
    </row>
    <row r="58" spans="1:15" x14ac:dyDescent="0.2">
      <c r="A58" s="5" t="s">
        <v>21</v>
      </c>
      <c r="B58" s="5" t="s">
        <v>204</v>
      </c>
      <c r="C58" s="8">
        <v>31326.771199999999</v>
      </c>
      <c r="D58" s="8">
        <v>25537.51326</v>
      </c>
      <c r="E58" s="6">
        <v>11.779262553894004</v>
      </c>
      <c r="F58" s="15">
        <v>9.9794999999999998</v>
      </c>
      <c r="G58" s="15">
        <v>11.2751</v>
      </c>
      <c r="H58" s="15">
        <v>9.0909999999999993</v>
      </c>
      <c r="I58" s="15">
        <v>8.5884</v>
      </c>
      <c r="J58" s="15">
        <v>7.1929999999999996</v>
      </c>
      <c r="K58" s="15">
        <v>6.5517000000000003</v>
      </c>
      <c r="L58" s="4">
        <v>12</v>
      </c>
      <c r="M58" s="4">
        <v>34</v>
      </c>
      <c r="N58" s="4">
        <v>46</v>
      </c>
      <c r="O58" s="6">
        <v>-2.5883050000000001</v>
      </c>
    </row>
    <row r="59" spans="1:15" x14ac:dyDescent="0.2">
      <c r="A59" s="5" t="s">
        <v>41</v>
      </c>
      <c r="B59" s="5" t="s">
        <v>171</v>
      </c>
      <c r="C59" s="8">
        <v>11497</v>
      </c>
      <c r="D59" s="8">
        <v>56229.224753519993</v>
      </c>
      <c r="E59" s="6">
        <v>6.443855786887549</v>
      </c>
      <c r="F59" s="15">
        <v>21.992599999999999</v>
      </c>
      <c r="G59" s="15">
        <v>2.4756</v>
      </c>
      <c r="H59" s="15">
        <v>12.651899999999999</v>
      </c>
      <c r="I59" s="15">
        <v>-4.5404</v>
      </c>
      <c r="J59" s="15">
        <v>14.1235</v>
      </c>
      <c r="K59" s="15">
        <v>16.279699999999998</v>
      </c>
      <c r="L59" s="4">
        <v>44</v>
      </c>
      <c r="M59" s="4">
        <v>26</v>
      </c>
      <c r="N59" s="4">
        <v>70</v>
      </c>
      <c r="O59" s="6">
        <v>-3.2787199999999999</v>
      </c>
    </row>
    <row r="60" spans="1:15" x14ac:dyDescent="0.2">
      <c r="A60" s="5" t="s">
        <v>63</v>
      </c>
      <c r="B60" s="5" t="s">
        <v>120</v>
      </c>
      <c r="C60" s="8">
        <v>729712.74439999997</v>
      </c>
      <c r="D60" s="8">
        <v>517094.98040463601</v>
      </c>
      <c r="E60" s="6">
        <v>6.5845648604269291</v>
      </c>
      <c r="F60" s="15">
        <v>5.4584999999999999</v>
      </c>
      <c r="G60" s="15">
        <v>4.2489999999999997</v>
      </c>
      <c r="H60" s="15">
        <v>3.6677999999999997</v>
      </c>
      <c r="I60" s="15">
        <v>5.1608000000000001</v>
      </c>
      <c r="J60" s="15">
        <v>6.0049000000000001</v>
      </c>
      <c r="K60" s="15">
        <v>6.0198</v>
      </c>
      <c r="L60" s="4">
        <v>42</v>
      </c>
      <c r="M60" s="4">
        <v>68</v>
      </c>
      <c r="N60" s="4">
        <v>110</v>
      </c>
      <c r="O60" s="6">
        <v>-3.4861309999999999</v>
      </c>
    </row>
    <row r="61" spans="1:15" x14ac:dyDescent="0.2">
      <c r="A61" s="5" t="s">
        <v>48</v>
      </c>
      <c r="B61" s="5" t="s">
        <v>201</v>
      </c>
      <c r="C61" s="8">
        <v>21600.0497</v>
      </c>
      <c r="D61" s="8">
        <v>26421.862697289998</v>
      </c>
      <c r="E61" s="6">
        <v>7.5852353383010662</v>
      </c>
      <c r="F61" s="15">
        <v>6.0990000000000002</v>
      </c>
      <c r="G61" s="15">
        <v>7.1520000000000001</v>
      </c>
      <c r="H61" s="15">
        <v>7.4436</v>
      </c>
      <c r="I61" s="15">
        <v>9.5648999999999997</v>
      </c>
      <c r="J61" s="15">
        <v>11.0611</v>
      </c>
      <c r="K61" s="15">
        <v>8.9708000000000006</v>
      </c>
      <c r="L61" s="4">
        <v>25</v>
      </c>
      <c r="M61" s="4">
        <v>63</v>
      </c>
      <c r="N61" s="4">
        <v>88</v>
      </c>
      <c r="O61" s="6">
        <v>-4.1324969999999999</v>
      </c>
    </row>
    <row r="62" spans="1:15" x14ac:dyDescent="0.2">
      <c r="A62" s="5" t="s">
        <v>109</v>
      </c>
      <c r="B62" s="5" t="s">
        <v>178</v>
      </c>
      <c r="C62" s="8">
        <v>75736.220400000006</v>
      </c>
      <c r="D62" s="8">
        <v>48250.271999999997</v>
      </c>
      <c r="E62" s="6">
        <v>0.86602094318507272</v>
      </c>
      <c r="F62" s="15">
        <v>0.74039999999999995</v>
      </c>
      <c r="G62" s="15">
        <v>1.1575</v>
      </c>
      <c r="H62" s="15">
        <v>1.2669000000000001</v>
      </c>
      <c r="I62" s="15">
        <v>-0.27439999999999998</v>
      </c>
      <c r="J62" s="15">
        <v>-0.4516</v>
      </c>
      <c r="K62" s="15">
        <v>3.95E-2</v>
      </c>
      <c r="L62" s="4">
        <v>104</v>
      </c>
      <c r="M62" s="4">
        <v>103</v>
      </c>
      <c r="N62" s="4">
        <v>207</v>
      </c>
      <c r="O62" s="6">
        <v>-4.42035</v>
      </c>
    </row>
    <row r="63" spans="1:15" x14ac:dyDescent="0.2">
      <c r="A63" s="5" t="s">
        <v>103</v>
      </c>
      <c r="B63" s="5" t="s">
        <v>165</v>
      </c>
      <c r="C63" s="8">
        <v>62889.269200000002</v>
      </c>
      <c r="D63" s="8">
        <v>66186.107383288705</v>
      </c>
      <c r="E63" s="6">
        <v>1.2355089452759438</v>
      </c>
      <c r="F63" s="15">
        <v>1.2984</v>
      </c>
      <c r="G63" s="15">
        <v>0.98280000000000001</v>
      </c>
      <c r="H63" s="15">
        <v>-4.8552999999999997</v>
      </c>
      <c r="I63" s="15">
        <v>2.3067000000000002</v>
      </c>
      <c r="J63" s="15">
        <v>2.2547000000000001</v>
      </c>
      <c r="K63" s="15">
        <v>2.3609999999999998</v>
      </c>
      <c r="L63" s="4">
        <v>101</v>
      </c>
      <c r="M63" s="4">
        <v>97</v>
      </c>
      <c r="N63" s="4">
        <v>198</v>
      </c>
      <c r="O63" s="6">
        <v>-4.8090799999999998</v>
      </c>
    </row>
    <row r="64" spans="1:15" x14ac:dyDescent="0.2">
      <c r="A64" s="5" t="s">
        <v>53</v>
      </c>
      <c r="B64" s="5" t="s">
        <v>129</v>
      </c>
      <c r="C64" s="8">
        <v>294149.17830000003</v>
      </c>
      <c r="D64" s="8">
        <v>224991.98393237998</v>
      </c>
      <c r="E64" s="6">
        <v>7.4974649085005218</v>
      </c>
      <c r="F64" s="15">
        <v>6.0587999999999997</v>
      </c>
      <c r="G64" s="15">
        <v>5.3780000000000001</v>
      </c>
      <c r="H64" s="15">
        <v>5.2760999999999996</v>
      </c>
      <c r="I64" s="15">
        <v>5.1416000000000004</v>
      </c>
      <c r="J64" s="15">
        <v>4.8875999999999999</v>
      </c>
      <c r="K64" s="15">
        <v>4.7115999999999998</v>
      </c>
      <c r="L64" s="4">
        <v>28</v>
      </c>
      <c r="M64" s="4">
        <v>66</v>
      </c>
      <c r="N64" s="4">
        <v>94</v>
      </c>
      <c r="O64" s="6">
        <v>-5.0947579999999997</v>
      </c>
    </row>
    <row r="65" spans="1:15" x14ac:dyDescent="0.2">
      <c r="A65" s="5" t="s">
        <v>79</v>
      </c>
      <c r="B65" s="5" t="s">
        <v>196</v>
      </c>
      <c r="C65" s="8">
        <v>20992.487000000001</v>
      </c>
      <c r="D65" s="8">
        <v>32494.841632280004</v>
      </c>
      <c r="E65" s="6">
        <v>4.7141584474830021</v>
      </c>
      <c r="F65" s="15">
        <v>5.8856999999999999</v>
      </c>
      <c r="G65" s="15">
        <v>7.3388999999999998</v>
      </c>
      <c r="H65" s="15">
        <v>6.4184000000000001</v>
      </c>
      <c r="I65" s="15">
        <v>6.1132999999999997</v>
      </c>
      <c r="J65" s="15">
        <v>5.6459999999999999</v>
      </c>
      <c r="K65" s="15">
        <v>5.9641999999999999</v>
      </c>
      <c r="L65" s="4">
        <v>67</v>
      </c>
      <c r="M65" s="4">
        <v>76</v>
      </c>
      <c r="N65" s="4">
        <v>143</v>
      </c>
      <c r="O65" s="6">
        <v>-5.511069</v>
      </c>
    </row>
    <row r="66" spans="1:15" x14ac:dyDescent="0.2">
      <c r="A66" s="5" t="s">
        <v>97</v>
      </c>
      <c r="B66" s="5" t="s">
        <v>192</v>
      </c>
      <c r="C66" s="8">
        <v>25406.7703</v>
      </c>
      <c r="D66" s="8">
        <v>34480.456317213975</v>
      </c>
      <c r="E66" s="6">
        <v>2.2034655782936623</v>
      </c>
      <c r="F66" s="15">
        <v>1.734</v>
      </c>
      <c r="G66" s="15">
        <v>4.5773000000000001</v>
      </c>
      <c r="H66" s="15">
        <v>2.2641</v>
      </c>
      <c r="I66" s="15">
        <v>2.7258</v>
      </c>
      <c r="J66" s="15">
        <v>1.4610000000000001</v>
      </c>
      <c r="K66" s="15">
        <v>1.9116</v>
      </c>
      <c r="L66" s="4">
        <v>92</v>
      </c>
      <c r="M66" s="4">
        <v>93</v>
      </c>
      <c r="N66" s="4">
        <v>185</v>
      </c>
      <c r="O66" s="6">
        <v>-5.5749399999999998</v>
      </c>
    </row>
    <row r="67" spans="1:15" x14ac:dyDescent="0.2">
      <c r="A67" s="5" t="s">
        <v>102</v>
      </c>
      <c r="B67" s="5" t="s">
        <v>146</v>
      </c>
      <c r="C67" s="8">
        <v>140033.66819999999</v>
      </c>
      <c r="D67" s="8">
        <v>110135.5895451</v>
      </c>
      <c r="E67" s="6">
        <v>1.1881734464163123</v>
      </c>
      <c r="F67" s="15">
        <v>1.8098999999999998</v>
      </c>
      <c r="G67" s="15">
        <v>3.6478000000000002</v>
      </c>
      <c r="H67" s="15">
        <v>2.5406</v>
      </c>
      <c r="I67" s="15">
        <v>1.8813</v>
      </c>
      <c r="J67" s="15">
        <v>2.2448999999999999</v>
      </c>
      <c r="K67" s="15">
        <v>2.6307</v>
      </c>
      <c r="L67" s="4">
        <v>102</v>
      </c>
      <c r="M67" s="4">
        <v>96</v>
      </c>
      <c r="N67" s="4">
        <v>198</v>
      </c>
      <c r="O67" s="6">
        <v>-5.6109989999999996</v>
      </c>
    </row>
    <row r="68" spans="1:15" x14ac:dyDescent="0.2">
      <c r="A68" s="5" t="s">
        <v>19</v>
      </c>
      <c r="B68" s="5" t="s">
        <v>118</v>
      </c>
      <c r="C68" s="8">
        <v>1480762.9790000001</v>
      </c>
      <c r="D68" s="8">
        <v>1200887.07190905</v>
      </c>
      <c r="E68" s="6">
        <v>11.367743753522449</v>
      </c>
      <c r="F68" s="15">
        <v>11.446</v>
      </c>
      <c r="G68" s="15">
        <v>9.1907999999999994</v>
      </c>
      <c r="H68" s="15">
        <v>9.8533000000000008</v>
      </c>
      <c r="I68" s="15">
        <v>9.9617000000000004</v>
      </c>
      <c r="J68" s="15">
        <v>9.7566000000000006</v>
      </c>
      <c r="K68" s="15">
        <v>8.2608999999999995</v>
      </c>
      <c r="L68" s="4">
        <v>13</v>
      </c>
      <c r="M68" s="4">
        <v>31</v>
      </c>
      <c r="N68" s="4">
        <v>44</v>
      </c>
      <c r="O68" s="6">
        <v>-5.6564170000000003</v>
      </c>
    </row>
    <row r="69" spans="1:15" x14ac:dyDescent="0.2">
      <c r="A69" s="5" t="s">
        <v>40</v>
      </c>
      <c r="B69" s="5" t="s">
        <v>168</v>
      </c>
      <c r="C69" s="8">
        <v>60807.327700000002</v>
      </c>
      <c r="D69" s="8">
        <v>58605.923266979997</v>
      </c>
      <c r="E69" s="6">
        <v>8.0942904316077318</v>
      </c>
      <c r="F69" s="15">
        <v>10.154199999999999</v>
      </c>
      <c r="G69" s="15">
        <v>10.223700000000001</v>
      </c>
      <c r="H69" s="15">
        <v>10.4634</v>
      </c>
      <c r="I69" s="15">
        <v>11.286</v>
      </c>
      <c r="J69" s="15">
        <v>9.9886999999999997</v>
      </c>
      <c r="K69" s="15">
        <v>9.7454000000000001</v>
      </c>
      <c r="L69" s="4">
        <v>21</v>
      </c>
      <c r="M69" s="4">
        <v>48</v>
      </c>
      <c r="N69" s="4">
        <v>69</v>
      </c>
      <c r="O69" s="6">
        <v>-6.139913</v>
      </c>
    </row>
    <row r="70" spans="1:15" x14ac:dyDescent="0.2">
      <c r="A70" s="5" t="s">
        <v>99</v>
      </c>
      <c r="B70" s="5" t="s">
        <v>207</v>
      </c>
      <c r="C70" s="8">
        <v>4940.2163</v>
      </c>
      <c r="D70" s="8">
        <v>22230.2553472</v>
      </c>
      <c r="E70" s="6">
        <v>2.3051353202225502</v>
      </c>
      <c r="F70" s="15">
        <v>1.4352</v>
      </c>
      <c r="G70" s="15">
        <v>1.0484</v>
      </c>
      <c r="H70" s="15">
        <v>0.26879999999999998</v>
      </c>
      <c r="I70" s="15">
        <v>1.0922000000000001</v>
      </c>
      <c r="J70" s="15">
        <v>0.80079999999999996</v>
      </c>
      <c r="K70" s="15">
        <v>1.3129999999999999</v>
      </c>
      <c r="L70" s="4">
        <v>91</v>
      </c>
      <c r="M70" s="4">
        <v>98</v>
      </c>
      <c r="N70" s="4">
        <v>189</v>
      </c>
      <c r="O70" s="6">
        <v>-6.5573839999999999</v>
      </c>
    </row>
    <row r="71" spans="1:15" x14ac:dyDescent="0.2">
      <c r="A71" s="5" t="s">
        <v>85</v>
      </c>
      <c r="B71" s="5" t="s">
        <v>211</v>
      </c>
      <c r="C71" s="8">
        <v>5943.7902999999997</v>
      </c>
      <c r="D71" s="8">
        <v>20152.299824999998</v>
      </c>
      <c r="E71" s="6">
        <v>4.366580713084816</v>
      </c>
      <c r="F71" s="15">
        <v>4.8609999999999998</v>
      </c>
      <c r="G71" s="15">
        <v>6.0721999999999996</v>
      </c>
      <c r="H71" s="15">
        <v>8.8651</v>
      </c>
      <c r="I71" s="15">
        <v>7.6376999999999997</v>
      </c>
      <c r="J71" s="15">
        <v>5.5503999999999998</v>
      </c>
      <c r="K71" s="15">
        <v>5.4085000000000001</v>
      </c>
      <c r="L71" s="4">
        <v>74</v>
      </c>
      <c r="M71" s="4">
        <v>79</v>
      </c>
      <c r="N71" s="4">
        <v>153</v>
      </c>
      <c r="O71" s="6">
        <v>-6.9007500000000004</v>
      </c>
    </row>
    <row r="72" spans="1:15" x14ac:dyDescent="0.2">
      <c r="A72" s="5" t="s">
        <v>108</v>
      </c>
      <c r="B72" s="5" t="s">
        <v>198</v>
      </c>
      <c r="C72" s="8">
        <v>54602.558299999997</v>
      </c>
      <c r="D72" s="8">
        <v>31500.278901744379</v>
      </c>
      <c r="E72" s="6">
        <v>0.9189162341506909</v>
      </c>
      <c r="F72" s="15">
        <v>0.96419999999999995</v>
      </c>
      <c r="G72" s="15">
        <v>4.5270000000000001</v>
      </c>
      <c r="H72" s="15">
        <v>10.361499999999999</v>
      </c>
      <c r="I72" s="15">
        <v>13.075100000000001</v>
      </c>
      <c r="J72" s="15">
        <v>15.8049</v>
      </c>
      <c r="K72" s="15">
        <v>15.9001</v>
      </c>
      <c r="L72" s="4">
        <v>103</v>
      </c>
      <c r="M72" s="4">
        <v>102</v>
      </c>
      <c r="N72" s="4">
        <v>205</v>
      </c>
      <c r="O72" s="6">
        <v>-7.0850720000000003</v>
      </c>
    </row>
    <row r="73" spans="1:15" x14ac:dyDescent="0.2">
      <c r="A73" s="5" t="s">
        <v>9</v>
      </c>
      <c r="B73" s="5" t="s">
        <v>185</v>
      </c>
      <c r="C73" s="8">
        <v>74936</v>
      </c>
      <c r="D73" s="8">
        <v>39140.000010299998</v>
      </c>
      <c r="E73" s="6">
        <v>7.7254034726018741</v>
      </c>
      <c r="F73" s="15">
        <v>55.244700000000002</v>
      </c>
      <c r="G73" s="15">
        <v>25.2593</v>
      </c>
      <c r="H73" s="15">
        <v>15.6776</v>
      </c>
      <c r="I73" s="15">
        <v>9.2979000000000003</v>
      </c>
      <c r="J73" s="15">
        <v>6.2295999999999996</v>
      </c>
      <c r="K73" s="15">
        <v>10.7501</v>
      </c>
      <c r="L73" s="4">
        <v>24</v>
      </c>
      <c r="M73" s="4">
        <v>1</v>
      </c>
      <c r="N73" s="4">
        <v>25</v>
      </c>
      <c r="O73" s="6">
        <v>-7.2265280000000001</v>
      </c>
    </row>
    <row r="74" spans="1:15" x14ac:dyDescent="0.2">
      <c r="A74" s="5" t="s">
        <v>101</v>
      </c>
      <c r="B74" s="5" t="s">
        <v>158</v>
      </c>
      <c r="C74" s="8">
        <v>56304.729500000001</v>
      </c>
      <c r="D74" s="8">
        <v>78619.133132000003</v>
      </c>
      <c r="E74" s="6">
        <v>1.8857981246784945</v>
      </c>
      <c r="F74" s="15">
        <v>6.4157000000000002</v>
      </c>
      <c r="G74" s="15">
        <v>6.0937000000000001</v>
      </c>
      <c r="H74" s="15">
        <v>5.9847000000000001</v>
      </c>
      <c r="I74" s="15">
        <v>6.3913000000000002</v>
      </c>
      <c r="J74" s="15">
        <v>4.9485000000000001</v>
      </c>
      <c r="K74" s="15">
        <v>5.4532999999999996</v>
      </c>
      <c r="L74" s="4">
        <v>96</v>
      </c>
      <c r="M74" s="4">
        <v>99</v>
      </c>
      <c r="N74" s="4">
        <v>195</v>
      </c>
      <c r="O74" s="6">
        <v>-7.242305</v>
      </c>
    </row>
    <row r="75" spans="1:15" x14ac:dyDescent="0.2">
      <c r="A75" s="5" t="s">
        <v>29</v>
      </c>
      <c r="B75" s="5" t="s">
        <v>170</v>
      </c>
      <c r="C75" s="8">
        <v>81004.560899999997</v>
      </c>
      <c r="D75" s="8">
        <v>56755.178756607915</v>
      </c>
      <c r="E75" s="6">
        <v>8.7058942406863356</v>
      </c>
      <c r="F75" s="15">
        <v>10.410399999999999</v>
      </c>
      <c r="G75" s="15">
        <v>2.3307000000000002</v>
      </c>
      <c r="H75" s="15">
        <v>-12.588699999999999</v>
      </c>
      <c r="I75" s="15">
        <v>0.54239999999999999</v>
      </c>
      <c r="J75" s="15">
        <v>0.77359999999999995</v>
      </c>
      <c r="K75" s="15">
        <v>4.8078000000000003</v>
      </c>
      <c r="L75" s="4">
        <v>18</v>
      </c>
      <c r="M75" s="4">
        <v>35</v>
      </c>
      <c r="N75" s="4">
        <v>53</v>
      </c>
      <c r="O75" s="6">
        <v>-7.2548789999999999</v>
      </c>
    </row>
    <row r="76" spans="1:15" x14ac:dyDescent="0.2">
      <c r="A76" s="5" t="s">
        <v>114</v>
      </c>
      <c r="B76" s="5" t="s">
        <v>174</v>
      </c>
      <c r="C76" s="8">
        <v>71213.146800000002</v>
      </c>
      <c r="D76" s="8">
        <v>55359.626959327376</v>
      </c>
      <c r="E76" s="6">
        <v>-2.6984073668776354</v>
      </c>
      <c r="F76" s="15">
        <v>-7.6607000000000003</v>
      </c>
      <c r="G76" s="15">
        <v>2.3412000000000002</v>
      </c>
      <c r="H76" s="15">
        <v>2.6694</v>
      </c>
      <c r="I76" s="15">
        <v>3.6377999999999999</v>
      </c>
      <c r="J76" s="15">
        <v>2.4954999999999998</v>
      </c>
      <c r="K76" s="15">
        <v>2.6419999999999999</v>
      </c>
      <c r="L76" s="4">
        <v>109</v>
      </c>
      <c r="M76" s="4">
        <v>111</v>
      </c>
      <c r="N76" s="4">
        <v>220</v>
      </c>
      <c r="O76" s="6">
        <v>-7.3493950000000003</v>
      </c>
    </row>
    <row r="77" spans="1:15" x14ac:dyDescent="0.2">
      <c r="A77" s="5" t="s">
        <v>46</v>
      </c>
      <c r="B77" s="5" t="s">
        <v>219</v>
      </c>
      <c r="C77" s="8">
        <v>26591.563200000001</v>
      </c>
      <c r="D77" s="8">
        <v>9191.725919999999</v>
      </c>
      <c r="E77" s="6">
        <v>7.3994337364485085</v>
      </c>
      <c r="F77" s="15">
        <v>8.3617000000000008</v>
      </c>
      <c r="G77" s="15">
        <v>6.9970999999999997</v>
      </c>
      <c r="H77" s="15">
        <v>7.3558000000000003</v>
      </c>
      <c r="I77" s="15">
        <v>12.431699999999999</v>
      </c>
      <c r="J77" s="15">
        <v>10.785399999999999</v>
      </c>
      <c r="K77" s="15">
        <v>7.2042000000000002</v>
      </c>
      <c r="L77" s="4">
        <v>30</v>
      </c>
      <c r="M77" s="4">
        <v>55</v>
      </c>
      <c r="N77" s="4">
        <v>85</v>
      </c>
      <c r="O77" s="6">
        <v>-8.0230879999999996</v>
      </c>
    </row>
    <row r="78" spans="1:15" x14ac:dyDescent="0.2">
      <c r="A78" s="5" t="s">
        <v>65</v>
      </c>
      <c r="B78" s="5" t="s">
        <v>213</v>
      </c>
      <c r="C78" s="8">
        <v>26560.334599999998</v>
      </c>
      <c r="D78" s="8">
        <v>15562.543992969999</v>
      </c>
      <c r="E78" s="6">
        <v>2.8968057018382192</v>
      </c>
      <c r="F78" s="15">
        <v>15.0124</v>
      </c>
      <c r="G78" s="15">
        <v>12.0176</v>
      </c>
      <c r="H78" s="15">
        <v>11.4695</v>
      </c>
      <c r="I78" s="15">
        <v>10.373799999999999</v>
      </c>
      <c r="J78" s="15">
        <v>11.272</v>
      </c>
      <c r="K78" s="15">
        <v>9.9149999999999991</v>
      </c>
      <c r="L78" s="4">
        <v>88</v>
      </c>
      <c r="M78" s="4">
        <v>24</v>
      </c>
      <c r="N78" s="4">
        <v>112</v>
      </c>
      <c r="O78" s="6">
        <v>-8.2024930000000005</v>
      </c>
    </row>
    <row r="79" spans="1:15" x14ac:dyDescent="0.2">
      <c r="A79" s="5" t="s">
        <v>73</v>
      </c>
      <c r="B79" s="5" t="s">
        <v>182</v>
      </c>
      <c r="C79" s="8">
        <v>51918.7215</v>
      </c>
      <c r="D79" s="8">
        <v>42753.589480000002</v>
      </c>
      <c r="E79" s="6">
        <v>5.1369975658232052</v>
      </c>
      <c r="F79" s="15">
        <v>5.5315000000000003</v>
      </c>
      <c r="G79" s="15">
        <v>5.3826000000000001</v>
      </c>
      <c r="H79" s="15">
        <v>5.3787000000000003</v>
      </c>
      <c r="I79" s="15">
        <v>5.4237000000000002</v>
      </c>
      <c r="J79" s="15">
        <v>5.8422000000000001</v>
      </c>
      <c r="K79" s="15">
        <v>6.0248999999999997</v>
      </c>
      <c r="L79" s="4">
        <v>62</v>
      </c>
      <c r="M79" s="4">
        <v>67</v>
      </c>
      <c r="N79" s="4">
        <v>129</v>
      </c>
      <c r="O79" s="6">
        <v>-8.2232579999999995</v>
      </c>
    </row>
    <row r="80" spans="1:15" x14ac:dyDescent="0.2">
      <c r="A80" s="5" t="s">
        <v>91</v>
      </c>
      <c r="B80" s="5" t="s">
        <v>153</v>
      </c>
      <c r="C80" s="8">
        <v>44493.161699999997</v>
      </c>
      <c r="D80" s="8">
        <v>87494.559534553438</v>
      </c>
      <c r="E80" s="6">
        <v>3.114468085606477</v>
      </c>
      <c r="F80" s="15">
        <v>2.5079000000000002</v>
      </c>
      <c r="G80" s="15">
        <v>6.8177000000000003</v>
      </c>
      <c r="H80" s="15">
        <v>4.8220000000000001</v>
      </c>
      <c r="I80" s="15">
        <v>4.4546999999999999</v>
      </c>
      <c r="J80" s="15">
        <v>3.5476000000000001</v>
      </c>
      <c r="K80" s="15">
        <v>3.5426000000000002</v>
      </c>
      <c r="L80" s="4">
        <v>85</v>
      </c>
      <c r="M80" s="4">
        <v>90</v>
      </c>
      <c r="N80" s="4">
        <v>175</v>
      </c>
      <c r="O80" s="6">
        <v>-8.7648360000000007</v>
      </c>
    </row>
    <row r="81" spans="1:15" x14ac:dyDescent="0.2">
      <c r="A81" s="5" t="s">
        <v>55</v>
      </c>
      <c r="B81" s="5" t="s">
        <v>142</v>
      </c>
      <c r="C81" s="8">
        <v>173008.96739999999</v>
      </c>
      <c r="D81" s="8">
        <v>130380.56508379999</v>
      </c>
      <c r="E81" s="6">
        <v>7.3981816042264299</v>
      </c>
      <c r="F81" s="15">
        <v>5.98</v>
      </c>
      <c r="G81" s="15">
        <v>6.0583</v>
      </c>
      <c r="H81" s="15">
        <v>5.0087999999999999</v>
      </c>
      <c r="I81" s="15">
        <v>5.4882999999999997</v>
      </c>
      <c r="J81" s="15">
        <v>6.4846000000000004</v>
      </c>
      <c r="K81" s="15">
        <v>5.8093000000000004</v>
      </c>
      <c r="L81" s="4">
        <v>31</v>
      </c>
      <c r="M81" s="4">
        <v>64</v>
      </c>
      <c r="N81" s="4">
        <v>95</v>
      </c>
      <c r="O81" s="6">
        <v>-9.1578429999999997</v>
      </c>
    </row>
    <row r="82" spans="1:15" x14ac:dyDescent="0.2">
      <c r="A82" s="5" t="s">
        <v>64</v>
      </c>
      <c r="B82" s="5" t="s">
        <v>132</v>
      </c>
      <c r="C82" s="8">
        <v>199376.5197</v>
      </c>
      <c r="D82" s="8">
        <v>181140.89612239998</v>
      </c>
      <c r="E82" s="6">
        <v>6.7043870676329425</v>
      </c>
      <c r="F82" s="15">
        <v>4.7904999999999998</v>
      </c>
      <c r="G82" s="15">
        <v>3.0762999999999998</v>
      </c>
      <c r="H82" s="15">
        <v>1.5710999999999999</v>
      </c>
      <c r="I82" s="15">
        <v>1.5718000000000001</v>
      </c>
      <c r="J82" s="15">
        <v>2.8454000000000002</v>
      </c>
      <c r="K82" s="15">
        <v>3.2725</v>
      </c>
      <c r="L82" s="4">
        <v>41</v>
      </c>
      <c r="M82" s="4">
        <v>69</v>
      </c>
      <c r="N82" s="4">
        <v>110</v>
      </c>
      <c r="O82" s="6">
        <v>-9.1975569999999998</v>
      </c>
    </row>
    <row r="83" spans="1:15" x14ac:dyDescent="0.2">
      <c r="A83" s="5" t="s">
        <v>95</v>
      </c>
      <c r="B83" s="5" t="s">
        <v>210</v>
      </c>
      <c r="C83" s="8">
        <v>17674.473600000001</v>
      </c>
      <c r="D83" s="8">
        <v>21120.318120555454</v>
      </c>
      <c r="E83" s="6">
        <v>2.8840622317568161</v>
      </c>
      <c r="F83" s="15">
        <v>2.2770999999999999</v>
      </c>
      <c r="G83" s="15">
        <v>2.3782000000000001</v>
      </c>
      <c r="H83" s="15">
        <v>1.9215</v>
      </c>
      <c r="I83" s="15">
        <v>2.1665000000000001</v>
      </c>
      <c r="J83" s="15">
        <v>2.2040000000000002</v>
      </c>
      <c r="K83" s="15">
        <v>3.2374000000000001</v>
      </c>
      <c r="L83" s="4">
        <v>89</v>
      </c>
      <c r="M83" s="4">
        <v>91</v>
      </c>
      <c r="N83" s="4">
        <v>180</v>
      </c>
      <c r="O83" s="6">
        <v>-9.2447459999999992</v>
      </c>
    </row>
    <row r="84" spans="1:15" x14ac:dyDescent="0.2">
      <c r="A84" s="5" t="s">
        <v>18</v>
      </c>
      <c r="B84" s="5" t="s">
        <v>218</v>
      </c>
      <c r="C84" s="8">
        <v>3224</v>
      </c>
      <c r="D84" s="8">
        <v>11207.13996185</v>
      </c>
      <c r="E84" s="6">
        <v>6.7774154389705066</v>
      </c>
      <c r="F84" s="15">
        <v>35.5685</v>
      </c>
      <c r="G84" s="15">
        <v>33.995600000000003</v>
      </c>
      <c r="H84" s="15">
        <v>32.659799999999997</v>
      </c>
      <c r="I84" s="15">
        <v>34.0685</v>
      </c>
      <c r="J84" s="15">
        <v>27.1294</v>
      </c>
      <c r="K84" s="15">
        <v>28.764199999999999</v>
      </c>
      <c r="L84" s="4">
        <v>40</v>
      </c>
      <c r="M84" s="4">
        <v>2</v>
      </c>
      <c r="N84" s="4">
        <v>42</v>
      </c>
      <c r="O84" s="6">
        <v>-9.2458419999999997</v>
      </c>
    </row>
    <row r="85" spans="1:15" x14ac:dyDescent="0.2">
      <c r="A85" s="5" t="s">
        <v>80</v>
      </c>
      <c r="B85" s="5" t="s">
        <v>193</v>
      </c>
      <c r="C85" s="8">
        <v>42734.336600000002</v>
      </c>
      <c r="D85" s="8">
        <v>34450.332893976127</v>
      </c>
      <c r="E85" s="6">
        <v>5.1051026345570554</v>
      </c>
      <c r="F85" s="15">
        <v>4.2079000000000004</v>
      </c>
      <c r="G85" s="15">
        <v>2.9548000000000001</v>
      </c>
      <c r="H85" s="15">
        <v>2.7423000000000002</v>
      </c>
      <c r="I85" s="15">
        <v>2.9661999999999997</v>
      </c>
      <c r="J85" s="15">
        <v>3.3929999999999998</v>
      </c>
      <c r="K85" s="15">
        <v>3.6688000000000001</v>
      </c>
      <c r="L85" s="4">
        <v>63</v>
      </c>
      <c r="M85" s="4">
        <v>80</v>
      </c>
      <c r="N85" s="4">
        <v>143</v>
      </c>
      <c r="O85" s="6">
        <v>-9.2537459999999996</v>
      </c>
    </row>
    <row r="86" spans="1:15" x14ac:dyDescent="0.2">
      <c r="A86" s="5" t="s">
        <v>8</v>
      </c>
      <c r="B86" s="5" t="s">
        <v>214</v>
      </c>
      <c r="C86" s="8">
        <v>18574.981800000001</v>
      </c>
      <c r="D86" s="8">
        <v>15409.439830078125</v>
      </c>
      <c r="E86" s="6">
        <v>44.688669229102338</v>
      </c>
      <c r="F86" s="15">
        <v>14.2012</v>
      </c>
      <c r="G86" s="15">
        <v>11.7973</v>
      </c>
      <c r="H86" s="15">
        <v>3.5202999999999998</v>
      </c>
      <c r="I86" s="15">
        <v>4.5397999999999996</v>
      </c>
      <c r="J86" s="15">
        <v>5.1540999999999997</v>
      </c>
      <c r="K86" s="15">
        <v>5.7274000000000003</v>
      </c>
      <c r="L86" s="4">
        <v>1</v>
      </c>
      <c r="M86" s="4">
        <v>22</v>
      </c>
      <c r="N86" s="4">
        <v>23</v>
      </c>
      <c r="O86" s="6">
        <v>-9.4001099999999997</v>
      </c>
    </row>
    <row r="87" spans="1:15" x14ac:dyDescent="0.2">
      <c r="A87" s="5" t="s">
        <v>96</v>
      </c>
      <c r="B87" s="5" t="s">
        <v>131</v>
      </c>
      <c r="C87" s="8">
        <v>329221.93839999998</v>
      </c>
      <c r="D87" s="8">
        <v>221376.89861430001</v>
      </c>
      <c r="E87" s="6">
        <v>-21.307154601875979</v>
      </c>
      <c r="F87" s="15">
        <v>4.2401999999999997</v>
      </c>
      <c r="G87" s="15">
        <v>3.5644999999999998</v>
      </c>
      <c r="H87" s="15">
        <v>3.7057000000000002</v>
      </c>
      <c r="I87" s="15">
        <v>4.0693000000000001</v>
      </c>
      <c r="J87" s="15">
        <v>4.4912000000000001</v>
      </c>
      <c r="K87" s="15"/>
      <c r="L87" s="4">
        <v>110</v>
      </c>
      <c r="M87" s="4">
        <v>71</v>
      </c>
      <c r="N87" s="4">
        <v>181</v>
      </c>
      <c r="O87" s="6">
        <v>-9.479177</v>
      </c>
    </row>
    <row r="88" spans="1:15" x14ac:dyDescent="0.2">
      <c r="A88" s="5" t="s">
        <v>39</v>
      </c>
      <c r="B88" s="5" t="s">
        <v>191</v>
      </c>
      <c r="C88" s="8">
        <v>42581.617700000003</v>
      </c>
      <c r="D88" s="8">
        <v>35146.750848299998</v>
      </c>
      <c r="E88" s="6">
        <v>5.6200781599343355</v>
      </c>
      <c r="F88" s="15">
        <v>17.995699999999999</v>
      </c>
      <c r="G88" s="15">
        <v>17.8506</v>
      </c>
      <c r="H88" s="15">
        <v>14.451700000000001</v>
      </c>
      <c r="I88" s="15">
        <v>12.9916</v>
      </c>
      <c r="J88" s="15">
        <v>11.4809</v>
      </c>
      <c r="K88" s="15">
        <v>11.1684</v>
      </c>
      <c r="L88" s="4">
        <v>56</v>
      </c>
      <c r="M88" s="4">
        <v>13</v>
      </c>
      <c r="N88" s="4">
        <v>69</v>
      </c>
      <c r="O88" s="6">
        <v>-9.5554939999999995</v>
      </c>
    </row>
    <row r="89" spans="1:15" x14ac:dyDescent="0.2">
      <c r="A89" s="5" t="s">
        <v>37</v>
      </c>
      <c r="B89" s="5" t="s">
        <v>216</v>
      </c>
      <c r="C89" s="8">
        <v>3282</v>
      </c>
      <c r="D89" s="8">
        <v>13232.81342018</v>
      </c>
      <c r="E89" s="6">
        <v>7.9563224887449628</v>
      </c>
      <c r="F89" s="15">
        <v>10.1355</v>
      </c>
      <c r="G89" s="15">
        <v>6.6487999999999996</v>
      </c>
      <c r="H89" s="15">
        <v>10.412000000000001</v>
      </c>
      <c r="I89" s="15">
        <v>10.319000000000001</v>
      </c>
      <c r="J89" s="15">
        <v>9.7432999999999996</v>
      </c>
      <c r="K89" s="15">
        <v>6.5450999999999997</v>
      </c>
      <c r="L89" s="4">
        <v>23</v>
      </c>
      <c r="M89" s="4">
        <v>44</v>
      </c>
      <c r="N89" s="4">
        <v>67</v>
      </c>
      <c r="O89" s="6">
        <v>-9.8196729999999999</v>
      </c>
    </row>
    <row r="90" spans="1:15" x14ac:dyDescent="0.2">
      <c r="A90" s="5" t="s">
        <v>81</v>
      </c>
      <c r="B90" s="5" t="s">
        <v>161</v>
      </c>
      <c r="C90" s="8">
        <v>56419.531600000002</v>
      </c>
      <c r="D90" s="8">
        <v>76588.693449835453</v>
      </c>
      <c r="E90" s="6">
        <v>3.8779794646763994</v>
      </c>
      <c r="F90" s="15">
        <v>5.7584999999999997</v>
      </c>
      <c r="G90" s="15">
        <v>8.9110999999999994</v>
      </c>
      <c r="H90" s="15">
        <v>6.8651999999999997</v>
      </c>
      <c r="I90" s="15">
        <v>5.2404000000000002</v>
      </c>
      <c r="J90" s="15">
        <v>4.9108000000000001</v>
      </c>
      <c r="K90" s="15">
        <v>3.7946</v>
      </c>
      <c r="L90" s="4">
        <v>79</v>
      </c>
      <c r="M90" s="4">
        <v>65</v>
      </c>
      <c r="N90" s="4">
        <v>144</v>
      </c>
      <c r="O90" s="6">
        <v>-9.8640050000000006</v>
      </c>
    </row>
    <row r="91" spans="1:15" x14ac:dyDescent="0.2">
      <c r="A91" s="5" t="s">
        <v>61</v>
      </c>
      <c r="B91" s="5" t="s">
        <v>139</v>
      </c>
      <c r="C91" s="8">
        <v>180449.67850000001</v>
      </c>
      <c r="D91" s="8">
        <v>144405.87296073782</v>
      </c>
      <c r="E91" s="6">
        <v>6.0973630500900802</v>
      </c>
      <c r="F91" s="15">
        <v>5.6265999999999998</v>
      </c>
      <c r="G91" s="15">
        <v>5.4379</v>
      </c>
      <c r="H91" s="15">
        <v>4.1624999999999996</v>
      </c>
      <c r="I91" s="15">
        <v>6.5240999999999998</v>
      </c>
      <c r="J91" s="15">
        <v>4.5754999999999999</v>
      </c>
      <c r="K91" s="15">
        <v>5.5076999999999998</v>
      </c>
      <c r="L91" s="4">
        <v>47</v>
      </c>
      <c r="M91" s="4">
        <v>58</v>
      </c>
      <c r="N91" s="4">
        <v>105</v>
      </c>
      <c r="O91" s="6">
        <v>-9.8853109999999997</v>
      </c>
    </row>
    <row r="92" spans="1:15" x14ac:dyDescent="0.2">
      <c r="A92" s="5" t="s">
        <v>107</v>
      </c>
      <c r="B92" s="5" t="s">
        <v>176</v>
      </c>
      <c r="C92" s="8">
        <v>79309.564299999998</v>
      </c>
      <c r="D92" s="8">
        <v>49886.413255438842</v>
      </c>
      <c r="E92" s="6">
        <v>1.5483753752725675</v>
      </c>
      <c r="F92" s="15">
        <v>0.95379999999999998</v>
      </c>
      <c r="G92" s="15">
        <v>4.1599999999999998E-2</v>
      </c>
      <c r="H92" s="15">
        <v>2.6896</v>
      </c>
      <c r="I92" s="15">
        <v>3.4188999999999998</v>
      </c>
      <c r="J92" s="15">
        <v>4.0891000000000002</v>
      </c>
      <c r="K92" s="15">
        <v>5.0324</v>
      </c>
      <c r="L92" s="4">
        <v>99</v>
      </c>
      <c r="M92" s="4">
        <v>101</v>
      </c>
      <c r="N92" s="4">
        <v>200</v>
      </c>
      <c r="O92" s="6">
        <v>-10.216570000000001</v>
      </c>
    </row>
    <row r="93" spans="1:15" x14ac:dyDescent="0.2">
      <c r="A93" s="5" t="s">
        <v>89</v>
      </c>
      <c r="B93" s="5" t="s">
        <v>215</v>
      </c>
      <c r="C93" s="8">
        <v>4179.0091000000002</v>
      </c>
      <c r="D93" s="8">
        <v>13732.163881200002</v>
      </c>
      <c r="E93" s="6">
        <v>4.1814515112121873</v>
      </c>
      <c r="F93" s="15">
        <v>2.8936000000000002</v>
      </c>
      <c r="G93" s="15">
        <v>1.6815</v>
      </c>
      <c r="H93" s="15">
        <v>1.0931</v>
      </c>
      <c r="I93" s="15">
        <v>5.4169</v>
      </c>
      <c r="J93" s="15">
        <v>2.2010000000000001</v>
      </c>
      <c r="K93" s="15">
        <v>2.1869999999999998</v>
      </c>
      <c r="L93" s="4">
        <v>75</v>
      </c>
      <c r="M93" s="4">
        <v>87</v>
      </c>
      <c r="N93" s="4">
        <v>162</v>
      </c>
      <c r="O93" s="6">
        <v>-10.957610000000001</v>
      </c>
    </row>
    <row r="94" spans="1:15" x14ac:dyDescent="0.2">
      <c r="A94" s="5" t="s">
        <v>43</v>
      </c>
      <c r="B94" s="5" t="s">
        <v>203</v>
      </c>
      <c r="C94" s="8">
        <v>44213.829400000002</v>
      </c>
      <c r="D94" s="8">
        <v>25649.71587344</v>
      </c>
      <c r="E94" s="6">
        <v>7.3207214639269491</v>
      </c>
      <c r="F94" s="15">
        <v>10.241</v>
      </c>
      <c r="G94" s="15">
        <v>11.167</v>
      </c>
      <c r="H94" s="15">
        <v>10.7956</v>
      </c>
      <c r="I94" s="15">
        <v>8.7618000000000009</v>
      </c>
      <c r="J94" s="15">
        <v>5.9490999999999996</v>
      </c>
      <c r="K94" s="15">
        <v>6.3087999999999997</v>
      </c>
      <c r="L94" s="4">
        <v>33</v>
      </c>
      <c r="M94" s="4">
        <v>45</v>
      </c>
      <c r="N94" s="4">
        <v>78</v>
      </c>
      <c r="O94" s="6">
        <v>-11.811500000000001</v>
      </c>
    </row>
    <row r="95" spans="1:15" x14ac:dyDescent="0.2">
      <c r="A95" s="5" t="s">
        <v>70</v>
      </c>
      <c r="B95" s="5" t="s">
        <v>199</v>
      </c>
      <c r="C95" s="8">
        <v>51742.036500000002</v>
      </c>
      <c r="D95" s="8">
        <v>30592.016954160004</v>
      </c>
      <c r="E95" s="6">
        <v>4.5556804260586858</v>
      </c>
      <c r="F95" s="15">
        <v>8.0592000000000006</v>
      </c>
      <c r="G95" s="15">
        <v>8.0533000000000001</v>
      </c>
      <c r="H95" s="15">
        <v>8.4619</v>
      </c>
      <c r="I95" s="15">
        <v>8.5787999999999993</v>
      </c>
      <c r="J95" s="15">
        <v>8.2058999999999997</v>
      </c>
      <c r="K95" s="15">
        <v>7.8667999999999996</v>
      </c>
      <c r="L95" s="4">
        <v>70</v>
      </c>
      <c r="M95" s="4">
        <v>50</v>
      </c>
      <c r="N95" s="4">
        <v>120</v>
      </c>
      <c r="O95" s="6">
        <v>-11.94656</v>
      </c>
    </row>
    <row r="96" spans="1:15" x14ac:dyDescent="0.2">
      <c r="A96" s="5" t="s">
        <v>83</v>
      </c>
      <c r="B96" s="5" t="s">
        <v>169</v>
      </c>
      <c r="C96" s="8">
        <v>151966.8725</v>
      </c>
      <c r="D96" s="8">
        <v>57717.103199999998</v>
      </c>
      <c r="E96" s="6">
        <v>4.8472311885874575</v>
      </c>
      <c r="F96" s="15">
        <v>3.5651999999999999</v>
      </c>
      <c r="G96" s="15">
        <v>4.2481</v>
      </c>
      <c r="H96" s="15">
        <v>3.6633</v>
      </c>
      <c r="I96" s="15">
        <v>8.7766000000000002</v>
      </c>
      <c r="J96" s="15">
        <v>7.0174000000000003</v>
      </c>
      <c r="K96" s="15">
        <v>2.7271000000000001</v>
      </c>
      <c r="L96" s="4">
        <v>66</v>
      </c>
      <c r="M96" s="4">
        <v>84</v>
      </c>
      <c r="N96" s="4">
        <v>150</v>
      </c>
      <c r="O96" s="6">
        <v>-12.133190000000001</v>
      </c>
    </row>
    <row r="97" spans="1:15" x14ac:dyDescent="0.2">
      <c r="A97" s="5" t="s">
        <v>72</v>
      </c>
      <c r="B97" s="5" t="s">
        <v>143</v>
      </c>
      <c r="C97" s="8">
        <v>196238.76070000001</v>
      </c>
      <c r="D97" s="8">
        <v>129041.76515616546</v>
      </c>
      <c r="E97" s="6">
        <v>5.8094457448439343</v>
      </c>
      <c r="F97" s="15">
        <v>5.4245000000000001</v>
      </c>
      <c r="G97" s="15">
        <v>5.0663999999999998</v>
      </c>
      <c r="H97" s="15">
        <v>4.6729000000000003</v>
      </c>
      <c r="I97" s="15">
        <v>5.1215999999999999</v>
      </c>
      <c r="J97" s="15">
        <v>4.6893000000000002</v>
      </c>
      <c r="K97" s="15">
        <v>4.0519999999999996</v>
      </c>
      <c r="L97" s="4">
        <v>51</v>
      </c>
      <c r="M97" s="4">
        <v>73</v>
      </c>
      <c r="N97" s="4">
        <v>124</v>
      </c>
      <c r="O97" s="6">
        <v>-12.32752</v>
      </c>
    </row>
    <row r="98" spans="1:15" x14ac:dyDescent="0.2">
      <c r="A98" s="5" t="s">
        <v>113</v>
      </c>
      <c r="B98" s="5" t="s">
        <v>200</v>
      </c>
      <c r="C98" s="8">
        <v>23407.044300000001</v>
      </c>
      <c r="D98" s="8">
        <v>30308.877187300001</v>
      </c>
      <c r="E98" s="6">
        <v>-1.0713990396894846</v>
      </c>
      <c r="F98" s="15">
        <v>-6.0541</v>
      </c>
      <c r="G98" s="15">
        <v>-3.2303999999999999</v>
      </c>
      <c r="H98" s="15">
        <v>-7.5359999999999996</v>
      </c>
      <c r="I98" s="15">
        <v>-5.8149999999999995</v>
      </c>
      <c r="J98" s="15">
        <v>-3.1714000000000002</v>
      </c>
      <c r="K98" s="15">
        <v>-6.9618000000000002</v>
      </c>
      <c r="L98" s="4">
        <v>106</v>
      </c>
      <c r="M98" s="4">
        <v>110</v>
      </c>
      <c r="N98" s="4">
        <v>216</v>
      </c>
      <c r="O98" s="6">
        <v>-12.462429999999999</v>
      </c>
    </row>
    <row r="99" spans="1:15" x14ac:dyDescent="0.2">
      <c r="A99" s="5" t="s">
        <v>76</v>
      </c>
      <c r="B99" s="5" t="s">
        <v>205</v>
      </c>
      <c r="C99" s="8">
        <v>19065.561399999999</v>
      </c>
      <c r="D99" s="8">
        <v>23985.435322170473</v>
      </c>
      <c r="E99" s="6">
        <v>5.4613077611765242</v>
      </c>
      <c r="F99" s="15">
        <v>4.7804000000000002</v>
      </c>
      <c r="G99" s="15">
        <v>5.2268999999999997</v>
      </c>
      <c r="H99" s="15">
        <v>7.7499000000000002</v>
      </c>
      <c r="I99" s="15">
        <v>7.2473999999999998</v>
      </c>
      <c r="J99" s="15">
        <v>4.7530999999999999</v>
      </c>
      <c r="K99" s="15">
        <v>4.3451000000000004</v>
      </c>
      <c r="L99" s="4">
        <v>58</v>
      </c>
      <c r="M99" s="4">
        <v>75</v>
      </c>
      <c r="N99" s="4">
        <v>133</v>
      </c>
      <c r="O99" s="6">
        <v>-15.22485</v>
      </c>
    </row>
    <row r="100" spans="1:15" x14ac:dyDescent="0.2">
      <c r="A100" s="5" t="s">
        <v>93</v>
      </c>
      <c r="B100" s="5" t="s">
        <v>195</v>
      </c>
      <c r="C100" s="8">
        <v>66885.116500000004</v>
      </c>
      <c r="D100" s="8">
        <v>32685.222232380002</v>
      </c>
      <c r="E100" s="6">
        <v>3.0609320678054495</v>
      </c>
      <c r="F100" s="15">
        <v>2.1945000000000001</v>
      </c>
      <c r="G100" s="15">
        <v>2.8428</v>
      </c>
      <c r="H100" s="15">
        <v>3.7625999999999999</v>
      </c>
      <c r="I100" s="15">
        <v>2.4352999999999998</v>
      </c>
      <c r="J100" s="15">
        <v>4.2648000000000001</v>
      </c>
      <c r="K100" s="15">
        <v>5.3415999999999997</v>
      </c>
      <c r="L100" s="4">
        <v>86</v>
      </c>
      <c r="M100" s="4">
        <v>92</v>
      </c>
      <c r="N100" s="4">
        <v>178</v>
      </c>
      <c r="O100" s="6">
        <v>-15.396140000000001</v>
      </c>
    </row>
    <row r="101" spans="1:15" x14ac:dyDescent="0.2">
      <c r="A101" s="5" t="s">
        <v>50</v>
      </c>
      <c r="B101" s="5" t="s">
        <v>119</v>
      </c>
      <c r="C101" s="8">
        <v>1895638.2557000001</v>
      </c>
      <c r="D101" s="8">
        <v>865991.57479192619</v>
      </c>
      <c r="E101" s="6">
        <v>6.9322691630660902</v>
      </c>
      <c r="F101" s="15">
        <v>7.0564999999999998</v>
      </c>
      <c r="G101" s="15">
        <v>3.0428999999999999</v>
      </c>
      <c r="H101" s="15">
        <v>1.3875999999999999</v>
      </c>
      <c r="I101" s="15">
        <v>2.7890000000000001</v>
      </c>
      <c r="J101" s="15">
        <v>4.1597</v>
      </c>
      <c r="K101" s="15">
        <v>3.9127000000000001</v>
      </c>
      <c r="L101" s="4">
        <v>38</v>
      </c>
      <c r="M101" s="4">
        <v>53</v>
      </c>
      <c r="N101" s="4">
        <v>91</v>
      </c>
      <c r="O101" s="6">
        <v>-15.47533</v>
      </c>
    </row>
    <row r="102" spans="1:15" x14ac:dyDescent="0.2">
      <c r="A102" s="5" t="s">
        <v>84</v>
      </c>
      <c r="B102" s="5" t="s">
        <v>190</v>
      </c>
      <c r="C102" s="8">
        <v>66481.973299999998</v>
      </c>
      <c r="D102" s="8">
        <v>35468.973118529997</v>
      </c>
      <c r="E102" s="6">
        <v>4.6869257634558803</v>
      </c>
      <c r="F102" s="15">
        <v>3.0286</v>
      </c>
      <c r="G102" s="15">
        <v>4.4760999999999997</v>
      </c>
      <c r="H102" s="15">
        <v>0.2611</v>
      </c>
      <c r="I102" s="15">
        <v>-1.0999000000000001</v>
      </c>
      <c r="J102" s="15">
        <v>2.2488000000000001</v>
      </c>
      <c r="K102" s="15">
        <v>1.6215999999999999</v>
      </c>
      <c r="L102" s="4">
        <v>68</v>
      </c>
      <c r="M102" s="4">
        <v>83</v>
      </c>
      <c r="N102" s="4">
        <v>151</v>
      </c>
      <c r="O102" s="6">
        <v>-16.466470000000001</v>
      </c>
    </row>
    <row r="103" spans="1:15" x14ac:dyDescent="0.2">
      <c r="A103" s="5" t="s">
        <v>31</v>
      </c>
      <c r="B103" s="5" t="s">
        <v>217</v>
      </c>
      <c r="C103" s="8">
        <v>4176.5571</v>
      </c>
      <c r="D103" s="8">
        <v>12186.573819499999</v>
      </c>
      <c r="E103" s="6">
        <v>7.2306905008992191</v>
      </c>
      <c r="F103" s="15">
        <v>15.3963</v>
      </c>
      <c r="G103" s="15">
        <v>15.2361</v>
      </c>
      <c r="H103" s="15">
        <v>11.469899999999999</v>
      </c>
      <c r="I103" s="15">
        <v>10.5303</v>
      </c>
      <c r="J103" s="15">
        <v>8.3885000000000005</v>
      </c>
      <c r="K103" s="15">
        <v>5.3143000000000002</v>
      </c>
      <c r="L103" s="4">
        <v>34</v>
      </c>
      <c r="M103" s="4">
        <v>21</v>
      </c>
      <c r="N103" s="4">
        <v>55</v>
      </c>
      <c r="O103" s="6">
        <v>-17.564889999999998</v>
      </c>
    </row>
    <row r="104" spans="1:15" x14ac:dyDescent="0.2">
      <c r="A104" s="5" t="s">
        <v>77</v>
      </c>
      <c r="B104" s="5" t="s">
        <v>220</v>
      </c>
      <c r="C104" s="8">
        <v>19618.854599999999</v>
      </c>
      <c r="D104" s="8">
        <v>7880.0868694335932</v>
      </c>
      <c r="E104" s="6">
        <v>-128.00418538804297</v>
      </c>
      <c r="F104" s="15">
        <v>12.263400000000001</v>
      </c>
      <c r="G104" s="15">
        <v>8.8925000000000001</v>
      </c>
      <c r="H104" s="15">
        <v>7.3558000000000003</v>
      </c>
      <c r="I104" s="15">
        <v>12.125999999999999</v>
      </c>
      <c r="J104" s="15">
        <v>6.4367000000000001</v>
      </c>
      <c r="K104" s="15">
        <v>7.6589999999999998</v>
      </c>
      <c r="L104" s="4">
        <v>111</v>
      </c>
      <c r="M104" s="4">
        <v>29</v>
      </c>
      <c r="N104" s="4">
        <v>140</v>
      </c>
      <c r="O104" s="6">
        <v>-17.691949999999999</v>
      </c>
    </row>
    <row r="105" spans="1:15" x14ac:dyDescent="0.2">
      <c r="A105" s="5" t="s">
        <v>67</v>
      </c>
      <c r="B105" s="5" t="s">
        <v>221</v>
      </c>
      <c r="C105" s="8">
        <v>4251.6644999999999</v>
      </c>
      <c r="D105" s="8">
        <v>7864.3251896399997</v>
      </c>
      <c r="E105" s="6">
        <v>6.8907847858921416</v>
      </c>
      <c r="F105" s="15">
        <v>3.5364</v>
      </c>
      <c r="G105" s="15">
        <v>3.5762</v>
      </c>
      <c r="H105" s="15">
        <v>4.0735000000000001</v>
      </c>
      <c r="I105" s="15">
        <v>4.6551</v>
      </c>
      <c r="J105" s="15">
        <v>3.5215000000000001</v>
      </c>
      <c r="K105" s="15">
        <v>1.0001</v>
      </c>
      <c r="L105" s="4">
        <v>39</v>
      </c>
      <c r="M105" s="4">
        <v>77</v>
      </c>
      <c r="N105" s="4">
        <v>116</v>
      </c>
      <c r="O105" s="6">
        <v>-18.304839999999999</v>
      </c>
    </row>
    <row r="106" spans="1:15" x14ac:dyDescent="0.2">
      <c r="A106" s="5" t="s">
        <v>106</v>
      </c>
      <c r="B106" s="5" t="s">
        <v>208</v>
      </c>
      <c r="C106" s="8">
        <v>46541.728900000002</v>
      </c>
      <c r="D106" s="8">
        <v>22132.507796795744</v>
      </c>
      <c r="E106" s="6">
        <v>1.4063324969833746</v>
      </c>
      <c r="F106" s="15">
        <v>2.4939999999999998</v>
      </c>
      <c r="G106" s="15">
        <v>0.1414</v>
      </c>
      <c r="H106" s="15">
        <v>0.48770000000000002</v>
      </c>
      <c r="I106" s="15">
        <v>1.6623999999999999</v>
      </c>
      <c r="J106" s="15">
        <v>1.5931999999999999</v>
      </c>
      <c r="K106" s="15">
        <v>2.2162000000000002</v>
      </c>
      <c r="L106" s="4">
        <v>100</v>
      </c>
      <c r="M106" s="4">
        <v>100</v>
      </c>
      <c r="N106" s="4">
        <v>200</v>
      </c>
      <c r="O106" s="6">
        <v>-22.197379999999999</v>
      </c>
    </row>
    <row r="107" spans="1:15" x14ac:dyDescent="0.2">
      <c r="A107" s="5" t="s">
        <v>45</v>
      </c>
      <c r="B107" s="5" t="s">
        <v>222</v>
      </c>
      <c r="C107" s="8">
        <v>3506.0111000000002</v>
      </c>
      <c r="D107" s="8">
        <v>7382.7</v>
      </c>
      <c r="E107" s="6">
        <v>23.325155921388905</v>
      </c>
      <c r="F107" s="15">
        <v>3.6295000000000002</v>
      </c>
      <c r="G107" s="15">
        <v>4.2336</v>
      </c>
      <c r="H107" s="15">
        <v>2.2841</v>
      </c>
      <c r="I107" s="15">
        <v>-13.667199999999999</v>
      </c>
      <c r="J107" s="15">
        <v>-18.178100000000001</v>
      </c>
      <c r="K107" s="15">
        <v>-2.4203000000000001</v>
      </c>
      <c r="L107" s="4">
        <v>2</v>
      </c>
      <c r="M107" s="4">
        <v>82</v>
      </c>
      <c r="N107" s="4">
        <v>84</v>
      </c>
      <c r="O107" s="6">
        <v>-23.149239999999999</v>
      </c>
    </row>
    <row r="108" spans="1:15" x14ac:dyDescent="0.2">
      <c r="A108" s="5" t="s">
        <v>52</v>
      </c>
      <c r="B108" s="5" t="s">
        <v>223</v>
      </c>
      <c r="C108" s="8">
        <v>22319.8544</v>
      </c>
      <c r="D108" s="8">
        <v>6130.9042700299997</v>
      </c>
      <c r="E108" s="6">
        <v>7.3979645573431423</v>
      </c>
      <c r="F108" s="15">
        <v>5.6065000000000005</v>
      </c>
      <c r="G108" s="15">
        <v>7.7396000000000003</v>
      </c>
      <c r="H108" s="15">
        <v>6.9741999999999997</v>
      </c>
      <c r="I108" s="15">
        <v>5.6376999999999997</v>
      </c>
      <c r="J108" s="15">
        <v>2.5388999999999999</v>
      </c>
      <c r="K108" s="15">
        <v>0.96799999999999997</v>
      </c>
      <c r="L108" s="4">
        <v>32</v>
      </c>
      <c r="M108" s="4">
        <v>59</v>
      </c>
      <c r="N108" s="4">
        <v>91</v>
      </c>
      <c r="O108" s="6">
        <v>-27.50366</v>
      </c>
    </row>
    <row r="109" spans="1:15" x14ac:dyDescent="0.2">
      <c r="A109" s="5" t="s">
        <v>68</v>
      </c>
      <c r="B109" s="5" t="s">
        <v>224</v>
      </c>
      <c r="C109" s="8">
        <v>19665.780999999999</v>
      </c>
      <c r="D109" s="8">
        <v>5006.6766599599996</v>
      </c>
      <c r="E109" s="6">
        <v>3.7529271587085211</v>
      </c>
      <c r="F109" s="15">
        <v>10.4565</v>
      </c>
      <c r="G109" s="15">
        <v>16.299199999999999</v>
      </c>
      <c r="H109" s="15">
        <v>12.657999999999999</v>
      </c>
      <c r="I109" s="15">
        <v>5.4268999999999998</v>
      </c>
      <c r="J109" s="15">
        <v>4.0315000000000003</v>
      </c>
      <c r="K109" s="15">
        <v>0.69969999999999999</v>
      </c>
      <c r="L109" s="4">
        <v>82</v>
      </c>
      <c r="M109" s="4">
        <v>36</v>
      </c>
      <c r="N109" s="4">
        <v>118</v>
      </c>
      <c r="O109" s="6">
        <v>-31.603829999999999</v>
      </c>
    </row>
    <row r="110" spans="1:15" x14ac:dyDescent="0.2">
      <c r="A110" s="5"/>
      <c r="B110" s="5"/>
      <c r="C110" s="5"/>
      <c r="D110" s="8"/>
      <c r="F110" s="15"/>
      <c r="G110" s="15"/>
      <c r="H110" s="15"/>
      <c r="I110" s="15"/>
      <c r="J110" s="15"/>
      <c r="K110" s="15"/>
    </row>
    <row r="111" spans="1:15" x14ac:dyDescent="0.2">
      <c r="A111" s="5"/>
      <c r="B111" s="5"/>
      <c r="C111" s="5"/>
      <c r="D111" s="8"/>
      <c r="F111" s="17"/>
      <c r="G111" s="17"/>
      <c r="H111" s="17"/>
      <c r="I111" s="17"/>
      <c r="J111" s="17"/>
      <c r="K111" s="17"/>
      <c r="O111" s="16">
        <v>-9.7531314477628563E-3</v>
      </c>
    </row>
    <row r="112" spans="1:15" x14ac:dyDescent="0.2">
      <c r="A112" s="7"/>
      <c r="B112" s="7"/>
      <c r="C112" s="7"/>
      <c r="D112" s="9"/>
      <c r="O112" s="16">
        <v>1.279002456111112</v>
      </c>
    </row>
    <row r="113" spans="1:15" x14ac:dyDescent="0.2">
      <c r="A113" s="5"/>
      <c r="B113" s="5"/>
      <c r="C113" s="5"/>
      <c r="D113" s="8"/>
      <c r="E113" s="4"/>
      <c r="F113" s="4"/>
      <c r="G113" s="4"/>
      <c r="H113" s="4"/>
      <c r="I113" s="4"/>
      <c r="J113" s="4"/>
      <c r="K113" s="4"/>
      <c r="O113" s="4"/>
    </row>
    <row r="114" spans="1:15" x14ac:dyDescent="0.2">
      <c r="A114" s="5"/>
      <c r="B114" s="5"/>
      <c r="C114" s="5"/>
      <c r="D114" s="8"/>
      <c r="E114" s="4"/>
      <c r="F114" s="4"/>
      <c r="G114" s="4"/>
      <c r="H114" s="4"/>
      <c r="I114" s="4"/>
      <c r="J114" s="4"/>
      <c r="K114" s="4"/>
      <c r="O114" s="4"/>
    </row>
    <row r="115" spans="1:15" x14ac:dyDescent="0.2">
      <c r="A115" s="5"/>
      <c r="B115" s="5"/>
      <c r="C115" s="5"/>
      <c r="D115" s="8"/>
      <c r="E115" s="4"/>
      <c r="F115" s="4"/>
      <c r="G115" s="4"/>
      <c r="H115" s="4"/>
      <c r="I115" s="4"/>
      <c r="J115" s="4"/>
      <c r="K115" s="4"/>
      <c r="O115" s="4"/>
    </row>
    <row r="116" spans="1:15" x14ac:dyDescent="0.2">
      <c r="A116" s="5"/>
      <c r="B116" s="5"/>
      <c r="C116" s="5"/>
      <c r="D116" s="8"/>
      <c r="E116" s="4"/>
      <c r="F116" s="4"/>
      <c r="G116" s="4"/>
      <c r="H116" s="4"/>
      <c r="I116" s="4"/>
      <c r="J116" s="4"/>
      <c r="K116" s="4"/>
      <c r="O116" s="4"/>
    </row>
    <row r="117" spans="1:15" x14ac:dyDescent="0.2">
      <c r="A117" s="5"/>
      <c r="B117" s="5"/>
      <c r="C117" s="5"/>
      <c r="D117" s="8"/>
      <c r="E117" s="4"/>
      <c r="F117" s="4"/>
      <c r="G117" s="4"/>
      <c r="H117" s="4"/>
      <c r="I117" s="4"/>
      <c r="J117" s="4"/>
      <c r="K117" s="4"/>
      <c r="O117" s="4"/>
    </row>
    <row r="118" spans="1:15" x14ac:dyDescent="0.2">
      <c r="A118" s="5"/>
      <c r="B118" s="5"/>
      <c r="C118" s="5"/>
      <c r="D118" s="8"/>
      <c r="E118" s="4"/>
      <c r="F118" s="4"/>
      <c r="G118" s="4"/>
      <c r="H118" s="4"/>
      <c r="I118" s="4"/>
      <c r="J118" s="4"/>
      <c r="K118" s="4"/>
      <c r="O118" s="4"/>
    </row>
    <row r="119" spans="1:15" x14ac:dyDescent="0.2">
      <c r="A119" s="5"/>
      <c r="B119" s="5"/>
      <c r="C119" s="5"/>
      <c r="D119" s="8"/>
      <c r="E119" s="4"/>
      <c r="F119" s="4"/>
      <c r="G119" s="4"/>
      <c r="H119" s="4"/>
      <c r="I119" s="4"/>
      <c r="J119" s="4"/>
      <c r="K119" s="4"/>
      <c r="O119" s="4"/>
    </row>
    <row r="120" spans="1:15" x14ac:dyDescent="0.2">
      <c r="A120" s="5"/>
      <c r="B120" s="5"/>
      <c r="C120" s="5"/>
      <c r="D120" s="8"/>
      <c r="E120" s="4"/>
      <c r="F120" s="4"/>
      <c r="G120" s="4"/>
      <c r="H120" s="4"/>
      <c r="I120" s="4"/>
      <c r="J120" s="4"/>
      <c r="K120" s="4"/>
      <c r="O120" s="4"/>
    </row>
    <row r="121" spans="1:15" x14ac:dyDescent="0.2">
      <c r="A121" s="5"/>
      <c r="B121" s="5"/>
      <c r="C121" s="5"/>
      <c r="D121" s="8"/>
      <c r="E121" s="4"/>
      <c r="F121" s="4"/>
      <c r="G121" s="4"/>
      <c r="H121" s="4"/>
      <c r="I121" s="4"/>
      <c r="J121" s="4"/>
      <c r="K121" s="4"/>
      <c r="O121" s="4"/>
    </row>
    <row r="122" spans="1:15" x14ac:dyDescent="0.2">
      <c r="A122" s="5"/>
      <c r="B122" s="5"/>
      <c r="C122" s="5"/>
      <c r="D122" s="8"/>
      <c r="E122" s="4"/>
      <c r="F122" s="4"/>
      <c r="G122" s="4"/>
      <c r="H122" s="4"/>
      <c r="I122" s="4"/>
      <c r="J122" s="4"/>
      <c r="K122" s="4"/>
      <c r="O122" s="4"/>
    </row>
    <row r="123" spans="1:15" x14ac:dyDescent="0.2">
      <c r="A123" s="5"/>
      <c r="B123" s="5"/>
      <c r="C123" s="5"/>
      <c r="D123" s="8"/>
      <c r="E123" s="4"/>
      <c r="F123" s="4"/>
      <c r="G123" s="4"/>
      <c r="H123" s="4"/>
      <c r="I123" s="4"/>
      <c r="J123" s="4"/>
      <c r="K123" s="4"/>
      <c r="O123" s="4"/>
    </row>
    <row r="124" spans="1:15" x14ac:dyDescent="0.2">
      <c r="A124" s="5"/>
      <c r="B124" s="5"/>
      <c r="C124" s="5"/>
      <c r="D124" s="8"/>
      <c r="E124" s="4"/>
      <c r="F124" s="4"/>
      <c r="G124" s="4"/>
      <c r="H124" s="4"/>
      <c r="I124" s="4"/>
      <c r="J124" s="4"/>
      <c r="K124" s="4"/>
      <c r="O124" s="4"/>
    </row>
    <row r="125" spans="1:15" x14ac:dyDescent="0.2">
      <c r="A125" s="5"/>
      <c r="B125" s="5"/>
      <c r="C125" s="5"/>
      <c r="D125" s="8"/>
      <c r="E125" s="4"/>
      <c r="F125" s="4"/>
      <c r="G125" s="4"/>
      <c r="H125" s="4"/>
      <c r="I125" s="4"/>
      <c r="J125" s="4"/>
      <c r="K125" s="4"/>
      <c r="O125" s="4"/>
    </row>
    <row r="126" spans="1:15" x14ac:dyDescent="0.2">
      <c r="A126" s="5"/>
      <c r="B126" s="5"/>
      <c r="C126" s="5"/>
      <c r="D126" s="8"/>
      <c r="E126" s="4"/>
      <c r="F126" s="4"/>
      <c r="G126" s="4"/>
      <c r="H126" s="4"/>
      <c r="I126" s="4"/>
      <c r="J126" s="4"/>
      <c r="K126" s="4"/>
      <c r="O126" s="4"/>
    </row>
    <row r="127" spans="1:15" x14ac:dyDescent="0.2">
      <c r="A127" s="5"/>
      <c r="B127" s="5"/>
      <c r="C127" s="5"/>
      <c r="D127" s="8"/>
      <c r="E127" s="4"/>
      <c r="F127" s="4"/>
      <c r="G127" s="4"/>
      <c r="H127" s="4"/>
      <c r="I127" s="4"/>
      <c r="J127" s="4"/>
      <c r="K127" s="4"/>
      <c r="O127" s="4"/>
    </row>
    <row r="128" spans="1:15" x14ac:dyDescent="0.2">
      <c r="A128" s="5"/>
      <c r="B128" s="5"/>
      <c r="C128" s="5"/>
      <c r="D128" s="8"/>
      <c r="E128" s="4"/>
      <c r="F128" s="4"/>
      <c r="G128" s="4"/>
      <c r="H128" s="4"/>
      <c r="I128" s="4"/>
      <c r="J128" s="4"/>
      <c r="K128" s="4"/>
      <c r="O128" s="4"/>
    </row>
    <row r="129" spans="1:15" x14ac:dyDescent="0.2">
      <c r="A129" s="5"/>
      <c r="B129" s="5"/>
      <c r="C129" s="5"/>
      <c r="D129" s="8"/>
      <c r="E129" s="4"/>
      <c r="F129" s="4"/>
      <c r="G129" s="4"/>
      <c r="H129" s="4"/>
      <c r="I129" s="4"/>
      <c r="J129" s="4"/>
      <c r="K129" s="4"/>
      <c r="O129" s="4"/>
    </row>
    <row r="130" spans="1:15" x14ac:dyDescent="0.2">
      <c r="A130" s="5"/>
      <c r="B130" s="5"/>
      <c r="C130" s="5"/>
      <c r="D130" s="8"/>
      <c r="E130" s="4"/>
      <c r="F130" s="4"/>
      <c r="G130" s="4"/>
      <c r="H130" s="4"/>
      <c r="I130" s="4"/>
      <c r="J130" s="4"/>
      <c r="K130" s="4"/>
      <c r="O130" s="4"/>
    </row>
    <row r="131" spans="1:15" x14ac:dyDescent="0.2">
      <c r="A131" s="5"/>
      <c r="B131" s="5"/>
      <c r="C131" s="5"/>
      <c r="D131" s="8"/>
      <c r="E131" s="4"/>
      <c r="F131" s="4"/>
      <c r="G131" s="4"/>
      <c r="H131" s="4"/>
      <c r="I131" s="4"/>
      <c r="J131" s="4"/>
      <c r="K131" s="4"/>
      <c r="O131" s="4"/>
    </row>
    <row r="132" spans="1:15" x14ac:dyDescent="0.2">
      <c r="A132" s="5"/>
      <c r="B132" s="5"/>
      <c r="C132" s="5"/>
      <c r="D132" s="8"/>
      <c r="E132" s="4"/>
      <c r="F132" s="4"/>
      <c r="G132" s="4"/>
      <c r="H132" s="4"/>
      <c r="I132" s="4"/>
      <c r="J132" s="4"/>
      <c r="K132" s="4"/>
      <c r="O132" s="4"/>
    </row>
    <row r="133" spans="1:15" x14ac:dyDescent="0.2">
      <c r="A133" s="5"/>
      <c r="B133" s="5"/>
      <c r="C133" s="5"/>
      <c r="D133" s="8"/>
      <c r="E133" s="4"/>
      <c r="F133" s="4"/>
      <c r="G133" s="4"/>
      <c r="H133" s="4"/>
      <c r="I133" s="4"/>
      <c r="J133" s="4"/>
      <c r="K133" s="4"/>
      <c r="O133" s="4"/>
    </row>
    <row r="134" spans="1:15" x14ac:dyDescent="0.2">
      <c r="A134" s="5"/>
      <c r="B134" s="5"/>
      <c r="C134" s="5"/>
      <c r="D134" s="8"/>
      <c r="E134" s="4"/>
      <c r="F134" s="4"/>
      <c r="G134" s="4"/>
      <c r="H134" s="4"/>
      <c r="I134" s="4"/>
      <c r="J134" s="4"/>
      <c r="K134" s="4"/>
      <c r="O134" s="4"/>
    </row>
    <row r="135" spans="1:15" x14ac:dyDescent="0.2">
      <c r="A135" s="5"/>
      <c r="B135" s="5"/>
      <c r="C135" s="5"/>
      <c r="D135" s="8"/>
      <c r="E135" s="4"/>
      <c r="F135" s="4"/>
      <c r="G135" s="4"/>
      <c r="H135" s="4"/>
      <c r="I135" s="4"/>
      <c r="J135" s="4"/>
      <c r="K135" s="4"/>
      <c r="O135" s="4"/>
    </row>
    <row r="136" spans="1:15" x14ac:dyDescent="0.2">
      <c r="A136" s="5"/>
      <c r="B136" s="5"/>
      <c r="C136" s="5"/>
      <c r="D136" s="8"/>
      <c r="E136" s="4"/>
      <c r="F136" s="4"/>
      <c r="G136" s="4"/>
      <c r="H136" s="4"/>
      <c r="I136" s="4"/>
      <c r="J136" s="4"/>
      <c r="K136" s="4"/>
      <c r="O136" s="4"/>
    </row>
    <row r="137" spans="1:15" x14ac:dyDescent="0.2">
      <c r="A137" s="5"/>
      <c r="B137" s="5"/>
      <c r="C137" s="5"/>
      <c r="D137" s="8"/>
      <c r="E137" s="4"/>
      <c r="F137" s="4"/>
      <c r="G137" s="4"/>
      <c r="H137" s="4"/>
      <c r="I137" s="4"/>
      <c r="J137" s="4"/>
      <c r="K137" s="4"/>
      <c r="O137" s="4"/>
    </row>
    <row r="138" spans="1:15" x14ac:dyDescent="0.2">
      <c r="A138" s="5"/>
      <c r="B138" s="5"/>
      <c r="C138" s="5"/>
      <c r="D138" s="8"/>
      <c r="E138" s="4"/>
      <c r="F138" s="4"/>
      <c r="G138" s="4"/>
      <c r="H138" s="4"/>
      <c r="I138" s="4"/>
      <c r="J138" s="4"/>
      <c r="K138" s="4"/>
      <c r="O138" s="4"/>
    </row>
    <row r="139" spans="1:15" x14ac:dyDescent="0.2">
      <c r="A139" s="5"/>
      <c r="B139" s="5"/>
      <c r="C139" s="5"/>
      <c r="D139" s="8"/>
      <c r="E139" s="4"/>
      <c r="F139" s="4"/>
      <c r="G139" s="4"/>
      <c r="H139" s="4"/>
      <c r="I139" s="4"/>
      <c r="J139" s="4"/>
      <c r="K139" s="4"/>
      <c r="O139" s="4"/>
    </row>
    <row r="140" spans="1:15" x14ac:dyDescent="0.2">
      <c r="A140" s="5"/>
      <c r="B140" s="5"/>
      <c r="C140" s="5"/>
      <c r="D140" s="8"/>
      <c r="E140" s="4"/>
      <c r="F140" s="4"/>
      <c r="G140" s="4"/>
      <c r="H140" s="4"/>
      <c r="I140" s="4"/>
      <c r="J140" s="4"/>
      <c r="K140" s="4"/>
      <c r="O140" s="4"/>
    </row>
    <row r="141" spans="1:15" x14ac:dyDescent="0.2">
      <c r="A141" s="5"/>
      <c r="B141" s="5"/>
      <c r="C141" s="5"/>
      <c r="D141" s="8"/>
      <c r="E141" s="4"/>
      <c r="F141" s="4"/>
      <c r="G141" s="4"/>
      <c r="H141" s="4"/>
      <c r="I141" s="4"/>
      <c r="J141" s="4"/>
      <c r="K141" s="4"/>
      <c r="O141" s="4"/>
    </row>
    <row r="142" spans="1:15" x14ac:dyDescent="0.2">
      <c r="A142" s="5"/>
      <c r="B142" s="5"/>
      <c r="C142" s="5"/>
      <c r="D142" s="8"/>
      <c r="E142" s="4"/>
      <c r="F142" s="4"/>
      <c r="G142" s="4"/>
      <c r="H142" s="4"/>
      <c r="I142" s="4"/>
      <c r="J142" s="4"/>
      <c r="K142" s="4"/>
      <c r="O142" s="4"/>
    </row>
    <row r="143" spans="1:15" x14ac:dyDescent="0.2">
      <c r="A143" s="5"/>
      <c r="B143" s="5"/>
      <c r="C143" s="5"/>
      <c r="D143" s="8"/>
      <c r="E143" s="4"/>
      <c r="F143" s="4"/>
      <c r="G143" s="4"/>
      <c r="H143" s="4"/>
      <c r="I143" s="4"/>
      <c r="J143" s="4"/>
      <c r="K143" s="4"/>
      <c r="O143" s="4"/>
    </row>
    <row r="144" spans="1:15" x14ac:dyDescent="0.2">
      <c r="A144" s="5"/>
      <c r="B144" s="5"/>
      <c r="C144" s="5"/>
      <c r="D144" s="8"/>
      <c r="E144" s="4"/>
      <c r="F144" s="4"/>
      <c r="G144" s="4"/>
      <c r="H144" s="4"/>
      <c r="I144" s="4"/>
      <c r="J144" s="4"/>
      <c r="K144" s="4"/>
      <c r="O144" s="4"/>
    </row>
    <row r="145" spans="1:15" x14ac:dyDescent="0.2">
      <c r="A145" s="5"/>
      <c r="B145" s="5"/>
      <c r="C145" s="5"/>
      <c r="D145" s="8"/>
      <c r="E145" s="4"/>
      <c r="F145" s="4"/>
      <c r="G145" s="4"/>
      <c r="H145" s="4"/>
      <c r="I145" s="4"/>
      <c r="J145" s="4"/>
      <c r="K145" s="4"/>
      <c r="O145" s="4"/>
    </row>
    <row r="146" spans="1:15" x14ac:dyDescent="0.2">
      <c r="A146" s="5"/>
      <c r="B146" s="5"/>
      <c r="C146" s="5"/>
      <c r="D146" s="8"/>
      <c r="E146" s="4"/>
      <c r="F146" s="4"/>
      <c r="G146" s="4"/>
      <c r="H146" s="4"/>
      <c r="I146" s="4"/>
      <c r="J146" s="4"/>
      <c r="K146" s="4"/>
      <c r="O146" s="4"/>
    </row>
    <row r="147" spans="1:15" x14ac:dyDescent="0.2">
      <c r="A147" s="5"/>
      <c r="B147" s="5"/>
      <c r="C147" s="5"/>
      <c r="D147" s="8"/>
      <c r="E147" s="4"/>
      <c r="F147" s="4"/>
      <c r="G147" s="4"/>
      <c r="H147" s="4"/>
      <c r="I147" s="4"/>
      <c r="J147" s="4"/>
      <c r="K147" s="4"/>
      <c r="O147" s="4"/>
    </row>
    <row r="148" spans="1:15" x14ac:dyDescent="0.2">
      <c r="A148" s="5"/>
      <c r="B148" s="5"/>
      <c r="C148" s="5"/>
      <c r="D148" s="8"/>
      <c r="E148" s="4"/>
      <c r="F148" s="4"/>
      <c r="G148" s="4"/>
      <c r="H148" s="4"/>
      <c r="I148" s="4"/>
      <c r="J148" s="4"/>
      <c r="K148" s="4"/>
      <c r="O148" s="4"/>
    </row>
    <row r="149" spans="1:15" x14ac:dyDescent="0.2">
      <c r="A149" s="5"/>
      <c r="B149" s="5"/>
      <c r="C149" s="5"/>
      <c r="D149" s="8"/>
      <c r="E149" s="4"/>
      <c r="F149" s="4"/>
      <c r="G149" s="4"/>
      <c r="H149" s="4"/>
      <c r="I149" s="4"/>
      <c r="J149" s="4"/>
      <c r="K149" s="4"/>
      <c r="O149" s="4"/>
    </row>
    <row r="150" spans="1:15" x14ac:dyDescent="0.2">
      <c r="A150" s="5"/>
      <c r="B150" s="5"/>
      <c r="C150" s="5"/>
      <c r="D150" s="8"/>
      <c r="E150" s="4"/>
      <c r="F150" s="4"/>
      <c r="G150" s="4"/>
      <c r="H150" s="4"/>
      <c r="I150" s="4"/>
      <c r="J150" s="4"/>
      <c r="K150" s="4"/>
      <c r="O150" s="4"/>
    </row>
    <row r="151" spans="1:15" x14ac:dyDescent="0.2">
      <c r="A151" s="5"/>
      <c r="B151" s="5"/>
      <c r="C151" s="5"/>
      <c r="D151" s="8"/>
      <c r="E151" s="4"/>
      <c r="F151" s="4"/>
      <c r="G151" s="4"/>
      <c r="H151" s="4"/>
      <c r="I151" s="4"/>
      <c r="J151" s="4"/>
      <c r="K151" s="4"/>
      <c r="O151" s="4"/>
    </row>
    <row r="152" spans="1:15" x14ac:dyDescent="0.2">
      <c r="A152" s="5"/>
      <c r="B152" s="5"/>
      <c r="C152" s="5"/>
      <c r="D152" s="8"/>
      <c r="E152" s="4"/>
      <c r="F152" s="4"/>
      <c r="G152" s="4"/>
      <c r="H152" s="4"/>
      <c r="I152" s="4"/>
      <c r="J152" s="4"/>
      <c r="K152" s="4"/>
      <c r="O152" s="4"/>
    </row>
    <row r="153" spans="1:15" x14ac:dyDescent="0.2">
      <c r="A153" s="5"/>
      <c r="B153" s="5"/>
      <c r="C153" s="5"/>
      <c r="D153" s="8"/>
      <c r="E153" s="4"/>
      <c r="F153" s="4"/>
      <c r="G153" s="4"/>
      <c r="H153" s="4"/>
      <c r="I153" s="4"/>
      <c r="J153" s="4"/>
      <c r="K153" s="4"/>
      <c r="O153" s="4"/>
    </row>
    <row r="154" spans="1:15" x14ac:dyDescent="0.2">
      <c r="A154" s="5"/>
      <c r="B154" s="5"/>
      <c r="C154" s="5"/>
      <c r="D154" s="8"/>
      <c r="E154" s="4"/>
      <c r="F154" s="4"/>
      <c r="G154" s="4"/>
      <c r="H154" s="4"/>
      <c r="I154" s="4"/>
      <c r="J154" s="4"/>
      <c r="K154" s="4"/>
      <c r="O154" s="4"/>
    </row>
    <row r="155" spans="1:15" x14ac:dyDescent="0.2">
      <c r="A155" s="5"/>
      <c r="B155" s="5"/>
      <c r="C155" s="5"/>
      <c r="D155" s="8"/>
      <c r="E155" s="4"/>
      <c r="F155" s="4"/>
      <c r="G155" s="4"/>
      <c r="H155" s="4"/>
      <c r="I155" s="4"/>
      <c r="J155" s="4"/>
      <c r="K155" s="4"/>
      <c r="O155" s="4"/>
    </row>
    <row r="156" spans="1:15" x14ac:dyDescent="0.2">
      <c r="A156" s="5"/>
      <c r="B156" s="5"/>
      <c r="C156" s="5"/>
      <c r="D156" s="8"/>
      <c r="E156" s="4"/>
      <c r="F156" s="4"/>
      <c r="G156" s="4"/>
      <c r="H156" s="4"/>
      <c r="I156" s="4"/>
      <c r="J156" s="4"/>
      <c r="K156" s="4"/>
      <c r="O156" s="4"/>
    </row>
    <row r="157" spans="1:15" x14ac:dyDescent="0.2">
      <c r="A157" s="5"/>
      <c r="B157" s="5"/>
      <c r="C157" s="5"/>
      <c r="D157" s="8"/>
      <c r="E157" s="4"/>
      <c r="F157" s="4"/>
      <c r="G157" s="4"/>
      <c r="H157" s="4"/>
      <c r="I157" s="4"/>
      <c r="J157" s="4"/>
      <c r="K157" s="4"/>
      <c r="O157" s="4"/>
    </row>
    <row r="158" spans="1:15" x14ac:dyDescent="0.2">
      <c r="A158" s="5"/>
      <c r="B158" s="5"/>
      <c r="C158" s="5"/>
      <c r="D158" s="8"/>
      <c r="E158" s="4"/>
      <c r="F158" s="4"/>
      <c r="G158" s="4"/>
      <c r="H158" s="4"/>
      <c r="I158" s="4"/>
      <c r="J158" s="4"/>
      <c r="K158" s="4"/>
      <c r="O158" s="4"/>
    </row>
    <row r="159" spans="1:15" x14ac:dyDescent="0.2">
      <c r="A159" s="5"/>
      <c r="B159" s="5"/>
      <c r="C159" s="5"/>
      <c r="D159" s="8"/>
      <c r="E159" s="4"/>
      <c r="F159" s="4"/>
      <c r="G159" s="4"/>
      <c r="H159" s="4"/>
      <c r="I159" s="4"/>
      <c r="J159" s="4"/>
      <c r="K159" s="4"/>
      <c r="O159" s="4"/>
    </row>
    <row r="160" spans="1:15" x14ac:dyDescent="0.2">
      <c r="A160" s="5"/>
      <c r="B160" s="5"/>
      <c r="C160" s="5"/>
      <c r="D160" s="8"/>
      <c r="E160" s="4"/>
      <c r="F160" s="4"/>
      <c r="G160" s="4"/>
      <c r="H160" s="4"/>
      <c r="I160" s="4"/>
      <c r="J160" s="4"/>
      <c r="K160" s="4"/>
      <c r="O160" s="4"/>
    </row>
    <row r="161" spans="1:15" x14ac:dyDescent="0.2">
      <c r="A161" s="5"/>
      <c r="B161" s="5"/>
      <c r="C161" s="5"/>
      <c r="D161" s="8"/>
      <c r="E161" s="4"/>
      <c r="F161" s="4"/>
      <c r="G161" s="4"/>
      <c r="H161" s="4"/>
      <c r="I161" s="4"/>
      <c r="J161" s="4"/>
      <c r="K161" s="4"/>
      <c r="O161" s="4"/>
    </row>
    <row r="162" spans="1:15" x14ac:dyDescent="0.2">
      <c r="A162" s="5"/>
      <c r="B162" s="5"/>
      <c r="C162" s="5"/>
      <c r="D162" s="8"/>
      <c r="E162" s="4"/>
      <c r="F162" s="4"/>
      <c r="G162" s="4"/>
      <c r="H162" s="4"/>
      <c r="I162" s="4"/>
      <c r="J162" s="4"/>
      <c r="K162" s="4"/>
      <c r="O162" s="4"/>
    </row>
    <row r="163" spans="1:15" x14ac:dyDescent="0.2">
      <c r="A163" s="5"/>
      <c r="B163" s="5"/>
      <c r="C163" s="5"/>
      <c r="D163" s="8"/>
      <c r="E163" s="4"/>
      <c r="F163" s="4"/>
      <c r="G163" s="4"/>
      <c r="H163" s="4"/>
      <c r="I163" s="4"/>
      <c r="J163" s="4"/>
      <c r="K163" s="4"/>
      <c r="O163" s="4"/>
    </row>
    <row r="164" spans="1:15" x14ac:dyDescent="0.2">
      <c r="A164" s="5"/>
      <c r="B164" s="5"/>
      <c r="C164" s="5"/>
      <c r="D164" s="8"/>
      <c r="E164" s="4"/>
      <c r="F164" s="4"/>
      <c r="G164" s="4"/>
      <c r="H164" s="4"/>
      <c r="I164" s="4"/>
      <c r="J164" s="4"/>
      <c r="K164" s="4"/>
      <c r="O164" s="4"/>
    </row>
    <row r="165" spans="1:15" x14ac:dyDescent="0.2">
      <c r="A165" s="5"/>
      <c r="B165" s="5"/>
      <c r="C165" s="5"/>
      <c r="D165" s="8"/>
      <c r="E165" s="4"/>
      <c r="F165" s="4"/>
      <c r="G165" s="4"/>
      <c r="H165" s="4"/>
      <c r="I165" s="4"/>
      <c r="J165" s="4"/>
      <c r="K165" s="4"/>
      <c r="O165" s="4"/>
    </row>
    <row r="166" spans="1:15" x14ac:dyDescent="0.2">
      <c r="A166" s="5"/>
      <c r="B166" s="5"/>
      <c r="C166" s="5"/>
      <c r="D166" s="8"/>
      <c r="E166" s="4"/>
      <c r="F166" s="4"/>
      <c r="G166" s="4"/>
      <c r="H166" s="4"/>
      <c r="I166" s="4"/>
      <c r="J166" s="4"/>
      <c r="K166" s="4"/>
      <c r="O166" s="4"/>
    </row>
    <row r="167" spans="1:15" x14ac:dyDescent="0.2">
      <c r="A167" s="5"/>
      <c r="B167" s="5"/>
      <c r="C167" s="5"/>
      <c r="D167" s="8"/>
      <c r="E167" s="4"/>
      <c r="F167" s="4"/>
      <c r="G167" s="4"/>
      <c r="H167" s="4"/>
      <c r="I167" s="4"/>
      <c r="J167" s="4"/>
      <c r="K167" s="4"/>
      <c r="O167" s="4"/>
    </row>
    <row r="168" spans="1:15" x14ac:dyDescent="0.2">
      <c r="A168" s="5"/>
      <c r="B168" s="5"/>
      <c r="C168" s="5"/>
      <c r="D168" s="8"/>
      <c r="E168" s="4"/>
      <c r="F168" s="4"/>
      <c r="G168" s="4"/>
      <c r="H168" s="4"/>
      <c r="I168" s="4"/>
      <c r="J168" s="4"/>
      <c r="K168" s="4"/>
      <c r="O168" s="4"/>
    </row>
    <row r="169" spans="1:15" x14ac:dyDescent="0.2">
      <c r="A169" s="5"/>
      <c r="B169" s="5"/>
      <c r="C169" s="5"/>
      <c r="D169" s="8"/>
      <c r="E169" s="4"/>
      <c r="F169" s="4"/>
      <c r="G169" s="4"/>
      <c r="H169" s="4"/>
      <c r="I169" s="4"/>
      <c r="J169" s="4"/>
      <c r="K169" s="4"/>
      <c r="O169" s="4"/>
    </row>
    <row r="170" spans="1:15" x14ac:dyDescent="0.2">
      <c r="A170" s="5"/>
      <c r="B170" s="5"/>
      <c r="C170" s="5"/>
      <c r="D170" s="8"/>
      <c r="E170" s="4"/>
      <c r="F170" s="4"/>
      <c r="G170" s="4"/>
      <c r="H170" s="4"/>
      <c r="I170" s="4"/>
      <c r="J170" s="4"/>
      <c r="K170" s="4"/>
      <c r="O170" s="4"/>
    </row>
    <row r="171" spans="1:15" x14ac:dyDescent="0.2">
      <c r="A171" s="5"/>
      <c r="B171" s="5"/>
      <c r="C171" s="5"/>
      <c r="D171" s="8"/>
      <c r="E171" s="4"/>
      <c r="F171" s="4"/>
      <c r="G171" s="4"/>
      <c r="H171" s="4"/>
      <c r="I171" s="4"/>
      <c r="J171" s="4"/>
      <c r="K171" s="4"/>
      <c r="O171" s="4"/>
    </row>
    <row r="172" spans="1:15" x14ac:dyDescent="0.2">
      <c r="A172" s="5"/>
      <c r="B172" s="5"/>
      <c r="C172" s="5"/>
      <c r="D172" s="8"/>
      <c r="E172" s="4"/>
      <c r="F172" s="4"/>
      <c r="G172" s="4"/>
      <c r="H172" s="4"/>
      <c r="I172" s="4"/>
      <c r="J172" s="4"/>
      <c r="K172" s="4"/>
      <c r="O172" s="4"/>
    </row>
    <row r="173" spans="1:15" x14ac:dyDescent="0.2">
      <c r="A173" s="5"/>
      <c r="B173" s="5"/>
      <c r="C173" s="5"/>
      <c r="D173" s="8"/>
      <c r="E173" s="4"/>
      <c r="F173" s="4"/>
      <c r="G173" s="4"/>
      <c r="H173" s="4"/>
      <c r="I173" s="4"/>
      <c r="J173" s="4"/>
      <c r="K173" s="4"/>
      <c r="O173" s="4"/>
    </row>
    <row r="174" spans="1:15" x14ac:dyDescent="0.2">
      <c r="A174" s="5"/>
      <c r="B174" s="5"/>
      <c r="C174" s="5"/>
      <c r="D174" s="8"/>
      <c r="E174" s="4"/>
      <c r="F174" s="4"/>
      <c r="G174" s="4"/>
      <c r="H174" s="4"/>
      <c r="I174" s="4"/>
      <c r="J174" s="4"/>
      <c r="K174" s="4"/>
      <c r="O174" s="4"/>
    </row>
    <row r="175" spans="1:15" x14ac:dyDescent="0.2">
      <c r="A175" s="5"/>
      <c r="B175" s="5"/>
      <c r="C175" s="5"/>
      <c r="D175" s="8"/>
      <c r="E175" s="4"/>
      <c r="F175" s="4"/>
      <c r="G175" s="4"/>
      <c r="H175" s="4"/>
      <c r="I175" s="4"/>
      <c r="J175" s="4"/>
      <c r="K175" s="4"/>
      <c r="O175" s="4"/>
    </row>
    <row r="176" spans="1:15" x14ac:dyDescent="0.2">
      <c r="A176" s="5"/>
      <c r="B176" s="5"/>
      <c r="C176" s="5"/>
      <c r="D176" s="8"/>
      <c r="E176" s="4"/>
      <c r="F176" s="4"/>
      <c r="G176" s="4"/>
      <c r="H176" s="4"/>
      <c r="I176" s="4"/>
      <c r="J176" s="4"/>
      <c r="K176" s="4"/>
      <c r="O176" s="4"/>
    </row>
    <row r="177" spans="1:15" x14ac:dyDescent="0.2">
      <c r="A177" s="5"/>
      <c r="B177" s="5"/>
      <c r="C177" s="5"/>
      <c r="D177" s="8"/>
      <c r="E177" s="4"/>
      <c r="F177" s="4"/>
      <c r="G177" s="4"/>
      <c r="H177" s="4"/>
      <c r="I177" s="4"/>
      <c r="J177" s="4"/>
      <c r="K177" s="4"/>
      <c r="O177" s="4"/>
    </row>
    <row r="178" spans="1:15" x14ac:dyDescent="0.2">
      <c r="A178" s="5"/>
      <c r="B178" s="5"/>
      <c r="C178" s="5"/>
      <c r="D178" s="8"/>
      <c r="E178" s="4"/>
      <c r="F178" s="4"/>
      <c r="G178" s="4"/>
      <c r="H178" s="4"/>
      <c r="I178" s="4"/>
      <c r="J178" s="4"/>
      <c r="K178" s="4"/>
      <c r="O178" s="4"/>
    </row>
    <row r="179" spans="1:15" x14ac:dyDescent="0.2">
      <c r="A179" s="5"/>
      <c r="B179" s="5"/>
      <c r="C179" s="5"/>
      <c r="D179" s="8"/>
      <c r="E179" s="4"/>
      <c r="F179" s="4"/>
      <c r="G179" s="4"/>
      <c r="H179" s="4"/>
      <c r="I179" s="4"/>
      <c r="J179" s="4"/>
      <c r="K179" s="4"/>
      <c r="O179" s="4"/>
    </row>
    <row r="180" spans="1:15" x14ac:dyDescent="0.2">
      <c r="A180" s="5"/>
      <c r="B180" s="5"/>
      <c r="C180" s="5"/>
      <c r="D180" s="8"/>
      <c r="E180" s="4"/>
      <c r="F180" s="4"/>
      <c r="G180" s="4"/>
      <c r="H180" s="4"/>
      <c r="I180" s="4"/>
      <c r="J180" s="4"/>
      <c r="K180" s="4"/>
      <c r="O180" s="4"/>
    </row>
    <row r="181" spans="1:15" x14ac:dyDescent="0.2">
      <c r="A181" s="5"/>
      <c r="B181" s="5"/>
      <c r="C181" s="5"/>
      <c r="D181" s="8"/>
      <c r="E181" s="4"/>
      <c r="F181" s="4"/>
      <c r="G181" s="4"/>
      <c r="H181" s="4"/>
      <c r="I181" s="4"/>
      <c r="J181" s="4"/>
      <c r="K181" s="4"/>
      <c r="O181" s="4"/>
    </row>
    <row r="182" spans="1:15" x14ac:dyDescent="0.2">
      <c r="A182" s="5"/>
      <c r="B182" s="5"/>
      <c r="C182" s="5"/>
      <c r="D182" s="8"/>
      <c r="E182" s="4"/>
      <c r="F182" s="4"/>
      <c r="G182" s="4"/>
      <c r="H182" s="4"/>
      <c r="I182" s="4"/>
      <c r="J182" s="4"/>
      <c r="K182" s="4"/>
      <c r="O182" s="4"/>
    </row>
    <row r="183" spans="1:15" x14ac:dyDescent="0.2">
      <c r="A183" s="5"/>
      <c r="B183" s="5"/>
      <c r="C183" s="5"/>
      <c r="D183" s="8"/>
      <c r="E183" s="4"/>
      <c r="F183" s="4"/>
      <c r="G183" s="4"/>
      <c r="H183" s="4"/>
      <c r="I183" s="4"/>
      <c r="J183" s="4"/>
      <c r="K183" s="4"/>
      <c r="O183" s="4"/>
    </row>
    <row r="184" spans="1:15" x14ac:dyDescent="0.2">
      <c r="A184" s="5"/>
      <c r="B184" s="5"/>
      <c r="C184" s="5"/>
      <c r="D184" s="8"/>
      <c r="E184" s="4"/>
      <c r="F184" s="4"/>
      <c r="G184" s="4"/>
      <c r="H184" s="4"/>
      <c r="I184" s="4"/>
      <c r="J184" s="4"/>
      <c r="K184" s="4"/>
      <c r="O184" s="4"/>
    </row>
    <row r="185" spans="1:15" x14ac:dyDescent="0.2">
      <c r="A185" s="5"/>
      <c r="B185" s="5"/>
      <c r="C185" s="5"/>
      <c r="D185" s="8"/>
      <c r="E185" s="4"/>
      <c r="F185" s="4"/>
      <c r="G185" s="4"/>
      <c r="H185" s="4"/>
      <c r="I185" s="4"/>
      <c r="J185" s="4"/>
      <c r="K185" s="4"/>
      <c r="O185" s="4"/>
    </row>
    <row r="186" spans="1:15" x14ac:dyDescent="0.2">
      <c r="A186" s="5"/>
      <c r="B186" s="5"/>
      <c r="C186" s="5"/>
      <c r="D186" s="8"/>
      <c r="E186" s="4"/>
      <c r="F186" s="4"/>
      <c r="G186" s="4"/>
      <c r="H186" s="4"/>
      <c r="I186" s="4"/>
      <c r="J186" s="4"/>
      <c r="K186" s="4"/>
      <c r="O186" s="4"/>
    </row>
    <row r="187" spans="1:15" x14ac:dyDescent="0.2">
      <c r="A187" s="5"/>
      <c r="B187" s="5"/>
      <c r="C187" s="5"/>
      <c r="D187" s="8"/>
      <c r="E187" s="4"/>
      <c r="F187" s="4"/>
      <c r="G187" s="4"/>
      <c r="H187" s="4"/>
      <c r="I187" s="4"/>
      <c r="J187" s="4"/>
      <c r="K187" s="4"/>
      <c r="O187" s="4"/>
    </row>
    <row r="188" spans="1:15" x14ac:dyDescent="0.2">
      <c r="A188" s="5"/>
      <c r="B188" s="5"/>
      <c r="C188" s="5"/>
      <c r="D188" s="8"/>
      <c r="E188" s="4"/>
      <c r="F188" s="4"/>
      <c r="G188" s="4"/>
      <c r="H188" s="4"/>
      <c r="I188" s="4"/>
      <c r="J188" s="4"/>
      <c r="K188" s="4"/>
      <c r="O188" s="4"/>
    </row>
    <row r="189" spans="1:15" x14ac:dyDescent="0.2">
      <c r="A189" s="5"/>
      <c r="B189" s="5"/>
      <c r="C189" s="5"/>
      <c r="D189" s="8"/>
      <c r="E189" s="4"/>
      <c r="F189" s="4"/>
      <c r="G189" s="4"/>
      <c r="H189" s="4"/>
      <c r="I189" s="4"/>
      <c r="J189" s="4"/>
      <c r="K189" s="4"/>
      <c r="O189" s="4"/>
    </row>
    <row r="190" spans="1:15" x14ac:dyDescent="0.2">
      <c r="A190" s="5"/>
      <c r="B190" s="5"/>
      <c r="C190" s="5"/>
      <c r="D190" s="8"/>
      <c r="E190" s="4"/>
      <c r="F190" s="4"/>
      <c r="G190" s="4"/>
      <c r="H190" s="4"/>
      <c r="I190" s="4"/>
      <c r="J190" s="4"/>
      <c r="K190" s="4"/>
      <c r="O190" s="4"/>
    </row>
    <row r="191" spans="1:15" x14ac:dyDescent="0.2">
      <c r="A191" s="5"/>
      <c r="B191" s="5"/>
      <c r="C191" s="5"/>
      <c r="D191" s="8"/>
      <c r="E191" s="4"/>
      <c r="F191" s="4"/>
      <c r="G191" s="4"/>
      <c r="H191" s="4"/>
      <c r="I191" s="4"/>
      <c r="J191" s="4"/>
      <c r="K191" s="4"/>
      <c r="O191" s="4"/>
    </row>
    <row r="192" spans="1:15" x14ac:dyDescent="0.2">
      <c r="A192" s="5"/>
      <c r="B192" s="5"/>
      <c r="C192" s="5"/>
      <c r="D192" s="8"/>
      <c r="E192" s="4"/>
      <c r="F192" s="4"/>
      <c r="G192" s="4"/>
      <c r="H192" s="4"/>
      <c r="I192" s="4"/>
      <c r="J192" s="4"/>
      <c r="K192" s="4"/>
      <c r="O192" s="4"/>
    </row>
    <row r="193" spans="1:15" x14ac:dyDescent="0.2">
      <c r="A193" s="5"/>
      <c r="B193" s="5"/>
      <c r="C193" s="5"/>
      <c r="D193" s="8"/>
      <c r="E193" s="4"/>
      <c r="F193" s="4"/>
      <c r="G193" s="4"/>
      <c r="H193" s="4"/>
      <c r="I193" s="4"/>
      <c r="J193" s="4"/>
      <c r="K193" s="4"/>
      <c r="O193" s="4"/>
    </row>
    <row r="194" spans="1:15" x14ac:dyDescent="0.2">
      <c r="A194" s="5"/>
      <c r="B194" s="5"/>
      <c r="C194" s="5"/>
      <c r="D194" s="8"/>
      <c r="E194" s="4"/>
      <c r="F194" s="4"/>
      <c r="G194" s="4"/>
      <c r="H194" s="4"/>
      <c r="I194" s="4"/>
      <c r="J194" s="4"/>
      <c r="K194" s="4"/>
      <c r="O194" s="4"/>
    </row>
    <row r="195" spans="1:15" x14ac:dyDescent="0.2">
      <c r="A195" s="5"/>
      <c r="B195" s="5"/>
      <c r="C195" s="5"/>
      <c r="D195" s="8"/>
      <c r="E195" s="4"/>
      <c r="F195" s="4"/>
      <c r="G195" s="4"/>
      <c r="H195" s="4"/>
      <c r="I195" s="4"/>
      <c r="J195" s="4"/>
      <c r="K195" s="4"/>
      <c r="O195" s="4"/>
    </row>
    <row r="196" spans="1:15" x14ac:dyDescent="0.2">
      <c r="A196" s="5"/>
      <c r="B196" s="5"/>
      <c r="C196" s="5"/>
      <c r="D196" s="8"/>
      <c r="E196" s="4"/>
      <c r="F196" s="4"/>
      <c r="G196" s="4"/>
      <c r="H196" s="4"/>
      <c r="I196" s="4"/>
      <c r="J196" s="4"/>
      <c r="K196" s="4"/>
      <c r="O196" s="4"/>
    </row>
    <row r="197" spans="1:15" x14ac:dyDescent="0.2">
      <c r="A197" s="5"/>
      <c r="B197" s="5"/>
      <c r="C197" s="5"/>
      <c r="D197" s="8"/>
      <c r="E197" s="4"/>
      <c r="F197" s="4"/>
      <c r="G197" s="4"/>
      <c r="H197" s="4"/>
      <c r="I197" s="4"/>
      <c r="J197" s="4"/>
      <c r="K197" s="4"/>
      <c r="O197" s="4"/>
    </row>
    <row r="198" spans="1:15" x14ac:dyDescent="0.2">
      <c r="A198" s="5"/>
      <c r="B198" s="5"/>
      <c r="C198" s="5"/>
      <c r="D198" s="8"/>
      <c r="E198" s="4"/>
      <c r="F198" s="4"/>
      <c r="G198" s="4"/>
      <c r="H198" s="4"/>
      <c r="I198" s="4"/>
      <c r="J198" s="4"/>
      <c r="K198" s="4"/>
      <c r="O198" s="4"/>
    </row>
    <row r="199" spans="1:15" x14ac:dyDescent="0.2">
      <c r="A199" s="5"/>
      <c r="B199" s="5"/>
      <c r="C199" s="5"/>
      <c r="D199" s="8"/>
      <c r="E199" s="4"/>
      <c r="F199" s="4"/>
      <c r="G199" s="4"/>
      <c r="H199" s="4"/>
      <c r="I199" s="4"/>
      <c r="J199" s="4"/>
      <c r="K199" s="4"/>
      <c r="O199" s="4"/>
    </row>
    <row r="200" spans="1:15" x14ac:dyDescent="0.2">
      <c r="A200" s="5"/>
      <c r="B200" s="5"/>
      <c r="C200" s="5"/>
      <c r="D200" s="8"/>
      <c r="E200" s="4"/>
      <c r="F200" s="4"/>
      <c r="G200" s="4"/>
      <c r="H200" s="4"/>
      <c r="I200" s="4"/>
      <c r="J200" s="4"/>
      <c r="K200" s="4"/>
      <c r="O200" s="4"/>
    </row>
    <row r="201" spans="1:15" x14ac:dyDescent="0.2">
      <c r="A201" s="5"/>
      <c r="B201" s="5"/>
      <c r="C201" s="5"/>
      <c r="D201" s="8"/>
      <c r="E201" s="4"/>
      <c r="F201" s="4"/>
      <c r="G201" s="4"/>
      <c r="H201" s="4"/>
      <c r="I201" s="4"/>
      <c r="J201" s="4"/>
      <c r="K201" s="4"/>
      <c r="O201" s="4"/>
    </row>
    <row r="202" spans="1:15" x14ac:dyDescent="0.2">
      <c r="A202" s="5"/>
      <c r="B202" s="5"/>
      <c r="C202" s="5"/>
      <c r="D202" s="8"/>
      <c r="E202" s="4"/>
      <c r="F202" s="4"/>
      <c r="G202" s="4"/>
      <c r="H202" s="4"/>
      <c r="I202" s="4"/>
      <c r="J202" s="4"/>
      <c r="K202" s="4"/>
      <c r="O202" s="4"/>
    </row>
    <row r="203" spans="1:15" x14ac:dyDescent="0.2">
      <c r="A203" s="5"/>
      <c r="B203" s="5"/>
      <c r="C203" s="5"/>
      <c r="D203" s="8"/>
      <c r="E203" s="4"/>
      <c r="F203" s="4"/>
      <c r="G203" s="4"/>
      <c r="H203" s="4"/>
      <c r="I203" s="4"/>
      <c r="J203" s="4"/>
      <c r="K203" s="4"/>
      <c r="O203" s="4"/>
    </row>
    <row r="204" spans="1:15" x14ac:dyDescent="0.2">
      <c r="A204" s="5"/>
      <c r="B204" s="5"/>
      <c r="C204" s="5"/>
      <c r="D204" s="8"/>
      <c r="E204" s="4"/>
      <c r="F204" s="4"/>
      <c r="G204" s="4"/>
      <c r="H204" s="4"/>
      <c r="I204" s="4"/>
      <c r="J204" s="4"/>
      <c r="K204" s="4"/>
      <c r="O204" s="4"/>
    </row>
    <row r="205" spans="1:15" x14ac:dyDescent="0.2">
      <c r="A205" s="5"/>
      <c r="B205" s="5"/>
      <c r="C205" s="5"/>
      <c r="D205" s="8"/>
      <c r="E205" s="4"/>
      <c r="F205" s="4"/>
      <c r="G205" s="4"/>
      <c r="H205" s="4"/>
      <c r="I205" s="4"/>
      <c r="J205" s="4"/>
      <c r="K205" s="4"/>
      <c r="O205" s="4"/>
    </row>
    <row r="206" spans="1:15" x14ac:dyDescent="0.2">
      <c r="A206" s="5"/>
      <c r="B206" s="5"/>
      <c r="C206" s="5"/>
      <c r="D206" s="8"/>
      <c r="E206" s="4"/>
      <c r="F206" s="4"/>
      <c r="G206" s="4"/>
      <c r="H206" s="4"/>
      <c r="I206" s="4"/>
      <c r="J206" s="4"/>
      <c r="K206" s="4"/>
      <c r="O206" s="4"/>
    </row>
    <row r="207" spans="1:15" x14ac:dyDescent="0.2">
      <c r="A207" s="5"/>
      <c r="B207" s="5"/>
      <c r="C207" s="5"/>
      <c r="D207" s="8"/>
      <c r="E207" s="4"/>
      <c r="F207" s="4"/>
      <c r="G207" s="4"/>
      <c r="H207" s="4"/>
      <c r="I207" s="4"/>
      <c r="J207" s="4"/>
      <c r="K207" s="4"/>
      <c r="O207" s="4"/>
    </row>
    <row r="208" spans="1:15" x14ac:dyDescent="0.2">
      <c r="A208" s="5"/>
      <c r="B208" s="5"/>
      <c r="C208" s="5"/>
      <c r="D208" s="8"/>
      <c r="E208" s="4"/>
      <c r="F208" s="4"/>
      <c r="G208" s="4"/>
      <c r="H208" s="4"/>
      <c r="I208" s="4"/>
      <c r="J208" s="4"/>
      <c r="K208" s="4"/>
      <c r="O208" s="4"/>
    </row>
    <row r="209" spans="1:15" x14ac:dyDescent="0.2">
      <c r="A209" s="5"/>
      <c r="B209" s="5"/>
      <c r="C209" s="5"/>
      <c r="D209" s="8"/>
      <c r="E209" s="4"/>
      <c r="F209" s="4"/>
      <c r="G209" s="4"/>
      <c r="H209" s="4"/>
      <c r="I209" s="4"/>
      <c r="J209" s="4"/>
      <c r="K209" s="4"/>
      <c r="O209" s="4"/>
    </row>
    <row r="210" spans="1:15" x14ac:dyDescent="0.2">
      <c r="A210" s="5"/>
      <c r="B210" s="5"/>
      <c r="C210" s="5"/>
      <c r="D210" s="8"/>
      <c r="E210" s="4"/>
      <c r="F210" s="4"/>
      <c r="G210" s="4"/>
      <c r="H210" s="4"/>
      <c r="I210" s="4"/>
      <c r="J210" s="4"/>
      <c r="K210" s="4"/>
      <c r="O210" s="4"/>
    </row>
    <row r="211" spans="1:15" x14ac:dyDescent="0.2">
      <c r="A211" s="5"/>
      <c r="B211" s="5"/>
      <c r="C211" s="5"/>
      <c r="D211" s="8"/>
      <c r="E211" s="4"/>
      <c r="F211" s="4"/>
      <c r="G211" s="4"/>
      <c r="H211" s="4"/>
      <c r="I211" s="4"/>
      <c r="J211" s="4"/>
      <c r="K211" s="4"/>
      <c r="O211" s="4"/>
    </row>
    <row r="212" spans="1:15" x14ac:dyDescent="0.2">
      <c r="A212" s="5"/>
      <c r="B212" s="5"/>
      <c r="C212" s="5"/>
      <c r="D212" s="8"/>
      <c r="E212" s="4"/>
      <c r="F212" s="4"/>
      <c r="G212" s="4"/>
      <c r="H212" s="4"/>
      <c r="I212" s="4"/>
      <c r="J212" s="4"/>
      <c r="K212" s="4"/>
      <c r="O212" s="4"/>
    </row>
    <row r="213" spans="1:15" x14ac:dyDescent="0.2">
      <c r="A213" s="5"/>
      <c r="B213" s="5"/>
      <c r="C213" s="5"/>
      <c r="D213" s="8"/>
      <c r="E213" s="4"/>
      <c r="F213" s="4"/>
      <c r="G213" s="4"/>
      <c r="H213" s="4"/>
      <c r="I213" s="4"/>
      <c r="J213" s="4"/>
      <c r="K213" s="4"/>
      <c r="O213" s="4"/>
    </row>
    <row r="214" spans="1:15" x14ac:dyDescent="0.2">
      <c r="A214" s="5"/>
      <c r="B214" s="5"/>
      <c r="C214" s="5"/>
      <c r="D214" s="8"/>
      <c r="E214" s="4"/>
      <c r="F214" s="4"/>
      <c r="G214" s="4"/>
      <c r="H214" s="4"/>
      <c r="I214" s="4"/>
      <c r="J214" s="4"/>
      <c r="K214" s="4"/>
      <c r="O214" s="4"/>
    </row>
    <row r="215" spans="1:15" x14ac:dyDescent="0.2">
      <c r="A215" s="5"/>
      <c r="B215" s="5"/>
      <c r="C215" s="5"/>
      <c r="D215" s="8"/>
      <c r="E215" s="4"/>
      <c r="F215" s="4"/>
      <c r="G215" s="4"/>
      <c r="H215" s="4"/>
      <c r="I215" s="4"/>
      <c r="J215" s="4"/>
      <c r="K215" s="4"/>
      <c r="O215" s="4"/>
    </row>
    <row r="216" spans="1:15" x14ac:dyDescent="0.2">
      <c r="A216" s="5"/>
      <c r="B216" s="5"/>
      <c r="C216" s="5"/>
      <c r="D216" s="8"/>
      <c r="E216" s="4"/>
      <c r="F216" s="4"/>
      <c r="G216" s="4"/>
      <c r="H216" s="4"/>
      <c r="I216" s="4"/>
      <c r="J216" s="4"/>
      <c r="K216" s="4"/>
      <c r="O216" s="4"/>
    </row>
    <row r="217" spans="1:15" x14ac:dyDescent="0.2">
      <c r="A217" s="5"/>
      <c r="B217" s="5"/>
      <c r="C217" s="5"/>
      <c r="D217" s="8"/>
      <c r="E217" s="4"/>
      <c r="F217" s="4"/>
      <c r="G217" s="4"/>
      <c r="H217" s="4"/>
      <c r="I217" s="4"/>
      <c r="J217" s="4"/>
      <c r="K217" s="4"/>
      <c r="O217" s="4"/>
    </row>
    <row r="218" spans="1:15" x14ac:dyDescent="0.2">
      <c r="A218" s="5"/>
      <c r="B218" s="5"/>
      <c r="C218" s="5"/>
      <c r="D218" s="8"/>
      <c r="E218" s="4"/>
      <c r="F218" s="4"/>
      <c r="G218" s="4"/>
      <c r="H218" s="4"/>
      <c r="I218" s="4"/>
      <c r="J218" s="4"/>
      <c r="K218" s="4"/>
      <c r="O218" s="4"/>
    </row>
    <row r="219" spans="1:15" x14ac:dyDescent="0.2">
      <c r="A219" s="5"/>
      <c r="B219" s="5"/>
      <c r="C219" s="5"/>
      <c r="D219" s="8"/>
      <c r="E219" s="4"/>
      <c r="F219" s="4"/>
      <c r="G219" s="4"/>
      <c r="H219" s="4"/>
      <c r="I219" s="4"/>
      <c r="J219" s="4"/>
      <c r="K219" s="4"/>
      <c r="O219" s="4"/>
    </row>
    <row r="220" spans="1:15" x14ac:dyDescent="0.2">
      <c r="A220" s="5"/>
      <c r="B220" s="5"/>
      <c r="C220" s="5"/>
      <c r="D220" s="8"/>
      <c r="E220" s="4"/>
      <c r="F220" s="4"/>
      <c r="G220" s="4"/>
      <c r="H220" s="4"/>
      <c r="I220" s="4"/>
      <c r="J220" s="4"/>
      <c r="K220" s="4"/>
      <c r="O220" s="4"/>
    </row>
    <row r="221" spans="1:15" x14ac:dyDescent="0.2">
      <c r="A221" s="5"/>
      <c r="B221" s="5"/>
      <c r="C221" s="5"/>
      <c r="D221" s="8"/>
      <c r="E221" s="4"/>
      <c r="F221" s="4"/>
      <c r="G221" s="4"/>
      <c r="H221" s="4"/>
      <c r="I221" s="4"/>
      <c r="J221" s="4"/>
      <c r="K221" s="4"/>
      <c r="O221" s="4"/>
    </row>
    <row r="222" spans="1:15" x14ac:dyDescent="0.2">
      <c r="A222" s="5"/>
      <c r="B222" s="5"/>
      <c r="C222" s="5"/>
      <c r="D222" s="8"/>
      <c r="E222" s="4"/>
      <c r="F222" s="4"/>
      <c r="G222" s="4"/>
      <c r="H222" s="4"/>
      <c r="I222" s="4"/>
      <c r="J222" s="4"/>
      <c r="K222" s="4"/>
      <c r="O222" s="4"/>
    </row>
    <row r="223" spans="1:15" x14ac:dyDescent="0.2">
      <c r="A223" s="5"/>
      <c r="B223" s="5"/>
      <c r="C223" s="5"/>
      <c r="D223" s="8"/>
      <c r="E223" s="4"/>
      <c r="F223" s="4"/>
      <c r="G223" s="4"/>
      <c r="H223" s="4"/>
      <c r="I223" s="4"/>
      <c r="J223" s="4"/>
      <c r="K223" s="4"/>
      <c r="O223" s="4"/>
    </row>
    <row r="224" spans="1:15" x14ac:dyDescent="0.2">
      <c r="A224" s="5"/>
      <c r="B224" s="5"/>
      <c r="C224" s="5"/>
      <c r="D224" s="8"/>
      <c r="E224" s="4"/>
      <c r="F224" s="4"/>
      <c r="G224" s="4"/>
      <c r="H224" s="4"/>
      <c r="I224" s="4"/>
      <c r="J224" s="4"/>
      <c r="K224" s="4"/>
      <c r="O224" s="4"/>
    </row>
    <row r="225" spans="1:15" x14ac:dyDescent="0.2">
      <c r="A225" s="5"/>
      <c r="B225" s="5"/>
      <c r="C225" s="5"/>
      <c r="D225" s="8"/>
      <c r="E225" s="4"/>
      <c r="F225" s="4"/>
      <c r="G225" s="4"/>
      <c r="H225" s="4"/>
      <c r="I225" s="4"/>
      <c r="J225" s="4"/>
      <c r="K225" s="4"/>
      <c r="O225" s="4"/>
    </row>
    <row r="226" spans="1:15" x14ac:dyDescent="0.2">
      <c r="A226" s="5"/>
      <c r="B226" s="5"/>
      <c r="C226" s="5"/>
      <c r="D226" s="8"/>
      <c r="E226" s="4"/>
      <c r="F226" s="4"/>
      <c r="G226" s="4"/>
      <c r="H226" s="4"/>
      <c r="I226" s="4"/>
      <c r="J226" s="4"/>
      <c r="K226" s="4"/>
      <c r="O226" s="4"/>
    </row>
    <row r="227" spans="1:15" x14ac:dyDescent="0.2">
      <c r="A227" s="5"/>
      <c r="B227" s="5"/>
      <c r="C227" s="5"/>
      <c r="D227" s="8"/>
      <c r="E227" s="4"/>
      <c r="F227" s="4"/>
      <c r="G227" s="4"/>
      <c r="H227" s="4"/>
      <c r="I227" s="4"/>
      <c r="J227" s="4"/>
      <c r="K227" s="4"/>
      <c r="O227" s="4"/>
    </row>
    <row r="228" spans="1:15" x14ac:dyDescent="0.2">
      <c r="A228" s="5"/>
      <c r="B228" s="5"/>
      <c r="C228" s="5"/>
      <c r="D228" s="8"/>
      <c r="E228" s="4"/>
      <c r="F228" s="4"/>
      <c r="G228" s="4"/>
      <c r="H228" s="4"/>
      <c r="I228" s="4"/>
      <c r="J228" s="4"/>
      <c r="K228" s="4"/>
      <c r="O228" s="4"/>
    </row>
    <row r="229" spans="1:15" x14ac:dyDescent="0.2">
      <c r="A229" s="5"/>
      <c r="B229" s="5"/>
      <c r="C229" s="5"/>
      <c r="D229" s="8"/>
      <c r="E229" s="4"/>
      <c r="F229" s="4"/>
      <c r="G229" s="4"/>
      <c r="H229" s="4"/>
      <c r="I229" s="4"/>
      <c r="J229" s="4"/>
      <c r="K229" s="4"/>
      <c r="O229" s="4"/>
    </row>
    <row r="230" spans="1:15" x14ac:dyDescent="0.2">
      <c r="A230" s="5"/>
      <c r="B230" s="5"/>
      <c r="C230" s="5"/>
      <c r="D230" s="8"/>
      <c r="E230" s="4"/>
      <c r="F230" s="4"/>
      <c r="G230" s="4"/>
      <c r="H230" s="4"/>
      <c r="I230" s="4"/>
      <c r="J230" s="4"/>
      <c r="K230" s="4"/>
      <c r="O230" s="4"/>
    </row>
    <row r="231" spans="1:15" x14ac:dyDescent="0.2">
      <c r="A231" s="5"/>
      <c r="B231" s="5"/>
      <c r="C231" s="5"/>
      <c r="D231" s="8"/>
      <c r="E231" s="4"/>
      <c r="F231" s="4"/>
      <c r="G231" s="4"/>
      <c r="H231" s="4"/>
      <c r="I231" s="4"/>
      <c r="J231" s="4"/>
      <c r="K231" s="4"/>
      <c r="O231" s="4"/>
    </row>
    <row r="232" spans="1:15" x14ac:dyDescent="0.2">
      <c r="A232" s="5"/>
      <c r="B232" s="5"/>
      <c r="C232" s="5"/>
      <c r="D232" s="8"/>
      <c r="E232" s="4"/>
      <c r="F232" s="4"/>
      <c r="G232" s="4"/>
      <c r="H232" s="4"/>
      <c r="I232" s="4"/>
      <c r="J232" s="4"/>
      <c r="K232" s="4"/>
      <c r="O232" s="4"/>
    </row>
    <row r="233" spans="1:15" x14ac:dyDescent="0.2">
      <c r="A233" s="5"/>
      <c r="B233" s="5"/>
      <c r="C233" s="5"/>
      <c r="D233" s="8"/>
      <c r="E233" s="4"/>
      <c r="F233" s="4"/>
      <c r="G233" s="4"/>
      <c r="H233" s="4"/>
      <c r="I233" s="4"/>
      <c r="J233" s="4"/>
      <c r="K233" s="4"/>
      <c r="O233" s="4"/>
    </row>
    <row r="234" spans="1:15" x14ac:dyDescent="0.2">
      <c r="A234" s="5"/>
      <c r="B234" s="5"/>
      <c r="C234" s="5"/>
      <c r="D234" s="8"/>
      <c r="E234" s="4"/>
      <c r="F234" s="4"/>
      <c r="G234" s="4"/>
      <c r="H234" s="4"/>
      <c r="I234" s="4"/>
      <c r="J234" s="4"/>
      <c r="K234" s="4"/>
      <c r="O234" s="4"/>
    </row>
    <row r="235" spans="1:15" x14ac:dyDescent="0.2">
      <c r="A235" s="5"/>
      <c r="B235" s="5"/>
      <c r="C235" s="5"/>
      <c r="D235" s="8"/>
      <c r="E235" s="4"/>
      <c r="F235" s="4"/>
      <c r="G235" s="4"/>
      <c r="H235" s="4"/>
      <c r="I235" s="4"/>
      <c r="J235" s="4"/>
      <c r="K235" s="4"/>
      <c r="O235" s="4"/>
    </row>
    <row r="236" spans="1:15" x14ac:dyDescent="0.2">
      <c r="A236" s="5"/>
      <c r="B236" s="5"/>
      <c r="C236" s="5"/>
      <c r="D236" s="8"/>
      <c r="E236" s="4"/>
      <c r="F236" s="4"/>
      <c r="G236" s="4"/>
      <c r="H236" s="4"/>
      <c r="I236" s="4"/>
      <c r="J236" s="4"/>
      <c r="K236" s="4"/>
      <c r="O236" s="4"/>
    </row>
    <row r="237" spans="1:15" x14ac:dyDescent="0.2">
      <c r="A237" s="5"/>
      <c r="B237" s="5"/>
      <c r="C237" s="5"/>
      <c r="D237" s="8"/>
      <c r="E237" s="4"/>
      <c r="F237" s="4"/>
      <c r="G237" s="4"/>
      <c r="H237" s="4"/>
      <c r="I237" s="4"/>
      <c r="J237" s="4"/>
      <c r="K237" s="4"/>
      <c r="O237" s="4"/>
    </row>
    <row r="238" spans="1:15" x14ac:dyDescent="0.2">
      <c r="A238" s="5"/>
      <c r="B238" s="5"/>
      <c r="C238" s="5"/>
      <c r="D238" s="8"/>
      <c r="E238" s="4"/>
      <c r="F238" s="4"/>
      <c r="G238" s="4"/>
      <c r="H238" s="4"/>
      <c r="I238" s="4"/>
      <c r="J238" s="4"/>
      <c r="K238" s="4"/>
      <c r="O238" s="4"/>
    </row>
    <row r="239" spans="1:15" x14ac:dyDescent="0.2">
      <c r="A239" s="5"/>
      <c r="B239" s="5"/>
      <c r="C239" s="5"/>
      <c r="D239" s="8"/>
      <c r="E239" s="4"/>
      <c r="F239" s="4"/>
      <c r="G239" s="4"/>
      <c r="H239" s="4"/>
      <c r="I239" s="4"/>
      <c r="J239" s="4"/>
      <c r="K239" s="4"/>
      <c r="O239" s="4"/>
    </row>
    <row r="240" spans="1:15" x14ac:dyDescent="0.2">
      <c r="A240" s="5"/>
      <c r="B240" s="5"/>
      <c r="C240" s="5"/>
      <c r="D240" s="8"/>
      <c r="E240" s="4"/>
      <c r="F240" s="4"/>
      <c r="G240" s="4"/>
      <c r="H240" s="4"/>
      <c r="I240" s="4"/>
      <c r="J240" s="4"/>
      <c r="K240" s="4"/>
      <c r="O240" s="4"/>
    </row>
    <row r="241" spans="1:15" x14ac:dyDescent="0.2">
      <c r="A241" s="5"/>
      <c r="B241" s="5"/>
      <c r="C241" s="5"/>
      <c r="D241" s="8"/>
      <c r="E241" s="4"/>
      <c r="F241" s="4"/>
      <c r="G241" s="4"/>
      <c r="H241" s="4"/>
      <c r="I241" s="4"/>
      <c r="J241" s="4"/>
      <c r="K241" s="4"/>
      <c r="O241" s="4"/>
    </row>
    <row r="242" spans="1:15" x14ac:dyDescent="0.2">
      <c r="A242" s="5"/>
      <c r="B242" s="5"/>
      <c r="C242" s="5"/>
      <c r="D242" s="8"/>
      <c r="E242" s="4"/>
      <c r="F242" s="4"/>
      <c r="G242" s="4"/>
      <c r="H242" s="4"/>
      <c r="I242" s="4"/>
      <c r="J242" s="4"/>
      <c r="K242" s="4"/>
      <c r="O242" s="4"/>
    </row>
    <row r="243" spans="1:15" x14ac:dyDescent="0.2">
      <c r="A243" s="5"/>
      <c r="B243" s="5"/>
      <c r="C243" s="5"/>
      <c r="D243" s="8"/>
      <c r="E243" s="4"/>
      <c r="F243" s="4"/>
      <c r="G243" s="4"/>
      <c r="H243" s="4"/>
      <c r="I243" s="4"/>
      <c r="J243" s="4"/>
      <c r="K243" s="4"/>
      <c r="O243" s="4"/>
    </row>
    <row r="244" spans="1:15" x14ac:dyDescent="0.2">
      <c r="A244" s="5"/>
      <c r="B244" s="5"/>
      <c r="C244" s="5"/>
      <c r="D244" s="8"/>
      <c r="E244" s="4"/>
      <c r="F244" s="4"/>
      <c r="G244" s="4"/>
      <c r="H244" s="4"/>
      <c r="I244" s="4"/>
      <c r="J244" s="4"/>
      <c r="K244" s="4"/>
      <c r="O244" s="4"/>
    </row>
    <row r="245" spans="1:15" x14ac:dyDescent="0.2">
      <c r="A245" s="5"/>
      <c r="B245" s="5"/>
      <c r="C245" s="5"/>
      <c r="D245" s="8"/>
      <c r="E245" s="4"/>
      <c r="F245" s="4"/>
      <c r="G245" s="4"/>
      <c r="H245" s="4"/>
      <c r="I245" s="4"/>
      <c r="J245" s="4"/>
      <c r="K245" s="4"/>
      <c r="O245" s="4"/>
    </row>
    <row r="246" spans="1:15" x14ac:dyDescent="0.2">
      <c r="A246" s="5"/>
      <c r="B246" s="5"/>
      <c r="C246" s="5"/>
      <c r="D246" s="8"/>
      <c r="E246" s="4"/>
      <c r="F246" s="4"/>
      <c r="G246" s="4"/>
      <c r="H246" s="4"/>
      <c r="I246" s="4"/>
      <c r="J246" s="4"/>
      <c r="K246" s="4"/>
      <c r="O246" s="4"/>
    </row>
    <row r="247" spans="1:15" x14ac:dyDescent="0.2">
      <c r="A247" s="5"/>
      <c r="B247" s="5"/>
      <c r="C247" s="5"/>
      <c r="D247" s="8"/>
      <c r="E247" s="4"/>
      <c r="F247" s="4"/>
      <c r="G247" s="4"/>
      <c r="H247" s="4"/>
      <c r="I247" s="4"/>
      <c r="J247" s="4"/>
      <c r="K247" s="4"/>
      <c r="O247" s="4"/>
    </row>
    <row r="248" spans="1:15" x14ac:dyDescent="0.2">
      <c r="A248" s="5"/>
      <c r="B248" s="5"/>
      <c r="C248" s="5"/>
      <c r="D248" s="8"/>
      <c r="E248" s="4"/>
      <c r="F248" s="4"/>
      <c r="G248" s="4"/>
      <c r="H248" s="4"/>
      <c r="I248" s="4"/>
      <c r="J248" s="4"/>
      <c r="K248" s="4"/>
      <c r="O248" s="4"/>
    </row>
    <row r="249" spans="1:15" x14ac:dyDescent="0.2">
      <c r="A249" s="5"/>
      <c r="B249" s="5"/>
      <c r="C249" s="5"/>
      <c r="D249" s="8"/>
      <c r="E249" s="4"/>
      <c r="F249" s="4"/>
      <c r="G249" s="4"/>
      <c r="H249" s="4"/>
      <c r="I249" s="4"/>
      <c r="J249" s="4"/>
      <c r="K249" s="4"/>
      <c r="O249" s="4"/>
    </row>
    <row r="250" spans="1:15" x14ac:dyDescent="0.2">
      <c r="A250" s="5"/>
      <c r="B250" s="5"/>
      <c r="C250" s="5"/>
      <c r="D250" s="8"/>
      <c r="E250" s="4"/>
      <c r="F250" s="4"/>
      <c r="G250" s="4"/>
      <c r="H250" s="4"/>
      <c r="I250" s="4"/>
      <c r="J250" s="4"/>
      <c r="K250" s="4"/>
      <c r="O250" s="4"/>
    </row>
    <row r="251" spans="1:15" x14ac:dyDescent="0.2">
      <c r="A251" s="5"/>
      <c r="B251" s="5"/>
      <c r="C251" s="5"/>
      <c r="D251" s="8"/>
      <c r="E251" s="4"/>
      <c r="F251" s="4"/>
      <c r="G251" s="4"/>
      <c r="H251" s="4"/>
      <c r="I251" s="4"/>
      <c r="J251" s="4"/>
      <c r="K251" s="4"/>
      <c r="O251" s="4"/>
    </row>
    <row r="252" spans="1:15" x14ac:dyDescent="0.2">
      <c r="A252" s="5"/>
      <c r="B252" s="5"/>
      <c r="C252" s="5"/>
      <c r="D252" s="8"/>
      <c r="E252" s="4"/>
      <c r="F252" s="4"/>
      <c r="G252" s="4"/>
      <c r="H252" s="4"/>
      <c r="I252" s="4"/>
      <c r="J252" s="4"/>
      <c r="K252" s="4"/>
      <c r="O252" s="4"/>
    </row>
    <row r="253" spans="1:15" x14ac:dyDescent="0.2">
      <c r="A253" s="5"/>
      <c r="B253" s="5"/>
      <c r="C253" s="5"/>
      <c r="D253" s="8"/>
      <c r="E253" s="4"/>
      <c r="F253" s="4"/>
      <c r="G253" s="4"/>
      <c r="H253" s="4"/>
      <c r="I253" s="4"/>
      <c r="J253" s="4"/>
      <c r="K253" s="4"/>
      <c r="O253" s="4"/>
    </row>
    <row r="254" spans="1:15" x14ac:dyDescent="0.2">
      <c r="A254" s="5"/>
      <c r="B254" s="5"/>
      <c r="C254" s="5"/>
      <c r="D254" s="8"/>
      <c r="E254" s="4"/>
      <c r="F254" s="4"/>
      <c r="G254" s="4"/>
      <c r="H254" s="4"/>
      <c r="I254" s="4"/>
      <c r="J254" s="4"/>
      <c r="K254" s="4"/>
      <c r="O254" s="4"/>
    </row>
    <row r="255" spans="1:15" x14ac:dyDescent="0.2">
      <c r="A255" s="5"/>
      <c r="B255" s="5"/>
      <c r="C255" s="5"/>
      <c r="D255" s="8"/>
      <c r="E255" s="4"/>
      <c r="F255" s="4"/>
      <c r="G255" s="4"/>
      <c r="H255" s="4"/>
      <c r="I255" s="4"/>
      <c r="J255" s="4"/>
      <c r="K255" s="4"/>
      <c r="O255" s="4"/>
    </row>
    <row r="256" spans="1:15" x14ac:dyDescent="0.2">
      <c r="A256" s="5"/>
      <c r="B256" s="5"/>
      <c r="C256" s="5"/>
      <c r="D256" s="8"/>
      <c r="E256" s="4"/>
      <c r="F256" s="4"/>
      <c r="G256" s="4"/>
      <c r="H256" s="4"/>
      <c r="I256" s="4"/>
      <c r="J256" s="4"/>
      <c r="K256" s="4"/>
      <c r="O256" s="4"/>
    </row>
    <row r="257" spans="1:15" x14ac:dyDescent="0.2">
      <c r="A257" s="5"/>
      <c r="B257" s="5"/>
      <c r="C257" s="5"/>
      <c r="D257" s="8"/>
      <c r="E257" s="4"/>
      <c r="F257" s="4"/>
      <c r="G257" s="4"/>
      <c r="H257" s="4"/>
      <c r="I257" s="4"/>
      <c r="J257" s="4"/>
      <c r="K257" s="4"/>
      <c r="O257" s="4"/>
    </row>
    <row r="258" spans="1:15" x14ac:dyDescent="0.2">
      <c r="A258" s="5"/>
      <c r="B258" s="5"/>
      <c r="C258" s="5"/>
      <c r="D258" s="8"/>
      <c r="E258" s="4"/>
      <c r="F258" s="4"/>
      <c r="G258" s="4"/>
      <c r="H258" s="4"/>
      <c r="I258" s="4"/>
      <c r="J258" s="4"/>
      <c r="K258" s="4"/>
      <c r="O258" s="4"/>
    </row>
    <row r="259" spans="1:15" x14ac:dyDescent="0.2">
      <c r="A259" s="5"/>
      <c r="B259" s="5"/>
      <c r="C259" s="5"/>
      <c r="D259" s="8"/>
      <c r="E259" s="4"/>
      <c r="F259" s="4"/>
      <c r="G259" s="4"/>
      <c r="H259" s="4"/>
      <c r="I259" s="4"/>
      <c r="J259" s="4"/>
      <c r="K259" s="4"/>
      <c r="O259" s="4"/>
    </row>
    <row r="260" spans="1:15" x14ac:dyDescent="0.2">
      <c r="A260" s="5"/>
      <c r="B260" s="5"/>
      <c r="C260" s="5"/>
      <c r="D260" s="8"/>
      <c r="E260" s="4"/>
      <c r="F260" s="4"/>
      <c r="G260" s="4"/>
      <c r="H260" s="4"/>
      <c r="I260" s="4"/>
      <c r="J260" s="4"/>
      <c r="K260" s="4"/>
      <c r="O260" s="4"/>
    </row>
    <row r="261" spans="1:15" x14ac:dyDescent="0.2">
      <c r="A261" s="5"/>
      <c r="B261" s="5"/>
      <c r="C261" s="5"/>
      <c r="D261" s="8"/>
      <c r="E261" s="4"/>
      <c r="F261" s="4"/>
      <c r="G261" s="4"/>
      <c r="H261" s="4"/>
      <c r="I261" s="4"/>
      <c r="J261" s="4"/>
      <c r="K261" s="4"/>
      <c r="O261" s="4"/>
    </row>
    <row r="262" spans="1:15" x14ac:dyDescent="0.2">
      <c r="A262" s="5"/>
      <c r="B262" s="5"/>
      <c r="C262" s="5"/>
      <c r="D262" s="8"/>
      <c r="E262" s="4"/>
      <c r="F262" s="4"/>
      <c r="G262" s="4"/>
      <c r="H262" s="4"/>
      <c r="I262" s="4"/>
      <c r="J262" s="4"/>
      <c r="K262" s="4"/>
      <c r="O262" s="4"/>
    </row>
    <row r="263" spans="1:15" x14ac:dyDescent="0.2">
      <c r="A263" s="5"/>
      <c r="B263" s="5"/>
      <c r="C263" s="5"/>
      <c r="D263" s="8"/>
      <c r="E263" s="4"/>
      <c r="F263" s="4"/>
      <c r="G263" s="4"/>
      <c r="H263" s="4"/>
      <c r="I263" s="4"/>
      <c r="J263" s="4"/>
      <c r="K263" s="4"/>
      <c r="O263" s="4"/>
    </row>
    <row r="264" spans="1:15" x14ac:dyDescent="0.2">
      <c r="A264" s="5"/>
      <c r="B264" s="5"/>
      <c r="C264" s="5"/>
      <c r="D264" s="8"/>
      <c r="E264" s="4"/>
      <c r="F264" s="4"/>
      <c r="G264" s="4"/>
      <c r="H264" s="4"/>
      <c r="I264" s="4"/>
      <c r="J264" s="4"/>
      <c r="K264" s="4"/>
      <c r="O264" s="4"/>
    </row>
    <row r="265" spans="1:15" x14ac:dyDescent="0.2">
      <c r="A265" s="5"/>
      <c r="B265" s="5"/>
      <c r="C265" s="5"/>
      <c r="D265" s="8"/>
      <c r="E265" s="4"/>
      <c r="F265" s="4"/>
      <c r="G265" s="4"/>
      <c r="H265" s="4"/>
      <c r="I265" s="4"/>
      <c r="J265" s="4"/>
      <c r="K265" s="4"/>
      <c r="O265" s="4"/>
    </row>
    <row r="266" spans="1:15" x14ac:dyDescent="0.2">
      <c r="A266" s="5"/>
      <c r="B266" s="5"/>
      <c r="C266" s="5"/>
      <c r="D266" s="8"/>
      <c r="E266" s="4"/>
      <c r="F266" s="4"/>
      <c r="G266" s="4"/>
      <c r="H266" s="4"/>
      <c r="I266" s="4"/>
      <c r="J266" s="4"/>
      <c r="K266" s="4"/>
      <c r="O266" s="4"/>
    </row>
    <row r="267" spans="1:15" x14ac:dyDescent="0.2">
      <c r="A267" s="5"/>
      <c r="B267" s="5"/>
      <c r="C267" s="5"/>
      <c r="D267" s="8"/>
      <c r="E267" s="4"/>
      <c r="F267" s="4"/>
      <c r="G267" s="4"/>
      <c r="H267" s="4"/>
      <c r="I267" s="4"/>
      <c r="J267" s="4"/>
      <c r="K267" s="4"/>
      <c r="O267" s="4"/>
    </row>
  </sheetData>
  <sortState ref="A2:P109">
    <sortCondition descending="1" ref="O2:O109"/>
  </sortState>
  <pageMargins left="0.7" right="0.7" top="0.75" bottom="0.75" header="0.3" footer="0.3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pane ySplit="1" topLeftCell="A2" activePane="bottomLeft" state="frozenSplit"/>
      <selection pane="bottomLeft" activeCell="L1" sqref="L1:M12"/>
    </sheetView>
  </sheetViews>
  <sheetFormatPr baseColWidth="10" defaultColWidth="8.83203125" defaultRowHeight="15" x14ac:dyDescent="0.2"/>
  <cols>
    <col min="1" max="1" width="14.83203125" customWidth="1"/>
    <col min="2" max="2" width="19.83203125" customWidth="1"/>
    <col min="3" max="3" width="13.83203125" style="2" bestFit="1" customWidth="1"/>
    <col min="4" max="4" width="8.1640625" style="3" customWidth="1"/>
    <col min="5" max="5" width="6.5" style="3" customWidth="1"/>
    <col min="6" max="8" width="6.5" customWidth="1"/>
    <col min="9" max="9" width="8.33203125" style="3" customWidth="1"/>
    <col min="10" max="10" width="8.83203125" style="3"/>
    <col min="12" max="12" width="8.83203125" style="34"/>
    <col min="13" max="13" width="12" customWidth="1"/>
  </cols>
  <sheetData>
    <row r="1" spans="1:13" s="18" customFormat="1" ht="45" x14ac:dyDescent="0.2">
      <c r="A1" s="18" t="s">
        <v>0</v>
      </c>
      <c r="B1" s="18" t="s">
        <v>115</v>
      </c>
      <c r="C1" s="21" t="s">
        <v>116</v>
      </c>
      <c r="D1" s="1" t="s">
        <v>1</v>
      </c>
      <c r="E1" s="1" t="s">
        <v>2</v>
      </c>
      <c r="F1" s="20" t="s">
        <v>3</v>
      </c>
      <c r="G1" s="20" t="s">
        <v>4</v>
      </c>
      <c r="H1" s="20" t="s">
        <v>5</v>
      </c>
      <c r="I1" s="1" t="s">
        <v>6</v>
      </c>
      <c r="J1" s="19"/>
      <c r="L1" s="35" t="s">
        <v>226</v>
      </c>
      <c r="M1" s="36" t="s">
        <v>225</v>
      </c>
    </row>
    <row r="2" spans="1:13" x14ac:dyDescent="0.2">
      <c r="A2" s="22" t="s">
        <v>59</v>
      </c>
      <c r="B2" s="23" t="s">
        <v>117</v>
      </c>
      <c r="C2" s="24">
        <v>4853324.2432819996</v>
      </c>
      <c r="D2" s="25">
        <v>2.8518781947814138</v>
      </c>
      <c r="E2" s="25">
        <v>19.773099999999999</v>
      </c>
      <c r="F2" s="23">
        <v>90</v>
      </c>
      <c r="G2" s="23">
        <v>12</v>
      </c>
      <c r="H2" s="23">
        <v>102</v>
      </c>
      <c r="I2" s="26">
        <v>29.01003</v>
      </c>
      <c r="L2" s="37">
        <v>1</v>
      </c>
      <c r="M2" s="38">
        <f>J11</f>
        <v>8.0965658000000005</v>
      </c>
    </row>
    <row r="3" spans="1:13" x14ac:dyDescent="0.2">
      <c r="A3" s="27" t="s">
        <v>19</v>
      </c>
      <c r="B3" s="4" t="s">
        <v>118</v>
      </c>
      <c r="C3" s="10">
        <v>1200887.07190905</v>
      </c>
      <c r="D3" s="6">
        <v>11.367743753522449</v>
      </c>
      <c r="E3" s="6">
        <v>12.0044</v>
      </c>
      <c r="F3" s="4">
        <v>13</v>
      </c>
      <c r="G3" s="4">
        <v>31</v>
      </c>
      <c r="H3" s="4">
        <v>44</v>
      </c>
      <c r="I3" s="28">
        <v>-5.6564170000000003</v>
      </c>
      <c r="L3" s="37">
        <v>2</v>
      </c>
      <c r="M3" s="38">
        <f>J21</f>
        <v>16.942852300000002</v>
      </c>
    </row>
    <row r="4" spans="1:13" x14ac:dyDescent="0.2">
      <c r="A4" s="27" t="s">
        <v>50</v>
      </c>
      <c r="B4" s="4" t="s">
        <v>119</v>
      </c>
      <c r="C4" s="10">
        <v>865991.57479192619</v>
      </c>
      <c r="D4" s="6">
        <v>6.9322691630660902</v>
      </c>
      <c r="E4" s="6">
        <v>7.2058999999999997</v>
      </c>
      <c r="F4" s="4">
        <v>38</v>
      </c>
      <c r="G4" s="4">
        <v>53</v>
      </c>
      <c r="H4" s="4">
        <v>91</v>
      </c>
      <c r="I4" s="28">
        <v>-15.47533</v>
      </c>
      <c r="L4" s="37">
        <v>3</v>
      </c>
      <c r="M4" s="38">
        <f>J31</f>
        <v>8.2542223999999997</v>
      </c>
    </row>
    <row r="5" spans="1:13" x14ac:dyDescent="0.2">
      <c r="A5" s="27" t="s">
        <v>63</v>
      </c>
      <c r="B5" s="4" t="s">
        <v>120</v>
      </c>
      <c r="C5" s="10">
        <v>517094.98040463601</v>
      </c>
      <c r="D5" s="6">
        <v>6.5845648604269291</v>
      </c>
      <c r="E5" s="6">
        <v>5.4798</v>
      </c>
      <c r="F5" s="4">
        <v>42</v>
      </c>
      <c r="G5" s="4">
        <v>68</v>
      </c>
      <c r="H5" s="4">
        <v>110</v>
      </c>
      <c r="I5" s="28">
        <v>-3.4861309999999999</v>
      </c>
      <c r="L5" s="37">
        <v>4</v>
      </c>
      <c r="M5" s="38">
        <f>J41</f>
        <v>11.701995399999998</v>
      </c>
    </row>
    <row r="6" spans="1:13" x14ac:dyDescent="0.2">
      <c r="A6" s="27" t="s">
        <v>13</v>
      </c>
      <c r="B6" s="4" t="s">
        <v>121</v>
      </c>
      <c r="C6" s="10">
        <v>400934.15473632002</v>
      </c>
      <c r="D6" s="6">
        <v>19.156655274567367</v>
      </c>
      <c r="E6" s="6">
        <v>11.1518</v>
      </c>
      <c r="F6" s="4">
        <v>3</v>
      </c>
      <c r="G6" s="4">
        <v>33</v>
      </c>
      <c r="H6" s="4">
        <v>36</v>
      </c>
      <c r="I6" s="28">
        <v>3.4753090000000002</v>
      </c>
      <c r="L6" s="37">
        <v>5</v>
      </c>
      <c r="M6" s="38">
        <f>J51</f>
        <v>2.8127638500000005</v>
      </c>
    </row>
    <row r="7" spans="1:13" x14ac:dyDescent="0.2">
      <c r="A7" s="27" t="s">
        <v>16</v>
      </c>
      <c r="B7" s="4" t="s">
        <v>122</v>
      </c>
      <c r="C7" s="10">
        <v>341342.40167284629</v>
      </c>
      <c r="D7" s="6">
        <v>12.224204827121223</v>
      </c>
      <c r="E7" s="6">
        <v>14.1412</v>
      </c>
      <c r="F7" s="4">
        <v>10</v>
      </c>
      <c r="G7" s="4">
        <v>27</v>
      </c>
      <c r="H7" s="4">
        <v>37</v>
      </c>
      <c r="I7" s="28">
        <v>20.588049999999999</v>
      </c>
      <c r="L7" s="37">
        <f>L6+1</f>
        <v>6</v>
      </c>
      <c r="M7" s="38">
        <f>J61</f>
        <v>-3.2377905</v>
      </c>
    </row>
    <row r="8" spans="1:13" x14ac:dyDescent="0.2">
      <c r="A8" s="27" t="s">
        <v>17</v>
      </c>
      <c r="B8" s="4" t="s">
        <v>123</v>
      </c>
      <c r="C8" s="10">
        <v>331095.52869570226</v>
      </c>
      <c r="D8" s="6">
        <v>12.3732968193451</v>
      </c>
      <c r="E8" s="6">
        <v>11.518700000000001</v>
      </c>
      <c r="F8" s="4">
        <v>9</v>
      </c>
      <c r="G8" s="4">
        <v>32</v>
      </c>
      <c r="H8" s="4">
        <v>41</v>
      </c>
      <c r="I8" s="28">
        <v>5.1481729999999999</v>
      </c>
      <c r="L8" s="37">
        <f t="shared" ref="L8:L12" si="0">L7+1</f>
        <v>7</v>
      </c>
      <c r="M8" s="38">
        <f>J71</f>
        <v>0.63652567600000021</v>
      </c>
    </row>
    <row r="9" spans="1:13" x14ac:dyDescent="0.2">
      <c r="A9" s="27" t="s">
        <v>90</v>
      </c>
      <c r="B9" s="4" t="s">
        <v>124</v>
      </c>
      <c r="C9" s="10">
        <v>300202.17375853471</v>
      </c>
      <c r="D9" s="6">
        <v>3.0088552449894745</v>
      </c>
      <c r="E9" s="6">
        <v>2.8494000000000002</v>
      </c>
      <c r="F9" s="4">
        <v>87</v>
      </c>
      <c r="G9" s="4">
        <v>86</v>
      </c>
      <c r="H9" s="4">
        <v>173</v>
      </c>
      <c r="I9" s="28">
        <v>29.637530000000002</v>
      </c>
      <c r="L9" s="37">
        <f t="shared" si="0"/>
        <v>8</v>
      </c>
      <c r="M9" s="38">
        <f>J81</f>
        <v>-3.0282909</v>
      </c>
    </row>
    <row r="10" spans="1:13" x14ac:dyDescent="0.2">
      <c r="A10" s="27" t="s">
        <v>26</v>
      </c>
      <c r="B10" s="4" t="s">
        <v>125</v>
      </c>
      <c r="C10" s="10">
        <v>266133.70010640001</v>
      </c>
      <c r="D10" s="6">
        <v>6.5158093866399618</v>
      </c>
      <c r="E10" s="6">
        <v>26.823499999999999</v>
      </c>
      <c r="F10" s="4">
        <v>43</v>
      </c>
      <c r="G10" s="4">
        <v>5</v>
      </c>
      <c r="H10" s="4">
        <v>48</v>
      </c>
      <c r="I10" s="28">
        <v>4.6186939999999996</v>
      </c>
      <c r="L10" s="37">
        <f t="shared" si="0"/>
        <v>9</v>
      </c>
      <c r="M10" s="38">
        <f>J91</f>
        <v>-5.0757452999999995</v>
      </c>
    </row>
    <row r="11" spans="1:13" x14ac:dyDescent="0.2">
      <c r="A11" s="29" t="s">
        <v>33</v>
      </c>
      <c r="B11" s="30" t="s">
        <v>126</v>
      </c>
      <c r="C11" s="31">
        <v>255611.3393511</v>
      </c>
      <c r="D11" s="32">
        <v>5.7425977299377973</v>
      </c>
      <c r="E11" s="32">
        <v>26.879899999999999</v>
      </c>
      <c r="F11" s="30">
        <v>53</v>
      </c>
      <c r="G11" s="30">
        <v>4</v>
      </c>
      <c r="H11" s="30">
        <v>57</v>
      </c>
      <c r="I11" s="33">
        <v>13.10575</v>
      </c>
      <c r="J11" s="3">
        <f>AVERAGE(I2:I11)</f>
        <v>8.0965658000000005</v>
      </c>
      <c r="L11" s="37">
        <f t="shared" si="0"/>
        <v>10</v>
      </c>
      <c r="M11" s="38">
        <f>J101</f>
        <v>-7.9811381999999993</v>
      </c>
    </row>
    <row r="12" spans="1:13" x14ac:dyDescent="0.2">
      <c r="A12" s="22" t="s">
        <v>49</v>
      </c>
      <c r="B12" s="23" t="s">
        <v>127</v>
      </c>
      <c r="C12" s="24">
        <v>249288.35492100002</v>
      </c>
      <c r="D12" s="25">
        <v>7.4250916878966029</v>
      </c>
      <c r="E12" s="25">
        <v>6.2465999999999999</v>
      </c>
      <c r="F12" s="23">
        <v>29</v>
      </c>
      <c r="G12" s="23">
        <v>61</v>
      </c>
      <c r="H12" s="23">
        <v>90</v>
      </c>
      <c r="I12" s="26">
        <v>6.8802649999999996</v>
      </c>
      <c r="L12" s="39">
        <f t="shared" si="0"/>
        <v>11</v>
      </c>
      <c r="M12" s="40">
        <f>J109</f>
        <v>-19.135917499999998</v>
      </c>
    </row>
    <row r="13" spans="1:13" x14ac:dyDescent="0.2">
      <c r="A13" s="27" t="s">
        <v>98</v>
      </c>
      <c r="B13" s="4" t="s">
        <v>128</v>
      </c>
      <c r="C13" s="10">
        <v>232836.87834398675</v>
      </c>
      <c r="D13" s="6">
        <v>1.6452473359938431</v>
      </c>
      <c r="E13" s="6">
        <v>2.5975999999999999</v>
      </c>
      <c r="F13" s="4">
        <v>97</v>
      </c>
      <c r="G13" s="4">
        <v>89</v>
      </c>
      <c r="H13" s="4">
        <v>186</v>
      </c>
      <c r="I13" s="28">
        <v>16.04945</v>
      </c>
    </row>
    <row r="14" spans="1:13" x14ac:dyDescent="0.2">
      <c r="A14" s="27" t="s">
        <v>53</v>
      </c>
      <c r="B14" s="4" t="s">
        <v>129</v>
      </c>
      <c r="C14" s="10">
        <v>224991.98393237998</v>
      </c>
      <c r="D14" s="6">
        <v>7.4974649085005218</v>
      </c>
      <c r="E14" s="6">
        <v>5.5315000000000003</v>
      </c>
      <c r="F14" s="4">
        <v>28</v>
      </c>
      <c r="G14" s="4">
        <v>66</v>
      </c>
      <c r="H14" s="4">
        <v>94</v>
      </c>
      <c r="I14" s="28">
        <v>-5.0947579999999997</v>
      </c>
    </row>
    <row r="15" spans="1:13" x14ac:dyDescent="0.2">
      <c r="A15" s="27" t="s">
        <v>11</v>
      </c>
      <c r="B15" s="4" t="s">
        <v>130</v>
      </c>
      <c r="C15" s="10">
        <v>224350.41099999999</v>
      </c>
      <c r="D15" s="6">
        <v>9.0174916845253552</v>
      </c>
      <c r="E15" s="6">
        <v>17.078800000000001</v>
      </c>
      <c r="F15" s="4">
        <v>16</v>
      </c>
      <c r="G15" s="4">
        <v>16</v>
      </c>
      <c r="H15" s="4">
        <v>32</v>
      </c>
      <c r="I15" s="28">
        <v>35.314210000000003</v>
      </c>
    </row>
    <row r="16" spans="1:13" x14ac:dyDescent="0.2">
      <c r="A16" s="27" t="s">
        <v>96</v>
      </c>
      <c r="B16" s="4" t="s">
        <v>131</v>
      </c>
      <c r="C16" s="10">
        <v>221376.89861430001</v>
      </c>
      <c r="D16" s="6">
        <v>-21.307154601875979</v>
      </c>
      <c r="E16" s="6">
        <v>5.2602000000000002</v>
      </c>
      <c r="F16" s="4">
        <v>110</v>
      </c>
      <c r="G16" s="4">
        <v>71</v>
      </c>
      <c r="H16" s="4">
        <v>181</v>
      </c>
      <c r="I16" s="28">
        <v>-9.479177</v>
      </c>
    </row>
    <row r="17" spans="1:10" x14ac:dyDescent="0.2">
      <c r="A17" s="27" t="s">
        <v>64</v>
      </c>
      <c r="B17" s="4" t="s">
        <v>132</v>
      </c>
      <c r="C17" s="10">
        <v>181140.89612239998</v>
      </c>
      <c r="D17" s="6">
        <v>6.7043870676329425</v>
      </c>
      <c r="E17" s="6">
        <v>5.4318</v>
      </c>
      <c r="F17" s="4">
        <v>41</v>
      </c>
      <c r="G17" s="4">
        <v>69</v>
      </c>
      <c r="H17" s="4">
        <v>110</v>
      </c>
      <c r="I17" s="28">
        <v>-9.1975569999999998</v>
      </c>
    </row>
    <row r="18" spans="1:10" x14ac:dyDescent="0.2">
      <c r="A18" s="27" t="s">
        <v>20</v>
      </c>
      <c r="B18" s="4" t="s">
        <v>133</v>
      </c>
      <c r="C18" s="10">
        <v>172873.26542679998</v>
      </c>
      <c r="D18" s="6">
        <v>6.9587147063879762</v>
      </c>
      <c r="E18" s="6">
        <v>21.9497</v>
      </c>
      <c r="F18" s="4">
        <v>37</v>
      </c>
      <c r="G18" s="4">
        <v>9</v>
      </c>
      <c r="H18" s="4">
        <v>46</v>
      </c>
      <c r="I18" s="28">
        <v>29.465019999999999</v>
      </c>
    </row>
    <row r="19" spans="1:10" x14ac:dyDescent="0.2">
      <c r="A19" s="27" t="s">
        <v>38</v>
      </c>
      <c r="B19" s="4" t="s">
        <v>134</v>
      </c>
      <c r="C19" s="10">
        <v>172128.141454</v>
      </c>
      <c r="D19" s="6">
        <v>5.9620208081140778</v>
      </c>
      <c r="E19" s="6">
        <v>15.511699999999999</v>
      </c>
      <c r="F19" s="4">
        <v>49</v>
      </c>
      <c r="G19" s="4">
        <v>19</v>
      </c>
      <c r="H19" s="4">
        <v>68</v>
      </c>
      <c r="I19" s="28">
        <v>28.91422</v>
      </c>
    </row>
    <row r="20" spans="1:10" x14ac:dyDescent="0.2">
      <c r="A20" s="27" t="s">
        <v>104</v>
      </c>
      <c r="B20" s="4" t="s">
        <v>135</v>
      </c>
      <c r="C20" s="10">
        <v>170643.70520299999</v>
      </c>
      <c r="D20" s="6">
        <v>2.140280393444721</v>
      </c>
      <c r="E20" s="6">
        <v>0.25240000000000001</v>
      </c>
      <c r="F20" s="4">
        <v>93</v>
      </c>
      <c r="G20" s="4">
        <v>105</v>
      </c>
      <c r="H20" s="4">
        <v>198</v>
      </c>
      <c r="I20" s="28">
        <v>35.705350000000003</v>
      </c>
    </row>
    <row r="21" spans="1:10" x14ac:dyDescent="0.2">
      <c r="A21" s="29" t="s">
        <v>25</v>
      </c>
      <c r="B21" s="30" t="s">
        <v>136</v>
      </c>
      <c r="C21" s="31">
        <v>163878.378218</v>
      </c>
      <c r="D21" s="32">
        <v>18.919486007916326</v>
      </c>
      <c r="E21" s="32">
        <v>9.6570999999999998</v>
      </c>
      <c r="F21" s="30">
        <v>4</v>
      </c>
      <c r="G21" s="30">
        <v>43</v>
      </c>
      <c r="H21" s="30">
        <v>47</v>
      </c>
      <c r="I21" s="33">
        <v>40.871499999999997</v>
      </c>
      <c r="J21" s="3">
        <f>AVERAGE(I12:I21)</f>
        <v>16.942852300000002</v>
      </c>
    </row>
    <row r="22" spans="1:10" x14ac:dyDescent="0.2">
      <c r="A22" s="22" t="s">
        <v>12</v>
      </c>
      <c r="B22" s="23" t="s">
        <v>137</v>
      </c>
      <c r="C22" s="24">
        <v>162498.34111569999</v>
      </c>
      <c r="D22" s="25">
        <v>8.8695257216289374</v>
      </c>
      <c r="E22" s="25">
        <v>15.786799999999999</v>
      </c>
      <c r="F22" s="23">
        <v>17</v>
      </c>
      <c r="G22" s="23">
        <v>18</v>
      </c>
      <c r="H22" s="23">
        <v>35</v>
      </c>
      <c r="I22" s="26">
        <v>24.375160000000001</v>
      </c>
    </row>
    <row r="23" spans="1:10" x14ac:dyDescent="0.2">
      <c r="A23" s="27" t="s">
        <v>82</v>
      </c>
      <c r="B23" s="4" t="s">
        <v>138</v>
      </c>
      <c r="C23" s="10">
        <v>153134.93376532666</v>
      </c>
      <c r="D23" s="6">
        <v>3.939355469485585</v>
      </c>
      <c r="E23" s="6">
        <v>5.0838999999999999</v>
      </c>
      <c r="F23" s="4">
        <v>77</v>
      </c>
      <c r="G23" s="4">
        <v>72</v>
      </c>
      <c r="H23" s="4">
        <v>149</v>
      </c>
      <c r="I23" s="28">
        <v>19.646789999999999</v>
      </c>
    </row>
    <row r="24" spans="1:10" x14ac:dyDescent="0.2">
      <c r="A24" s="27" t="s">
        <v>61</v>
      </c>
      <c r="B24" s="4" t="s">
        <v>139</v>
      </c>
      <c r="C24" s="10">
        <v>144405.87296073782</v>
      </c>
      <c r="D24" s="6">
        <v>6.0973630500900802</v>
      </c>
      <c r="E24" s="6">
        <v>6.4711999999999996</v>
      </c>
      <c r="F24" s="4">
        <v>47</v>
      </c>
      <c r="G24" s="4">
        <v>58</v>
      </c>
      <c r="H24" s="4">
        <v>105</v>
      </c>
      <c r="I24" s="28">
        <v>-9.8853109999999997</v>
      </c>
    </row>
    <row r="25" spans="1:10" x14ac:dyDescent="0.2">
      <c r="A25" s="27" t="s">
        <v>69</v>
      </c>
      <c r="B25" s="4" t="s">
        <v>140</v>
      </c>
      <c r="C25" s="10">
        <v>139665.7366722</v>
      </c>
      <c r="D25" s="6">
        <v>5.0930992815400336</v>
      </c>
      <c r="E25" s="6">
        <v>7.0266999999999999</v>
      </c>
      <c r="F25" s="4">
        <v>64</v>
      </c>
      <c r="G25" s="4">
        <v>54</v>
      </c>
      <c r="H25" s="4">
        <v>118</v>
      </c>
      <c r="I25" s="28">
        <v>17.0273</v>
      </c>
    </row>
    <row r="26" spans="1:10" x14ac:dyDescent="0.2">
      <c r="A26" s="27" t="s">
        <v>51</v>
      </c>
      <c r="B26" s="4" t="s">
        <v>141</v>
      </c>
      <c r="C26" s="10">
        <v>138788.28599852789</v>
      </c>
      <c r="D26" s="6">
        <v>7.2288651545799301</v>
      </c>
      <c r="E26" s="6">
        <v>6.5692000000000004</v>
      </c>
      <c r="F26" s="4">
        <v>35</v>
      </c>
      <c r="G26" s="4">
        <v>56</v>
      </c>
      <c r="H26" s="4">
        <v>91</v>
      </c>
      <c r="I26" s="28">
        <v>29.829339999999998</v>
      </c>
    </row>
    <row r="27" spans="1:10" x14ac:dyDescent="0.2">
      <c r="A27" s="27" t="s">
        <v>55</v>
      </c>
      <c r="B27" s="4" t="s">
        <v>142</v>
      </c>
      <c r="C27" s="10">
        <v>130380.56508379999</v>
      </c>
      <c r="D27" s="6">
        <v>7.3981816042264299</v>
      </c>
      <c r="E27" s="6">
        <v>6.0050999999999997</v>
      </c>
      <c r="F27" s="4">
        <v>31</v>
      </c>
      <c r="G27" s="4">
        <v>64</v>
      </c>
      <c r="H27" s="4">
        <v>95</v>
      </c>
      <c r="I27" s="28">
        <v>-9.1578429999999997</v>
      </c>
    </row>
    <row r="28" spans="1:10" x14ac:dyDescent="0.2">
      <c r="A28" s="27" t="s">
        <v>72</v>
      </c>
      <c r="B28" s="4" t="s">
        <v>143</v>
      </c>
      <c r="C28" s="10">
        <v>129041.76515616546</v>
      </c>
      <c r="D28" s="6">
        <v>5.8094457448439343</v>
      </c>
      <c r="E28" s="6">
        <v>5.0273000000000003</v>
      </c>
      <c r="F28" s="4">
        <v>51</v>
      </c>
      <c r="G28" s="4">
        <v>73</v>
      </c>
      <c r="H28" s="4">
        <v>124</v>
      </c>
      <c r="I28" s="28">
        <v>-12.32752</v>
      </c>
    </row>
    <row r="29" spans="1:10" x14ac:dyDescent="0.2">
      <c r="A29" s="27" t="s">
        <v>14</v>
      </c>
      <c r="B29" s="4" t="s">
        <v>144</v>
      </c>
      <c r="C29" s="10">
        <v>120876.12857315142</v>
      </c>
      <c r="D29" s="6">
        <v>7.5517378280024392</v>
      </c>
      <c r="E29" s="6">
        <v>21.692699999999999</v>
      </c>
      <c r="F29" s="4">
        <v>27</v>
      </c>
      <c r="G29" s="4">
        <v>10</v>
      </c>
      <c r="H29" s="4">
        <v>37</v>
      </c>
      <c r="I29" s="28">
        <v>6.4885469999999996</v>
      </c>
    </row>
    <row r="30" spans="1:10" x14ac:dyDescent="0.2">
      <c r="A30" s="27" t="s">
        <v>60</v>
      </c>
      <c r="B30" s="4" t="s">
        <v>145</v>
      </c>
      <c r="C30" s="10">
        <v>115546.87792151999</v>
      </c>
      <c r="D30" s="6">
        <v>4.1209557975700513</v>
      </c>
      <c r="E30" s="6">
        <v>13.934900000000001</v>
      </c>
      <c r="F30" s="4">
        <v>76</v>
      </c>
      <c r="G30" s="4">
        <v>28</v>
      </c>
      <c r="H30" s="4">
        <v>104</v>
      </c>
      <c r="I30" s="28">
        <v>22.156759999999998</v>
      </c>
    </row>
    <row r="31" spans="1:10" x14ac:dyDescent="0.2">
      <c r="A31" s="29" t="s">
        <v>102</v>
      </c>
      <c r="B31" s="30" t="s">
        <v>146</v>
      </c>
      <c r="C31" s="31">
        <v>110135.5895451</v>
      </c>
      <c r="D31" s="32">
        <v>1.1881734464163123</v>
      </c>
      <c r="E31" s="32">
        <v>1.7570999999999999</v>
      </c>
      <c r="F31" s="30">
        <v>102</v>
      </c>
      <c r="G31" s="30">
        <v>96</v>
      </c>
      <c r="H31" s="30">
        <v>198</v>
      </c>
      <c r="I31" s="33">
        <v>-5.6109989999999996</v>
      </c>
      <c r="J31" s="3">
        <f>AVERAGE(I22:I31)</f>
        <v>8.2542223999999997</v>
      </c>
    </row>
    <row r="32" spans="1:10" x14ac:dyDescent="0.2">
      <c r="A32" s="22" t="s">
        <v>112</v>
      </c>
      <c r="B32" s="23" t="s">
        <v>147</v>
      </c>
      <c r="C32" s="24">
        <v>108174.30744626711</v>
      </c>
      <c r="D32" s="25">
        <v>-2.2298998338190898</v>
      </c>
      <c r="E32" s="25">
        <v>-1.9548999999999999</v>
      </c>
      <c r="F32" s="23">
        <v>108</v>
      </c>
      <c r="G32" s="23">
        <v>108</v>
      </c>
      <c r="H32" s="23">
        <v>216</v>
      </c>
      <c r="I32" s="26">
        <v>15.468349999999999</v>
      </c>
    </row>
    <row r="33" spans="1:10" x14ac:dyDescent="0.2">
      <c r="A33" s="27" t="s">
        <v>54</v>
      </c>
      <c r="B33" s="4" t="s">
        <v>148</v>
      </c>
      <c r="C33" s="10">
        <v>106653.898546</v>
      </c>
      <c r="D33" s="6">
        <v>5.5587777992769967</v>
      </c>
      <c r="E33" s="6">
        <v>10.4176</v>
      </c>
      <c r="F33" s="4">
        <v>57</v>
      </c>
      <c r="G33" s="4">
        <v>38</v>
      </c>
      <c r="H33" s="4">
        <v>95</v>
      </c>
      <c r="I33" s="28">
        <v>13.622629999999999</v>
      </c>
    </row>
    <row r="34" spans="1:10" x14ac:dyDescent="0.2">
      <c r="A34" s="27" t="s">
        <v>57</v>
      </c>
      <c r="B34" s="4" t="s">
        <v>149</v>
      </c>
      <c r="C34" s="10">
        <v>100920.27190165001</v>
      </c>
      <c r="D34" s="6">
        <v>7.5693099472141299</v>
      </c>
      <c r="E34" s="6">
        <v>5.3895999999999997</v>
      </c>
      <c r="F34" s="4">
        <v>26</v>
      </c>
      <c r="G34" s="4">
        <v>70</v>
      </c>
      <c r="H34" s="4">
        <v>96</v>
      </c>
      <c r="I34" s="28">
        <v>11.66075</v>
      </c>
    </row>
    <row r="35" spans="1:10" x14ac:dyDescent="0.2">
      <c r="A35" s="27" t="s">
        <v>74</v>
      </c>
      <c r="B35" s="4" t="s">
        <v>150</v>
      </c>
      <c r="C35" s="10">
        <v>97953.76068115102</v>
      </c>
      <c r="D35" s="6">
        <v>4.4768329351234835</v>
      </c>
      <c r="E35" s="6">
        <v>6.5366</v>
      </c>
      <c r="F35" s="4">
        <v>73</v>
      </c>
      <c r="G35" s="4">
        <v>57</v>
      </c>
      <c r="H35" s="4">
        <v>130</v>
      </c>
      <c r="I35" s="28">
        <v>14.69627</v>
      </c>
    </row>
    <row r="36" spans="1:10" x14ac:dyDescent="0.2">
      <c r="A36" s="27" t="s">
        <v>44</v>
      </c>
      <c r="B36" s="4" t="s">
        <v>151</v>
      </c>
      <c r="C36" s="10">
        <v>95312.908480600017</v>
      </c>
      <c r="D36" s="6">
        <v>8.319342153094663</v>
      </c>
      <c r="E36" s="6">
        <v>6.2667000000000002</v>
      </c>
      <c r="F36" s="4">
        <v>19</v>
      </c>
      <c r="G36" s="4">
        <v>60</v>
      </c>
      <c r="H36" s="4">
        <v>79</v>
      </c>
      <c r="I36" s="28">
        <v>14.77445</v>
      </c>
    </row>
    <row r="37" spans="1:10" x14ac:dyDescent="0.2">
      <c r="A37" s="27" t="s">
        <v>78</v>
      </c>
      <c r="B37" s="4" t="s">
        <v>152</v>
      </c>
      <c r="C37" s="10">
        <v>88030.125921079991</v>
      </c>
      <c r="D37" s="6">
        <v>3.9190237429282204</v>
      </c>
      <c r="E37" s="6">
        <v>6.1292999999999997</v>
      </c>
      <c r="F37" s="4">
        <v>78</v>
      </c>
      <c r="G37" s="4">
        <v>62</v>
      </c>
      <c r="H37" s="4">
        <v>140</v>
      </c>
      <c r="I37" s="28">
        <v>10.25573</v>
      </c>
    </row>
    <row r="38" spans="1:10" x14ac:dyDescent="0.2">
      <c r="A38" s="27" t="s">
        <v>91</v>
      </c>
      <c r="B38" s="4" t="s">
        <v>153</v>
      </c>
      <c r="C38" s="10">
        <v>87494.559534553438</v>
      </c>
      <c r="D38" s="6">
        <v>3.114468085606477</v>
      </c>
      <c r="E38" s="6">
        <v>2.5089000000000001</v>
      </c>
      <c r="F38" s="4">
        <v>85</v>
      </c>
      <c r="G38" s="4">
        <v>90</v>
      </c>
      <c r="H38" s="4">
        <v>175</v>
      </c>
      <c r="I38" s="28">
        <v>-8.7648360000000007</v>
      </c>
    </row>
    <row r="39" spans="1:10" x14ac:dyDescent="0.2">
      <c r="A39" s="27" t="s">
        <v>56</v>
      </c>
      <c r="B39" s="4" t="s">
        <v>154</v>
      </c>
      <c r="C39" s="10">
        <v>84748.507751759986</v>
      </c>
      <c r="D39" s="6">
        <v>5.68828500936851</v>
      </c>
      <c r="E39" s="6">
        <v>9.9199000000000002</v>
      </c>
      <c r="F39" s="4">
        <v>55</v>
      </c>
      <c r="G39" s="4">
        <v>41</v>
      </c>
      <c r="H39" s="4">
        <v>96</v>
      </c>
      <c r="I39" s="28">
        <v>32.779299999999999</v>
      </c>
    </row>
    <row r="40" spans="1:10" x14ac:dyDescent="0.2">
      <c r="A40" s="27" t="s">
        <v>36</v>
      </c>
      <c r="B40" s="4" t="s">
        <v>155</v>
      </c>
      <c r="C40" s="10">
        <v>84441.191999999995</v>
      </c>
      <c r="D40" s="6">
        <v>5.9385333429020148</v>
      </c>
      <c r="E40" s="6">
        <v>17.167400000000001</v>
      </c>
      <c r="F40" s="4">
        <v>50</v>
      </c>
      <c r="G40" s="4">
        <v>15</v>
      </c>
      <c r="H40" s="4">
        <v>65</v>
      </c>
      <c r="I40" s="28">
        <v>0.43230000000000002</v>
      </c>
    </row>
    <row r="41" spans="1:10" x14ac:dyDescent="0.2">
      <c r="A41" s="29" t="s">
        <v>10</v>
      </c>
      <c r="B41" s="30" t="s">
        <v>156</v>
      </c>
      <c r="C41" s="31">
        <v>81270.3339653</v>
      </c>
      <c r="D41" s="32">
        <v>9.7615295642280895</v>
      </c>
      <c r="E41" s="32">
        <v>20.971299999999999</v>
      </c>
      <c r="F41" s="30">
        <v>15</v>
      </c>
      <c r="G41" s="30">
        <v>11</v>
      </c>
      <c r="H41" s="30">
        <v>26</v>
      </c>
      <c r="I41" s="33">
        <v>12.09501</v>
      </c>
      <c r="J41" s="3">
        <f>AVERAGE(I32:I41)</f>
        <v>11.701995399999998</v>
      </c>
    </row>
    <row r="42" spans="1:10" x14ac:dyDescent="0.2">
      <c r="A42" s="22" t="s">
        <v>58</v>
      </c>
      <c r="B42" s="23" t="s">
        <v>157</v>
      </c>
      <c r="C42" s="24">
        <v>79114.213230500012</v>
      </c>
      <c r="D42" s="25">
        <v>5.3220456794313016</v>
      </c>
      <c r="E42" s="25">
        <v>10.410299999999999</v>
      </c>
      <c r="F42" s="23">
        <v>60</v>
      </c>
      <c r="G42" s="23">
        <v>39</v>
      </c>
      <c r="H42" s="23">
        <v>99</v>
      </c>
      <c r="I42" s="26">
        <v>-0.1206422</v>
      </c>
    </row>
    <row r="43" spans="1:10" x14ac:dyDescent="0.2">
      <c r="A43" s="27" t="s">
        <v>101</v>
      </c>
      <c r="B43" s="4" t="s">
        <v>158</v>
      </c>
      <c r="C43" s="10">
        <v>78619.133132000003</v>
      </c>
      <c r="D43" s="6">
        <v>1.8857981246784945</v>
      </c>
      <c r="E43" s="6">
        <v>1.2046000000000001</v>
      </c>
      <c r="F43" s="4">
        <v>96</v>
      </c>
      <c r="G43" s="4">
        <v>99</v>
      </c>
      <c r="H43" s="4">
        <v>195</v>
      </c>
      <c r="I43" s="28">
        <v>-7.242305</v>
      </c>
    </row>
    <row r="44" spans="1:10" x14ac:dyDescent="0.2">
      <c r="A44" s="27" t="s">
        <v>32</v>
      </c>
      <c r="B44" s="4" t="s">
        <v>159</v>
      </c>
      <c r="C44" s="10">
        <v>76918.391280000011</v>
      </c>
      <c r="D44" s="6">
        <v>5.7409032204327737</v>
      </c>
      <c r="E44" s="6">
        <v>29.489899999999999</v>
      </c>
      <c r="F44" s="4">
        <v>54</v>
      </c>
      <c r="G44" s="4">
        <v>3</v>
      </c>
      <c r="H44" s="4">
        <v>57</v>
      </c>
      <c r="I44" s="28">
        <v>3.3536260000000002</v>
      </c>
    </row>
    <row r="45" spans="1:10" x14ac:dyDescent="0.2">
      <c r="A45" s="27" t="s">
        <v>71</v>
      </c>
      <c r="B45" s="4" t="s">
        <v>160</v>
      </c>
      <c r="C45" s="10">
        <v>76598.6942232</v>
      </c>
      <c r="D45" s="6">
        <v>4.5122696682692913</v>
      </c>
      <c r="E45" s="6">
        <v>7.6367000000000003</v>
      </c>
      <c r="F45" s="4">
        <v>72</v>
      </c>
      <c r="G45" s="4">
        <v>51</v>
      </c>
      <c r="H45" s="4">
        <v>123</v>
      </c>
      <c r="I45" s="28">
        <v>0.2283857</v>
      </c>
    </row>
    <row r="46" spans="1:10" x14ac:dyDescent="0.2">
      <c r="A46" s="27" t="s">
        <v>81</v>
      </c>
      <c r="B46" s="4" t="s">
        <v>161</v>
      </c>
      <c r="C46" s="10">
        <v>76588.693449835453</v>
      </c>
      <c r="D46" s="6">
        <v>3.8779794646763994</v>
      </c>
      <c r="E46" s="6">
        <v>5.5738000000000003</v>
      </c>
      <c r="F46" s="4">
        <v>79</v>
      </c>
      <c r="G46" s="4">
        <v>65</v>
      </c>
      <c r="H46" s="4">
        <v>144</v>
      </c>
      <c r="I46" s="28">
        <v>-9.8640050000000006</v>
      </c>
    </row>
    <row r="47" spans="1:10" x14ac:dyDescent="0.2">
      <c r="A47" s="27" t="s">
        <v>30</v>
      </c>
      <c r="B47" s="4" t="s">
        <v>162</v>
      </c>
      <c r="C47" s="10">
        <v>74019.140860200001</v>
      </c>
      <c r="D47" s="6">
        <v>12.724997922187878</v>
      </c>
      <c r="E47" s="6">
        <v>9.4145000000000003</v>
      </c>
      <c r="F47" s="4">
        <v>8</v>
      </c>
      <c r="G47" s="4">
        <v>46</v>
      </c>
      <c r="H47" s="4">
        <v>54</v>
      </c>
      <c r="I47" s="28">
        <v>25.644030000000001</v>
      </c>
    </row>
    <row r="48" spans="1:10" x14ac:dyDescent="0.2">
      <c r="A48" s="27" t="s">
        <v>47</v>
      </c>
      <c r="B48" s="4" t="s">
        <v>163</v>
      </c>
      <c r="C48" s="10">
        <v>73001.282713799999</v>
      </c>
      <c r="D48" s="6">
        <v>4.5308591349205969</v>
      </c>
      <c r="E48" s="6">
        <v>17.0015</v>
      </c>
      <c r="F48" s="4">
        <v>71</v>
      </c>
      <c r="G48" s="4">
        <v>17</v>
      </c>
      <c r="H48" s="4">
        <v>88</v>
      </c>
      <c r="I48" s="28">
        <v>-1.4632940000000001</v>
      </c>
    </row>
    <row r="49" spans="1:10" x14ac:dyDescent="0.2">
      <c r="A49" s="27" t="s">
        <v>28</v>
      </c>
      <c r="B49" s="4" t="s">
        <v>164</v>
      </c>
      <c r="C49" s="10">
        <v>68280.25</v>
      </c>
      <c r="D49" s="6">
        <v>6.405490169978302</v>
      </c>
      <c r="E49" s="6">
        <v>23.1968</v>
      </c>
      <c r="F49" s="4">
        <v>45</v>
      </c>
      <c r="G49" s="4">
        <v>8</v>
      </c>
      <c r="H49" s="4">
        <v>53</v>
      </c>
      <c r="I49" s="28">
        <v>8.0616230000000009</v>
      </c>
    </row>
    <row r="50" spans="1:10" x14ac:dyDescent="0.2">
      <c r="A50" s="27" t="s">
        <v>103</v>
      </c>
      <c r="B50" s="4" t="s">
        <v>165</v>
      </c>
      <c r="C50" s="10">
        <v>66186.107383288705</v>
      </c>
      <c r="D50" s="6">
        <v>1.2355089452759438</v>
      </c>
      <c r="E50" s="6">
        <v>1.7227999999999999</v>
      </c>
      <c r="F50" s="4">
        <v>101</v>
      </c>
      <c r="G50" s="4">
        <v>97</v>
      </c>
      <c r="H50" s="4">
        <v>198</v>
      </c>
      <c r="I50" s="28">
        <v>-4.8090799999999998</v>
      </c>
    </row>
    <row r="51" spans="1:10" x14ac:dyDescent="0.2">
      <c r="A51" s="29" t="s">
        <v>94</v>
      </c>
      <c r="B51" s="30" t="s">
        <v>166</v>
      </c>
      <c r="C51" s="31">
        <v>59466.512500000004</v>
      </c>
      <c r="D51" s="32">
        <v>2.0945932704754302</v>
      </c>
      <c r="E51" s="32">
        <v>3.0455999999999999</v>
      </c>
      <c r="F51" s="30">
        <v>94</v>
      </c>
      <c r="G51" s="30">
        <v>85</v>
      </c>
      <c r="H51" s="30">
        <v>179</v>
      </c>
      <c r="I51" s="33">
        <v>14.3393</v>
      </c>
      <c r="J51" s="3">
        <f>AVERAGE(I42:I51)</f>
        <v>2.8127638500000005</v>
      </c>
    </row>
    <row r="52" spans="1:10" x14ac:dyDescent="0.2">
      <c r="A52" s="22" t="s">
        <v>62</v>
      </c>
      <c r="B52" s="23" t="s">
        <v>167</v>
      </c>
      <c r="C52" s="24">
        <v>58999.246340176367</v>
      </c>
      <c r="D52" s="25">
        <v>3.8737421174336784</v>
      </c>
      <c r="E52" s="25">
        <v>12.373699999999999</v>
      </c>
      <c r="F52" s="23">
        <v>80</v>
      </c>
      <c r="G52" s="23">
        <v>30</v>
      </c>
      <c r="H52" s="23">
        <v>110</v>
      </c>
      <c r="I52" s="26">
        <v>3.1031849999999999</v>
      </c>
    </row>
    <row r="53" spans="1:10" x14ac:dyDescent="0.2">
      <c r="A53" s="27" t="s">
        <v>40</v>
      </c>
      <c r="B53" s="4" t="s">
        <v>168</v>
      </c>
      <c r="C53" s="10">
        <v>58605.923266979997</v>
      </c>
      <c r="D53" s="6">
        <v>8.0942904316077318</v>
      </c>
      <c r="E53" s="6">
        <v>8.5800999999999998</v>
      </c>
      <c r="F53" s="4">
        <v>21</v>
      </c>
      <c r="G53" s="4">
        <v>48</v>
      </c>
      <c r="H53" s="4">
        <v>69</v>
      </c>
      <c r="I53" s="28">
        <v>-6.139913</v>
      </c>
    </row>
    <row r="54" spans="1:10" x14ac:dyDescent="0.2">
      <c r="A54" s="27" t="s">
        <v>83</v>
      </c>
      <c r="B54" s="4" t="s">
        <v>169</v>
      </c>
      <c r="C54" s="10">
        <v>57717.103199999998</v>
      </c>
      <c r="D54" s="6">
        <v>4.8472311885874575</v>
      </c>
      <c r="E54" s="6">
        <v>3.1069</v>
      </c>
      <c r="F54" s="4">
        <v>66</v>
      </c>
      <c r="G54" s="4">
        <v>84</v>
      </c>
      <c r="H54" s="4">
        <v>150</v>
      </c>
      <c r="I54" s="28">
        <v>-12.133190000000001</v>
      </c>
    </row>
    <row r="55" spans="1:10" x14ac:dyDescent="0.2">
      <c r="A55" s="27" t="s">
        <v>29</v>
      </c>
      <c r="B55" s="4" t="s">
        <v>170</v>
      </c>
      <c r="C55" s="10">
        <v>56755.178756607915</v>
      </c>
      <c r="D55" s="6">
        <v>8.7058942406863356</v>
      </c>
      <c r="E55" s="6">
        <v>10.865</v>
      </c>
      <c r="F55" s="4">
        <v>18</v>
      </c>
      <c r="G55" s="4">
        <v>35</v>
      </c>
      <c r="H55" s="4">
        <v>53</v>
      </c>
      <c r="I55" s="28">
        <v>-7.2548789999999999</v>
      </c>
    </row>
    <row r="56" spans="1:10" x14ac:dyDescent="0.2">
      <c r="A56" s="27" t="s">
        <v>41</v>
      </c>
      <c r="B56" s="4" t="s">
        <v>171</v>
      </c>
      <c r="C56" s="10">
        <v>56229.224753519993</v>
      </c>
      <c r="D56" s="6">
        <v>6.443855786887549</v>
      </c>
      <c r="E56" s="6">
        <v>14.4832</v>
      </c>
      <c r="F56" s="4">
        <v>44</v>
      </c>
      <c r="G56" s="4">
        <v>26</v>
      </c>
      <c r="H56" s="4">
        <v>70</v>
      </c>
      <c r="I56" s="28">
        <v>-3.2787199999999999</v>
      </c>
    </row>
    <row r="57" spans="1:10" x14ac:dyDescent="0.2">
      <c r="A57" s="27" t="s">
        <v>35</v>
      </c>
      <c r="B57" s="4" t="s">
        <v>172</v>
      </c>
      <c r="C57" s="10">
        <v>55762.68299952001</v>
      </c>
      <c r="D57" s="6">
        <v>11.85853783859476</v>
      </c>
      <c r="E57" s="6">
        <v>8.1068999999999996</v>
      </c>
      <c r="F57" s="4">
        <v>11</v>
      </c>
      <c r="G57" s="4">
        <v>49</v>
      </c>
      <c r="H57" s="4">
        <v>60</v>
      </c>
      <c r="I57" s="28">
        <v>2.0786150000000001</v>
      </c>
    </row>
    <row r="58" spans="1:10" x14ac:dyDescent="0.2">
      <c r="A58" s="27" t="s">
        <v>7</v>
      </c>
      <c r="B58" s="4" t="s">
        <v>173</v>
      </c>
      <c r="C58" s="10">
        <v>55370.197992609996</v>
      </c>
      <c r="D58" s="6">
        <v>13.848817592218952</v>
      </c>
      <c r="E58" s="6">
        <v>24.831499999999998</v>
      </c>
      <c r="F58" s="4">
        <v>7</v>
      </c>
      <c r="G58" s="4">
        <v>7</v>
      </c>
      <c r="H58" s="4">
        <v>14</v>
      </c>
      <c r="I58" s="28">
        <v>6.7711560000000004</v>
      </c>
    </row>
    <row r="59" spans="1:10" x14ac:dyDescent="0.2">
      <c r="A59" s="27" t="s">
        <v>114</v>
      </c>
      <c r="B59" s="4" t="s">
        <v>174</v>
      </c>
      <c r="C59" s="10">
        <v>55359.626959327376</v>
      </c>
      <c r="D59" s="6">
        <v>-2.6984073668776354</v>
      </c>
      <c r="E59" s="6">
        <v>-5.08</v>
      </c>
      <c r="F59" s="4">
        <v>109</v>
      </c>
      <c r="G59" s="4">
        <v>111</v>
      </c>
      <c r="H59" s="4">
        <v>220</v>
      </c>
      <c r="I59" s="28">
        <v>-7.3493950000000003</v>
      </c>
    </row>
    <row r="60" spans="1:10" x14ac:dyDescent="0.2">
      <c r="A60" s="27" t="s">
        <v>34</v>
      </c>
      <c r="B60" s="4" t="s">
        <v>175</v>
      </c>
      <c r="C60" s="10">
        <v>54415.178960657468</v>
      </c>
      <c r="D60" s="6">
        <v>8.2533715628277253</v>
      </c>
      <c r="E60" s="6">
        <v>10.4351</v>
      </c>
      <c r="F60" s="4">
        <v>20</v>
      </c>
      <c r="G60" s="4">
        <v>37</v>
      </c>
      <c r="H60" s="4">
        <v>57</v>
      </c>
      <c r="I60" s="28">
        <v>2.0418059999999998</v>
      </c>
    </row>
    <row r="61" spans="1:10" x14ac:dyDescent="0.2">
      <c r="A61" s="29" t="s">
        <v>107</v>
      </c>
      <c r="B61" s="30" t="s">
        <v>176</v>
      </c>
      <c r="C61" s="31">
        <v>49886.413255438842</v>
      </c>
      <c r="D61" s="32">
        <v>1.5483753752725675</v>
      </c>
      <c r="E61" s="32">
        <v>0.94489999999999996</v>
      </c>
      <c r="F61" s="30">
        <v>99</v>
      </c>
      <c r="G61" s="30">
        <v>101</v>
      </c>
      <c r="H61" s="30">
        <v>200</v>
      </c>
      <c r="I61" s="33">
        <v>-10.216570000000001</v>
      </c>
      <c r="J61" s="3">
        <f>AVERAGE(I52:I61)</f>
        <v>-3.2377905</v>
      </c>
    </row>
    <row r="62" spans="1:10" x14ac:dyDescent="0.2">
      <c r="A62" s="22" t="s">
        <v>87</v>
      </c>
      <c r="B62" s="23" t="s">
        <v>177</v>
      </c>
      <c r="C62" s="24">
        <v>48465.717409780002</v>
      </c>
      <c r="D62" s="25">
        <v>6.0331007566876407</v>
      </c>
      <c r="E62" s="25">
        <v>-4.6885000000000003</v>
      </c>
      <c r="F62" s="23">
        <v>48</v>
      </c>
      <c r="G62" s="23">
        <v>109</v>
      </c>
      <c r="H62" s="23">
        <v>157</v>
      </c>
      <c r="I62" s="26">
        <v>0.50393549999999998</v>
      </c>
    </row>
    <row r="63" spans="1:10" x14ac:dyDescent="0.2">
      <c r="A63" s="27" t="s">
        <v>109</v>
      </c>
      <c r="B63" s="4" t="s">
        <v>178</v>
      </c>
      <c r="C63" s="10">
        <v>48250.271999999997</v>
      </c>
      <c r="D63" s="6">
        <v>0.86602094318507272</v>
      </c>
      <c r="E63" s="6">
        <v>0.86470000000000002</v>
      </c>
      <c r="F63" s="4">
        <v>104</v>
      </c>
      <c r="G63" s="4">
        <v>103</v>
      </c>
      <c r="H63" s="4">
        <v>207</v>
      </c>
      <c r="I63" s="28">
        <v>-4.42035</v>
      </c>
    </row>
    <row r="64" spans="1:10" x14ac:dyDescent="0.2">
      <c r="A64" s="27" t="s">
        <v>88</v>
      </c>
      <c r="B64" s="4" t="s">
        <v>179</v>
      </c>
      <c r="C64" s="10">
        <v>47579.011323993713</v>
      </c>
      <c r="D64" s="6">
        <v>3.7673442245065241</v>
      </c>
      <c r="E64" s="6">
        <v>3.7542999999999997</v>
      </c>
      <c r="F64" s="4">
        <v>81</v>
      </c>
      <c r="G64" s="4">
        <v>81</v>
      </c>
      <c r="H64" s="4">
        <v>162</v>
      </c>
      <c r="I64" s="28">
        <v>-1.6253709999999999</v>
      </c>
    </row>
    <row r="65" spans="1:10" x14ac:dyDescent="0.2">
      <c r="A65" s="27" t="s">
        <v>15</v>
      </c>
      <c r="B65" s="4" t="s">
        <v>180</v>
      </c>
      <c r="C65" s="10">
        <v>45180.675961640627</v>
      </c>
      <c r="D65" s="6">
        <v>10.553660553703354</v>
      </c>
      <c r="E65" s="6">
        <v>15.0199</v>
      </c>
      <c r="F65" s="4">
        <v>14</v>
      </c>
      <c r="G65" s="4">
        <v>23</v>
      </c>
      <c r="H65" s="4">
        <v>37</v>
      </c>
      <c r="I65" s="28">
        <v>11.39344</v>
      </c>
    </row>
    <row r="66" spans="1:10" x14ac:dyDescent="0.2">
      <c r="A66" s="27" t="s">
        <v>86</v>
      </c>
      <c r="B66" s="4" t="s">
        <v>181</v>
      </c>
      <c r="C66" s="10">
        <v>44277.684788039995</v>
      </c>
      <c r="D66" s="6">
        <v>4.8980869433306458</v>
      </c>
      <c r="E66" s="6">
        <v>2.7086999999999999</v>
      </c>
      <c r="F66" s="4">
        <v>65</v>
      </c>
      <c r="G66" s="4">
        <v>88</v>
      </c>
      <c r="H66" s="4">
        <v>153</v>
      </c>
      <c r="I66" s="28">
        <v>-1.509074E-2</v>
      </c>
    </row>
    <row r="67" spans="1:10" x14ac:dyDescent="0.2">
      <c r="A67" s="27" t="s">
        <v>73</v>
      </c>
      <c r="B67" s="4" t="s">
        <v>182</v>
      </c>
      <c r="C67" s="10">
        <v>42753.589480000002</v>
      </c>
      <c r="D67" s="6">
        <v>5.1369975658232052</v>
      </c>
      <c r="E67" s="6">
        <v>5.4899000000000004</v>
      </c>
      <c r="F67" s="4">
        <v>62</v>
      </c>
      <c r="G67" s="4">
        <v>67</v>
      </c>
      <c r="H67" s="4">
        <v>129</v>
      </c>
      <c r="I67" s="28">
        <v>-8.2232579999999995</v>
      </c>
    </row>
    <row r="68" spans="1:10" x14ac:dyDescent="0.2">
      <c r="A68" s="27" t="s">
        <v>105</v>
      </c>
      <c r="B68" s="4" t="s">
        <v>183</v>
      </c>
      <c r="C68" s="10">
        <v>41664.921539487019</v>
      </c>
      <c r="D68" s="6">
        <v>1.9130565602959453</v>
      </c>
      <c r="E68" s="6">
        <v>0.53680000000000005</v>
      </c>
      <c r="F68" s="4">
        <v>95</v>
      </c>
      <c r="G68" s="4">
        <v>104</v>
      </c>
      <c r="H68" s="4">
        <v>199</v>
      </c>
      <c r="I68" s="28">
        <v>14.936360000000001</v>
      </c>
    </row>
    <row r="69" spans="1:10" x14ac:dyDescent="0.2">
      <c r="A69" s="27" t="s">
        <v>22</v>
      </c>
      <c r="B69" s="4" t="s">
        <v>184</v>
      </c>
      <c r="C69" s="10">
        <v>40797.257181239998</v>
      </c>
      <c r="D69" s="6">
        <v>16.520414765497076</v>
      </c>
      <c r="E69" s="6">
        <v>10.2727</v>
      </c>
      <c r="F69" s="4">
        <v>6</v>
      </c>
      <c r="G69" s="4">
        <v>40</v>
      </c>
      <c r="H69" s="4">
        <v>46</v>
      </c>
      <c r="I69" s="28">
        <v>2.9756279999999999</v>
      </c>
    </row>
    <row r="70" spans="1:10" x14ac:dyDescent="0.2">
      <c r="A70" s="27" t="s">
        <v>9</v>
      </c>
      <c r="B70" s="4" t="s">
        <v>185</v>
      </c>
      <c r="C70" s="10">
        <v>39140.000010299998</v>
      </c>
      <c r="D70" s="6">
        <v>7.7254034726018741</v>
      </c>
      <c r="E70" s="6">
        <v>55.3538</v>
      </c>
      <c r="F70" s="4">
        <v>24</v>
      </c>
      <c r="G70" s="4">
        <v>1</v>
      </c>
      <c r="H70" s="4">
        <v>25</v>
      </c>
      <c r="I70" s="28">
        <v>-7.2265280000000001</v>
      </c>
    </row>
    <row r="71" spans="1:10" x14ac:dyDescent="0.2">
      <c r="A71" s="29" t="s">
        <v>110</v>
      </c>
      <c r="B71" s="30" t="s">
        <v>186</v>
      </c>
      <c r="C71" s="31">
        <v>38848.5742876</v>
      </c>
      <c r="D71" s="32">
        <v>-0.54470964534486932</v>
      </c>
      <c r="E71" s="32">
        <v>-1.6047</v>
      </c>
      <c r="F71" s="30">
        <v>105</v>
      </c>
      <c r="G71" s="30">
        <v>107</v>
      </c>
      <c r="H71" s="30">
        <v>212</v>
      </c>
      <c r="I71" s="33">
        <v>-1.9335089999999999</v>
      </c>
      <c r="J71" s="3">
        <f>AVERAGE(I62:I71)</f>
        <v>0.63652567600000021</v>
      </c>
    </row>
    <row r="72" spans="1:10" x14ac:dyDescent="0.2">
      <c r="A72" s="22" t="s">
        <v>66</v>
      </c>
      <c r="B72" s="23" t="s">
        <v>187</v>
      </c>
      <c r="C72" s="24">
        <v>38029.820185079996</v>
      </c>
      <c r="D72" s="25">
        <v>5.2794815232662966</v>
      </c>
      <c r="E72" s="25">
        <v>7.2587000000000002</v>
      </c>
      <c r="F72" s="23">
        <v>61</v>
      </c>
      <c r="G72" s="23">
        <v>52</v>
      </c>
      <c r="H72" s="23">
        <v>113</v>
      </c>
      <c r="I72" s="26">
        <v>7.5514849999999996</v>
      </c>
    </row>
    <row r="73" spans="1:10" x14ac:dyDescent="0.2">
      <c r="A73" s="27" t="s">
        <v>27</v>
      </c>
      <c r="B73" s="4" t="s">
        <v>188</v>
      </c>
      <c r="C73" s="10">
        <v>36412.147213650002</v>
      </c>
      <c r="D73" s="6">
        <v>6.9612221331609572</v>
      </c>
      <c r="E73" s="6">
        <v>17.604700000000001</v>
      </c>
      <c r="F73" s="4">
        <v>36</v>
      </c>
      <c r="G73" s="4">
        <v>14</v>
      </c>
      <c r="H73" s="4">
        <v>50</v>
      </c>
      <c r="I73" s="28">
        <v>7.7540449999999996</v>
      </c>
    </row>
    <row r="74" spans="1:10" x14ac:dyDescent="0.2">
      <c r="A74" s="27" t="s">
        <v>24</v>
      </c>
      <c r="B74" s="4" t="s">
        <v>189</v>
      </c>
      <c r="C74" s="10">
        <v>35599.734575999995</v>
      </c>
      <c r="D74" s="6">
        <v>17.433254010334569</v>
      </c>
      <c r="E74" s="6">
        <v>9.6593999999999998</v>
      </c>
      <c r="F74" s="4">
        <v>5</v>
      </c>
      <c r="G74" s="4">
        <v>42</v>
      </c>
      <c r="H74" s="4">
        <v>47</v>
      </c>
      <c r="I74" s="28">
        <v>12.56601</v>
      </c>
    </row>
    <row r="75" spans="1:10" x14ac:dyDescent="0.2">
      <c r="A75" s="27" t="s">
        <v>84</v>
      </c>
      <c r="B75" s="4" t="s">
        <v>190</v>
      </c>
      <c r="C75" s="10">
        <v>35468.973118529997</v>
      </c>
      <c r="D75" s="6">
        <v>4.6869257634558803</v>
      </c>
      <c r="E75" s="6">
        <v>3.3127</v>
      </c>
      <c r="F75" s="4">
        <v>68</v>
      </c>
      <c r="G75" s="4">
        <v>83</v>
      </c>
      <c r="H75" s="4">
        <v>151</v>
      </c>
      <c r="I75" s="28">
        <v>-16.466470000000001</v>
      </c>
    </row>
    <row r="76" spans="1:10" x14ac:dyDescent="0.2">
      <c r="A76" s="27" t="s">
        <v>39</v>
      </c>
      <c r="B76" s="4" t="s">
        <v>191</v>
      </c>
      <c r="C76" s="10">
        <v>35146.750848299998</v>
      </c>
      <c r="D76" s="6">
        <v>5.6200781599343355</v>
      </c>
      <c r="E76" s="6">
        <v>18.263400000000001</v>
      </c>
      <c r="F76" s="4">
        <v>56</v>
      </c>
      <c r="G76" s="4">
        <v>13</v>
      </c>
      <c r="H76" s="4">
        <v>69</v>
      </c>
      <c r="I76" s="28">
        <v>-9.5554939999999995</v>
      </c>
    </row>
    <row r="77" spans="1:10" x14ac:dyDescent="0.2">
      <c r="A77" s="27" t="s">
        <v>97</v>
      </c>
      <c r="B77" s="4" t="s">
        <v>192</v>
      </c>
      <c r="C77" s="10">
        <v>34480.456317213975</v>
      </c>
      <c r="D77" s="6">
        <v>2.2034655782936623</v>
      </c>
      <c r="E77" s="6">
        <v>2.0712999999999999</v>
      </c>
      <c r="F77" s="4">
        <v>92</v>
      </c>
      <c r="G77" s="4">
        <v>93</v>
      </c>
      <c r="H77" s="4">
        <v>185</v>
      </c>
      <c r="I77" s="28">
        <v>-5.5749399999999998</v>
      </c>
    </row>
    <row r="78" spans="1:10" x14ac:dyDescent="0.2">
      <c r="A78" s="27" t="s">
        <v>80</v>
      </c>
      <c r="B78" s="4" t="s">
        <v>193</v>
      </c>
      <c r="C78" s="10">
        <v>34450.332893976127</v>
      </c>
      <c r="D78" s="6">
        <v>5.1051026345570554</v>
      </c>
      <c r="E78" s="6">
        <v>3.9079000000000002</v>
      </c>
      <c r="F78" s="4">
        <v>63</v>
      </c>
      <c r="G78" s="4">
        <v>80</v>
      </c>
      <c r="H78" s="4">
        <v>143</v>
      </c>
      <c r="I78" s="28">
        <v>-9.2537459999999996</v>
      </c>
    </row>
    <row r="79" spans="1:10" x14ac:dyDescent="0.2">
      <c r="A79" s="27" t="s">
        <v>100</v>
      </c>
      <c r="B79" s="4" t="s">
        <v>194</v>
      </c>
      <c r="C79" s="10">
        <v>33906.7719</v>
      </c>
      <c r="D79" s="6">
        <v>1.5873138212089484</v>
      </c>
      <c r="E79" s="6">
        <v>2.032</v>
      </c>
      <c r="F79" s="4">
        <v>98</v>
      </c>
      <c r="G79" s="4">
        <v>95</v>
      </c>
      <c r="H79" s="4">
        <v>193</v>
      </c>
      <c r="I79" s="28">
        <v>3.6034099999999998</v>
      </c>
    </row>
    <row r="80" spans="1:10" x14ac:dyDescent="0.2">
      <c r="A80" s="27" t="s">
        <v>93</v>
      </c>
      <c r="B80" s="4" t="s">
        <v>195</v>
      </c>
      <c r="C80" s="10">
        <v>32685.222232380002</v>
      </c>
      <c r="D80" s="6">
        <v>3.0609320678054495</v>
      </c>
      <c r="E80" s="6">
        <v>2.2948</v>
      </c>
      <c r="F80" s="4">
        <v>86</v>
      </c>
      <c r="G80" s="4">
        <v>92</v>
      </c>
      <c r="H80" s="4">
        <v>178</v>
      </c>
      <c r="I80" s="28">
        <v>-15.396140000000001</v>
      </c>
    </row>
    <row r="81" spans="1:10" x14ac:dyDescent="0.2">
      <c r="A81" s="29" t="s">
        <v>79</v>
      </c>
      <c r="B81" s="30" t="s">
        <v>196</v>
      </c>
      <c r="C81" s="31">
        <v>32494.841632280004</v>
      </c>
      <c r="D81" s="32">
        <v>4.7141584474830021</v>
      </c>
      <c r="E81" s="32">
        <v>4.5743</v>
      </c>
      <c r="F81" s="30">
        <v>67</v>
      </c>
      <c r="G81" s="30">
        <v>76</v>
      </c>
      <c r="H81" s="30">
        <v>143</v>
      </c>
      <c r="I81" s="33">
        <v>-5.511069</v>
      </c>
      <c r="J81" s="3">
        <f>AVERAGE(I72:I81)</f>
        <v>-3.0282909</v>
      </c>
    </row>
    <row r="82" spans="1:10" x14ac:dyDescent="0.2">
      <c r="A82" s="22" t="s">
        <v>23</v>
      </c>
      <c r="B82" s="23" t="s">
        <v>197</v>
      </c>
      <c r="C82" s="24">
        <v>31696.559999999998</v>
      </c>
      <c r="D82" s="25">
        <v>8.0801491686344296</v>
      </c>
      <c r="E82" s="25">
        <v>14.6882</v>
      </c>
      <c r="F82" s="23">
        <v>22</v>
      </c>
      <c r="G82" s="23">
        <v>25</v>
      </c>
      <c r="H82" s="23">
        <v>47</v>
      </c>
      <c r="I82" s="26">
        <v>7.3297080000000001</v>
      </c>
    </row>
    <row r="83" spans="1:10" x14ac:dyDescent="0.2">
      <c r="A83" s="27" t="s">
        <v>108</v>
      </c>
      <c r="B83" s="4" t="s">
        <v>198</v>
      </c>
      <c r="C83" s="10">
        <v>31500.278901744379</v>
      </c>
      <c r="D83" s="6">
        <v>0.9189162341506909</v>
      </c>
      <c r="E83" s="6">
        <v>0.91080000000000005</v>
      </c>
      <c r="F83" s="4">
        <v>103</v>
      </c>
      <c r="G83" s="4">
        <v>102</v>
      </c>
      <c r="H83" s="4">
        <v>205</v>
      </c>
      <c r="I83" s="28">
        <v>-7.0850720000000003</v>
      </c>
    </row>
    <row r="84" spans="1:10" x14ac:dyDescent="0.2">
      <c r="A84" s="27" t="s">
        <v>70</v>
      </c>
      <c r="B84" s="4" t="s">
        <v>199</v>
      </c>
      <c r="C84" s="10">
        <v>30592.016954160004</v>
      </c>
      <c r="D84" s="6">
        <v>4.5556804260586858</v>
      </c>
      <c r="E84" s="6">
        <v>7.9610000000000003</v>
      </c>
      <c r="F84" s="4">
        <v>70</v>
      </c>
      <c r="G84" s="4">
        <v>50</v>
      </c>
      <c r="H84" s="4">
        <v>120</v>
      </c>
      <c r="I84" s="28">
        <v>-11.94656</v>
      </c>
    </row>
    <row r="85" spans="1:10" x14ac:dyDescent="0.2">
      <c r="A85" s="27" t="s">
        <v>113</v>
      </c>
      <c r="B85" s="4" t="s">
        <v>200</v>
      </c>
      <c r="C85" s="10">
        <v>30308.877187300001</v>
      </c>
      <c r="D85" s="6">
        <v>-1.0713990396894846</v>
      </c>
      <c r="E85" s="6">
        <v>-4.7193000000000005</v>
      </c>
      <c r="F85" s="4">
        <v>106</v>
      </c>
      <c r="G85" s="4">
        <v>110</v>
      </c>
      <c r="H85" s="4">
        <v>216</v>
      </c>
      <c r="I85" s="28">
        <v>-12.462429999999999</v>
      </c>
    </row>
    <row r="86" spans="1:10" x14ac:dyDescent="0.2">
      <c r="A86" s="27" t="s">
        <v>48</v>
      </c>
      <c r="B86" s="4" t="s">
        <v>201</v>
      </c>
      <c r="C86" s="10">
        <v>26421.862697289998</v>
      </c>
      <c r="D86" s="6">
        <v>7.5852353383010662</v>
      </c>
      <c r="E86" s="6">
        <v>6.0986000000000002</v>
      </c>
      <c r="F86" s="4">
        <v>25</v>
      </c>
      <c r="G86" s="4">
        <v>63</v>
      </c>
      <c r="H86" s="4">
        <v>88</v>
      </c>
      <c r="I86" s="28">
        <v>-4.1324969999999999</v>
      </c>
    </row>
    <row r="87" spans="1:10" x14ac:dyDescent="0.2">
      <c r="A87" s="27" t="s">
        <v>111</v>
      </c>
      <c r="B87" s="4" t="s">
        <v>202</v>
      </c>
      <c r="C87" s="10">
        <v>25938.5591656</v>
      </c>
      <c r="D87" s="6">
        <v>-1.1101028621896345</v>
      </c>
      <c r="E87" s="6">
        <v>2.23E-2</v>
      </c>
      <c r="F87" s="4">
        <v>107</v>
      </c>
      <c r="G87" s="4">
        <v>106</v>
      </c>
      <c r="H87" s="4">
        <v>213</v>
      </c>
      <c r="I87" s="28">
        <v>4.3822020000000004</v>
      </c>
    </row>
    <row r="88" spans="1:10" x14ac:dyDescent="0.2">
      <c r="A88" s="27" t="s">
        <v>43</v>
      </c>
      <c r="B88" s="4" t="s">
        <v>203</v>
      </c>
      <c r="C88" s="10">
        <v>25649.71587344</v>
      </c>
      <c r="D88" s="6">
        <v>7.3207214639269491</v>
      </c>
      <c r="E88" s="6">
        <v>9.5551999999999992</v>
      </c>
      <c r="F88" s="4">
        <v>33</v>
      </c>
      <c r="G88" s="4">
        <v>45</v>
      </c>
      <c r="H88" s="4">
        <v>78</v>
      </c>
      <c r="I88" s="28">
        <v>-11.811500000000001</v>
      </c>
    </row>
    <row r="89" spans="1:10" x14ac:dyDescent="0.2">
      <c r="A89" s="27" t="s">
        <v>21</v>
      </c>
      <c r="B89" s="4" t="s">
        <v>204</v>
      </c>
      <c r="C89" s="10">
        <v>25537.51326</v>
      </c>
      <c r="D89" s="6">
        <v>11.779262553894004</v>
      </c>
      <c r="E89" s="6">
        <v>10.9528</v>
      </c>
      <c r="F89" s="4">
        <v>12</v>
      </c>
      <c r="G89" s="4">
        <v>34</v>
      </c>
      <c r="H89" s="4">
        <v>46</v>
      </c>
      <c r="I89" s="28">
        <v>-2.5883050000000001</v>
      </c>
    </row>
    <row r="90" spans="1:10" x14ac:dyDescent="0.2">
      <c r="A90" s="27" t="s">
        <v>76</v>
      </c>
      <c r="B90" s="4" t="s">
        <v>205</v>
      </c>
      <c r="C90" s="10">
        <v>23985.435322170473</v>
      </c>
      <c r="D90" s="6">
        <v>5.4613077611765242</v>
      </c>
      <c r="E90" s="6">
        <v>4.7081999999999997</v>
      </c>
      <c r="F90" s="4">
        <v>58</v>
      </c>
      <c r="G90" s="4">
        <v>75</v>
      </c>
      <c r="H90" s="4">
        <v>133</v>
      </c>
      <c r="I90" s="28">
        <v>-15.22485</v>
      </c>
    </row>
    <row r="91" spans="1:10" x14ac:dyDescent="0.2">
      <c r="A91" s="29" t="s">
        <v>42</v>
      </c>
      <c r="B91" s="30" t="s">
        <v>206</v>
      </c>
      <c r="C91" s="31">
        <v>23076.903182079997</v>
      </c>
      <c r="D91" s="32">
        <v>4.6524734357748443</v>
      </c>
      <c r="E91" s="32">
        <v>26.571000000000002</v>
      </c>
      <c r="F91" s="30">
        <v>69</v>
      </c>
      <c r="G91" s="30">
        <v>6</v>
      </c>
      <c r="H91" s="30">
        <v>75</v>
      </c>
      <c r="I91" s="33">
        <v>2.7818510000000001</v>
      </c>
      <c r="J91" s="3">
        <f>AVERAGE(I82:I91)</f>
        <v>-5.0757452999999995</v>
      </c>
    </row>
    <row r="92" spans="1:10" x14ac:dyDescent="0.2">
      <c r="A92" s="22" t="s">
        <v>99</v>
      </c>
      <c r="B92" s="23" t="s">
        <v>207</v>
      </c>
      <c r="C92" s="24">
        <v>22230.2553472</v>
      </c>
      <c r="D92" s="25">
        <v>2.3051353202225502</v>
      </c>
      <c r="E92" s="25">
        <v>1.4332</v>
      </c>
      <c r="F92" s="23">
        <v>91</v>
      </c>
      <c r="G92" s="23">
        <v>98</v>
      </c>
      <c r="H92" s="23">
        <v>189</v>
      </c>
      <c r="I92" s="26">
        <v>-6.5573839999999999</v>
      </c>
    </row>
    <row r="93" spans="1:10" x14ac:dyDescent="0.2">
      <c r="A93" s="27" t="s">
        <v>106</v>
      </c>
      <c r="B93" s="4" t="s">
        <v>208</v>
      </c>
      <c r="C93" s="10">
        <v>22132.507796795744</v>
      </c>
      <c r="D93" s="6">
        <v>1.4063324969833746</v>
      </c>
      <c r="E93" s="6">
        <v>1.2012</v>
      </c>
      <c r="F93" s="4">
        <v>100</v>
      </c>
      <c r="G93" s="4">
        <v>100</v>
      </c>
      <c r="H93" s="4">
        <v>200</v>
      </c>
      <c r="I93" s="28">
        <v>-22.197379999999999</v>
      </c>
    </row>
    <row r="94" spans="1:10" x14ac:dyDescent="0.2">
      <c r="A94" s="27" t="s">
        <v>92</v>
      </c>
      <c r="B94" s="4" t="s">
        <v>209</v>
      </c>
      <c r="C94" s="10">
        <v>21871.475730150003</v>
      </c>
      <c r="D94" s="6">
        <v>3.5921703740219351</v>
      </c>
      <c r="E94" s="6">
        <v>2.0586000000000002</v>
      </c>
      <c r="F94" s="4">
        <v>83</v>
      </c>
      <c r="G94" s="4">
        <v>94</v>
      </c>
      <c r="H94" s="4">
        <v>177</v>
      </c>
      <c r="I94" s="28">
        <v>3.66059</v>
      </c>
    </row>
    <row r="95" spans="1:10" x14ac:dyDescent="0.2">
      <c r="A95" s="27" t="s">
        <v>95</v>
      </c>
      <c r="B95" s="4" t="s">
        <v>210</v>
      </c>
      <c r="C95" s="10">
        <v>21120.318120555454</v>
      </c>
      <c r="D95" s="6">
        <v>2.8840622317568161</v>
      </c>
      <c r="E95" s="6">
        <v>2.3216999999999999</v>
      </c>
      <c r="F95" s="4">
        <v>89</v>
      </c>
      <c r="G95" s="4">
        <v>91</v>
      </c>
      <c r="H95" s="4">
        <v>180</v>
      </c>
      <c r="I95" s="28">
        <v>-9.2447459999999992</v>
      </c>
    </row>
    <row r="96" spans="1:10" x14ac:dyDescent="0.2">
      <c r="A96" s="27" t="s">
        <v>85</v>
      </c>
      <c r="B96" s="4" t="s">
        <v>211</v>
      </c>
      <c r="C96" s="10">
        <v>20152.299824999998</v>
      </c>
      <c r="D96" s="6">
        <v>4.366580713084816</v>
      </c>
      <c r="E96" s="6">
        <v>4.3840000000000003</v>
      </c>
      <c r="F96" s="4">
        <v>74</v>
      </c>
      <c r="G96" s="4">
        <v>79</v>
      </c>
      <c r="H96" s="4">
        <v>153</v>
      </c>
      <c r="I96" s="28">
        <v>-6.9007500000000004</v>
      </c>
    </row>
    <row r="97" spans="1:10" x14ac:dyDescent="0.2">
      <c r="A97" s="27" t="s">
        <v>75</v>
      </c>
      <c r="B97" s="4" t="s">
        <v>212</v>
      </c>
      <c r="C97" s="10">
        <v>17395.912183840002</v>
      </c>
      <c r="D97" s="6">
        <v>5.391506351009129</v>
      </c>
      <c r="E97" s="6">
        <v>4.9030000000000005</v>
      </c>
      <c r="F97" s="4">
        <v>59</v>
      </c>
      <c r="G97" s="4">
        <v>74</v>
      </c>
      <c r="H97" s="4">
        <v>133</v>
      </c>
      <c r="I97" s="28">
        <v>-0.191826</v>
      </c>
    </row>
    <row r="98" spans="1:10" x14ac:dyDescent="0.2">
      <c r="A98" s="27" t="s">
        <v>65</v>
      </c>
      <c r="B98" s="4" t="s">
        <v>213</v>
      </c>
      <c r="C98" s="10">
        <v>15562.543992969999</v>
      </c>
      <c r="D98" s="6">
        <v>2.8968057018382192</v>
      </c>
      <c r="E98" s="6">
        <v>15.0124</v>
      </c>
      <c r="F98" s="4">
        <v>88</v>
      </c>
      <c r="G98" s="4">
        <v>24</v>
      </c>
      <c r="H98" s="4">
        <v>112</v>
      </c>
      <c r="I98" s="28">
        <v>-8.2024930000000005</v>
      </c>
    </row>
    <row r="99" spans="1:10" x14ac:dyDescent="0.2">
      <c r="A99" s="27" t="s">
        <v>8</v>
      </c>
      <c r="B99" s="4" t="s">
        <v>214</v>
      </c>
      <c r="C99" s="10">
        <v>15409.439830078125</v>
      </c>
      <c r="D99" s="6">
        <v>44.688669229102338</v>
      </c>
      <c r="E99" s="6">
        <v>15.1579</v>
      </c>
      <c r="F99" s="4">
        <v>1</v>
      </c>
      <c r="G99" s="4">
        <v>22</v>
      </c>
      <c r="H99" s="4">
        <v>23</v>
      </c>
      <c r="I99" s="28">
        <v>-9.4001099999999997</v>
      </c>
    </row>
    <row r="100" spans="1:10" x14ac:dyDescent="0.2">
      <c r="A100" s="27" t="s">
        <v>89</v>
      </c>
      <c r="B100" s="4" t="s">
        <v>215</v>
      </c>
      <c r="C100" s="10">
        <v>13732.163881200002</v>
      </c>
      <c r="D100" s="6">
        <v>4.1814515112121873</v>
      </c>
      <c r="E100" s="6">
        <v>2.77</v>
      </c>
      <c r="F100" s="4">
        <v>75</v>
      </c>
      <c r="G100" s="4">
        <v>87</v>
      </c>
      <c r="H100" s="4">
        <v>162</v>
      </c>
      <c r="I100" s="28">
        <v>-10.957610000000001</v>
      </c>
    </row>
    <row r="101" spans="1:10" x14ac:dyDescent="0.2">
      <c r="A101" s="29" t="s">
        <v>37</v>
      </c>
      <c r="B101" s="30" t="s">
        <v>216</v>
      </c>
      <c r="C101" s="31">
        <v>13232.81342018</v>
      </c>
      <c r="D101" s="32">
        <v>7.9563224887449628</v>
      </c>
      <c r="E101" s="32">
        <v>9.5854999999999997</v>
      </c>
      <c r="F101" s="30">
        <v>23</v>
      </c>
      <c r="G101" s="30">
        <v>44</v>
      </c>
      <c r="H101" s="30">
        <v>67</v>
      </c>
      <c r="I101" s="33">
        <v>-9.8196729999999999</v>
      </c>
      <c r="J101" s="3">
        <f>AVERAGE(I92:I101)</f>
        <v>-7.9811381999999993</v>
      </c>
    </row>
    <row r="102" spans="1:10" x14ac:dyDescent="0.2">
      <c r="A102" t="s">
        <v>31</v>
      </c>
      <c r="B102" t="s">
        <v>217</v>
      </c>
      <c r="C102" s="2">
        <v>12186.573819499999</v>
      </c>
      <c r="D102" s="3">
        <v>7.2306905008992191</v>
      </c>
      <c r="E102" s="3">
        <v>15.386100000000001</v>
      </c>
      <c r="F102">
        <v>34</v>
      </c>
      <c r="G102">
        <v>21</v>
      </c>
      <c r="H102">
        <v>55</v>
      </c>
      <c r="I102" s="3">
        <v>-17.564889999999998</v>
      </c>
    </row>
    <row r="103" spans="1:10" x14ac:dyDescent="0.2">
      <c r="A103" t="s">
        <v>18</v>
      </c>
      <c r="B103" t="s">
        <v>218</v>
      </c>
      <c r="C103" s="2">
        <v>11207.13996185</v>
      </c>
      <c r="D103" s="3">
        <v>6.7774154389705066</v>
      </c>
      <c r="E103" s="3">
        <v>35.526499999999999</v>
      </c>
      <c r="F103">
        <v>40</v>
      </c>
      <c r="G103">
        <v>2</v>
      </c>
      <c r="H103">
        <v>42</v>
      </c>
      <c r="I103" s="3">
        <v>-9.2458419999999997</v>
      </c>
    </row>
    <row r="104" spans="1:10" x14ac:dyDescent="0.2">
      <c r="A104" t="s">
        <v>46</v>
      </c>
      <c r="B104" t="s">
        <v>219</v>
      </c>
      <c r="C104" s="2">
        <v>9191.725919999999</v>
      </c>
      <c r="D104" s="3">
        <v>7.3994337364485085</v>
      </c>
      <c r="E104" s="3">
        <v>6.9277999999999995</v>
      </c>
      <c r="F104">
        <v>30</v>
      </c>
      <c r="G104">
        <v>55</v>
      </c>
      <c r="H104">
        <v>85</v>
      </c>
      <c r="I104" s="3">
        <v>-8.0230879999999996</v>
      </c>
    </row>
    <row r="105" spans="1:10" x14ac:dyDescent="0.2">
      <c r="A105" t="s">
        <v>77</v>
      </c>
      <c r="B105" t="s">
        <v>220</v>
      </c>
      <c r="C105" s="2">
        <v>7880.0868694335932</v>
      </c>
      <c r="D105" s="3">
        <v>-128.00418538804297</v>
      </c>
      <c r="E105" s="3">
        <v>12.768800000000001</v>
      </c>
      <c r="F105">
        <v>111</v>
      </c>
      <c r="G105">
        <v>29</v>
      </c>
      <c r="H105">
        <v>140</v>
      </c>
      <c r="I105" s="3">
        <v>-17.691949999999999</v>
      </c>
    </row>
    <row r="106" spans="1:10" x14ac:dyDescent="0.2">
      <c r="A106" t="s">
        <v>67</v>
      </c>
      <c r="B106" t="s">
        <v>221</v>
      </c>
      <c r="C106" s="2">
        <v>7864.3251896399997</v>
      </c>
      <c r="D106" s="3">
        <v>6.8907847858921416</v>
      </c>
      <c r="E106" s="3">
        <v>4.5255999999999998</v>
      </c>
      <c r="F106">
        <v>39</v>
      </c>
      <c r="G106">
        <v>77</v>
      </c>
      <c r="H106">
        <v>116</v>
      </c>
      <c r="I106" s="3">
        <v>-18.304839999999999</v>
      </c>
    </row>
    <row r="107" spans="1:10" x14ac:dyDescent="0.2">
      <c r="A107" t="s">
        <v>45</v>
      </c>
      <c r="B107" t="s">
        <v>222</v>
      </c>
      <c r="C107" s="2">
        <v>7382.7</v>
      </c>
      <c r="D107" s="3">
        <v>23.325155921388905</v>
      </c>
      <c r="E107" s="3">
        <v>3.7393000000000001</v>
      </c>
      <c r="F107">
        <v>2</v>
      </c>
      <c r="G107">
        <v>82</v>
      </c>
      <c r="H107">
        <v>84</v>
      </c>
      <c r="I107" s="3">
        <v>-23.149239999999999</v>
      </c>
    </row>
    <row r="108" spans="1:10" x14ac:dyDescent="0.2">
      <c r="A108" t="s">
        <v>52</v>
      </c>
      <c r="B108" t="s">
        <v>223</v>
      </c>
      <c r="C108" s="2">
        <v>6130.9042700299997</v>
      </c>
      <c r="D108" s="3">
        <v>7.3979645573431423</v>
      </c>
      <c r="E108" s="3">
        <v>6.4157000000000002</v>
      </c>
      <c r="F108">
        <v>32</v>
      </c>
      <c r="G108">
        <v>59</v>
      </c>
      <c r="H108">
        <v>91</v>
      </c>
      <c r="I108" s="3">
        <v>-27.50366</v>
      </c>
    </row>
    <row r="109" spans="1:10" x14ac:dyDescent="0.2">
      <c r="A109" t="s">
        <v>68</v>
      </c>
      <c r="B109" t="s">
        <v>224</v>
      </c>
      <c r="C109" s="2">
        <v>5006.6766599599996</v>
      </c>
      <c r="D109" s="3">
        <v>3.7529271587085211</v>
      </c>
      <c r="E109" s="3">
        <v>10.5884</v>
      </c>
      <c r="F109">
        <v>82</v>
      </c>
      <c r="G109">
        <v>36</v>
      </c>
      <c r="H109">
        <v>118</v>
      </c>
      <c r="I109" s="3">
        <v>-31.603829999999999</v>
      </c>
      <c r="J109" s="3">
        <f>AVERAGE(I102:I109)</f>
        <v>-19.135917499999998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zoomScale="120" zoomScaleNormal="120" zoomScalePageLayoutView="120" workbookViewId="0">
      <pane ySplit="1" topLeftCell="A2" activePane="bottomLeft" state="frozenSplit"/>
      <selection pane="bottomLeft" activeCell="A107" sqref="A107:XFD107"/>
    </sheetView>
  </sheetViews>
  <sheetFormatPr baseColWidth="10" defaultColWidth="8.83203125" defaultRowHeight="15" x14ac:dyDescent="0.2"/>
  <cols>
    <col min="1" max="1" width="18.1640625" customWidth="1"/>
    <col min="2" max="2" width="22.33203125" customWidth="1"/>
    <col min="3" max="4" width="10.5" customWidth="1"/>
    <col min="5" max="8" width="8" customWidth="1"/>
    <col min="10" max="10" width="8.83203125" style="41"/>
  </cols>
  <sheetData>
    <row r="1" spans="1:13" s="18" customFormat="1" ht="45" x14ac:dyDescent="0.2">
      <c r="A1" s="57" t="s">
        <v>0</v>
      </c>
      <c r="B1" s="58" t="s">
        <v>115</v>
      </c>
      <c r="C1" s="63" t="s">
        <v>270</v>
      </c>
      <c r="D1" s="63" t="s">
        <v>271</v>
      </c>
      <c r="E1" s="63" t="s">
        <v>272</v>
      </c>
      <c r="F1" s="63" t="s">
        <v>273</v>
      </c>
      <c r="G1" s="63" t="s">
        <v>274</v>
      </c>
      <c r="H1" s="63" t="s">
        <v>275</v>
      </c>
      <c r="I1" s="64" t="s">
        <v>276</v>
      </c>
      <c r="J1" s="71"/>
      <c r="L1" s="72" t="s">
        <v>226</v>
      </c>
      <c r="M1" s="36" t="s">
        <v>225</v>
      </c>
    </row>
    <row r="2" spans="1:13" x14ac:dyDescent="0.2">
      <c r="A2" s="22" t="s">
        <v>50</v>
      </c>
      <c r="B2" s="23" t="s">
        <v>119</v>
      </c>
      <c r="C2" s="65">
        <v>1895638</v>
      </c>
      <c r="D2" s="65">
        <v>865992</v>
      </c>
      <c r="E2" s="23">
        <v>6.9</v>
      </c>
      <c r="F2" s="23">
        <v>38</v>
      </c>
      <c r="G2" s="23">
        <v>53</v>
      </c>
      <c r="H2" s="23">
        <v>91</v>
      </c>
      <c r="I2" s="66">
        <v>-15.5</v>
      </c>
      <c r="L2" s="37">
        <v>1</v>
      </c>
      <c r="M2" s="68">
        <f>J11</f>
        <v>-2.3199999999999998</v>
      </c>
    </row>
    <row r="3" spans="1:13" x14ac:dyDescent="0.2">
      <c r="A3" s="27" t="s">
        <v>19</v>
      </c>
      <c r="B3" s="4" t="s">
        <v>118</v>
      </c>
      <c r="C3" s="67">
        <v>1480763</v>
      </c>
      <c r="D3" s="67">
        <v>1200887</v>
      </c>
      <c r="E3" s="4">
        <v>11.4</v>
      </c>
      <c r="F3" s="4">
        <v>13</v>
      </c>
      <c r="G3" s="4">
        <v>31</v>
      </c>
      <c r="H3" s="4">
        <v>44</v>
      </c>
      <c r="I3" s="68">
        <v>-5.7</v>
      </c>
      <c r="L3" s="37">
        <v>2</v>
      </c>
      <c r="M3" s="68">
        <f>J21</f>
        <v>1.3700000000000006</v>
      </c>
    </row>
    <row r="4" spans="1:13" x14ac:dyDescent="0.2">
      <c r="A4" s="27" t="s">
        <v>59</v>
      </c>
      <c r="B4" s="4" t="s">
        <v>117</v>
      </c>
      <c r="C4" s="67">
        <v>843943</v>
      </c>
      <c r="D4" s="67">
        <v>4853324</v>
      </c>
      <c r="E4" s="4">
        <v>2.9</v>
      </c>
      <c r="F4" s="4">
        <v>90</v>
      </c>
      <c r="G4" s="4">
        <v>12</v>
      </c>
      <c r="H4" s="4">
        <v>102</v>
      </c>
      <c r="I4" s="68">
        <v>29</v>
      </c>
      <c r="L4" s="37">
        <v>3</v>
      </c>
      <c r="M4" s="68">
        <f>J31</f>
        <v>1.0499999999999996</v>
      </c>
    </row>
    <row r="5" spans="1:13" x14ac:dyDescent="0.2">
      <c r="A5" s="27" t="s">
        <v>63</v>
      </c>
      <c r="B5" s="4" t="s">
        <v>120</v>
      </c>
      <c r="C5" s="67">
        <v>729713</v>
      </c>
      <c r="D5" s="67">
        <v>517095</v>
      </c>
      <c r="E5" s="4">
        <v>6.6</v>
      </c>
      <c r="F5" s="4">
        <v>42</v>
      </c>
      <c r="G5" s="4">
        <v>68</v>
      </c>
      <c r="H5" s="4">
        <v>110</v>
      </c>
      <c r="I5" s="68">
        <v>-3.5</v>
      </c>
      <c r="L5" s="37">
        <v>4</v>
      </c>
      <c r="M5" s="68">
        <f>J41</f>
        <v>-2.7199999999999998</v>
      </c>
    </row>
    <row r="6" spans="1:13" x14ac:dyDescent="0.2">
      <c r="A6" s="27" t="s">
        <v>17</v>
      </c>
      <c r="B6" s="4" t="s">
        <v>123</v>
      </c>
      <c r="C6" s="67">
        <v>397044</v>
      </c>
      <c r="D6" s="67">
        <v>331096</v>
      </c>
      <c r="E6" s="4">
        <v>12.4</v>
      </c>
      <c r="F6" s="4">
        <v>9</v>
      </c>
      <c r="G6" s="4">
        <v>32</v>
      </c>
      <c r="H6" s="4">
        <v>41</v>
      </c>
      <c r="I6" s="68">
        <v>5.0999999999999996</v>
      </c>
      <c r="L6" s="37">
        <v>5</v>
      </c>
      <c r="M6" s="68">
        <f>J51</f>
        <v>4.8600000000000003</v>
      </c>
    </row>
    <row r="7" spans="1:13" x14ac:dyDescent="0.2">
      <c r="A7" s="27" t="s">
        <v>13</v>
      </c>
      <c r="B7" s="4" t="s">
        <v>121</v>
      </c>
      <c r="C7" s="67">
        <v>373153</v>
      </c>
      <c r="D7" s="67">
        <v>400934</v>
      </c>
      <c r="E7" s="4">
        <v>19.2</v>
      </c>
      <c r="F7" s="4">
        <v>3</v>
      </c>
      <c r="G7" s="4">
        <v>33</v>
      </c>
      <c r="H7" s="4">
        <v>36</v>
      </c>
      <c r="I7" s="68">
        <v>3.5</v>
      </c>
      <c r="L7" s="37">
        <f>L6+1</f>
        <v>6</v>
      </c>
      <c r="M7" s="68">
        <f>J61</f>
        <v>-2.7299999999999991</v>
      </c>
    </row>
    <row r="8" spans="1:13" x14ac:dyDescent="0.2">
      <c r="A8" s="27" t="s">
        <v>96</v>
      </c>
      <c r="B8" s="4" t="s">
        <v>131</v>
      </c>
      <c r="C8" s="67">
        <v>329222</v>
      </c>
      <c r="D8" s="67">
        <v>221377</v>
      </c>
      <c r="E8" s="4">
        <v>-21.3</v>
      </c>
      <c r="F8" s="4">
        <v>110</v>
      </c>
      <c r="G8" s="4">
        <v>71</v>
      </c>
      <c r="H8" s="4">
        <v>181</v>
      </c>
      <c r="I8" s="68">
        <v>-9.5</v>
      </c>
      <c r="L8" s="37">
        <f t="shared" ref="L8:L12" si="0">L7+1</f>
        <v>7</v>
      </c>
      <c r="M8" s="68">
        <f>J71</f>
        <v>19.580000000000002</v>
      </c>
    </row>
    <row r="9" spans="1:13" x14ac:dyDescent="0.2">
      <c r="A9" s="27" t="s">
        <v>53</v>
      </c>
      <c r="B9" s="4" t="s">
        <v>129</v>
      </c>
      <c r="C9" s="67">
        <v>294149</v>
      </c>
      <c r="D9" s="67">
        <v>224992</v>
      </c>
      <c r="E9" s="4">
        <v>7.5</v>
      </c>
      <c r="F9" s="4">
        <v>28</v>
      </c>
      <c r="G9" s="4">
        <v>66</v>
      </c>
      <c r="H9" s="4">
        <v>94</v>
      </c>
      <c r="I9" s="68">
        <v>-5.0999999999999996</v>
      </c>
      <c r="L9" s="37">
        <f t="shared" si="0"/>
        <v>8</v>
      </c>
      <c r="M9" s="68">
        <f>J81</f>
        <v>2.66</v>
      </c>
    </row>
    <row r="10" spans="1:13" x14ac:dyDescent="0.2">
      <c r="A10" s="27" t="s">
        <v>64</v>
      </c>
      <c r="B10" s="4" t="s">
        <v>132</v>
      </c>
      <c r="C10" s="67">
        <v>199377</v>
      </c>
      <c r="D10" s="67">
        <v>181141</v>
      </c>
      <c r="E10" s="4">
        <v>6.7</v>
      </c>
      <c r="F10" s="4">
        <v>41</v>
      </c>
      <c r="G10" s="4">
        <v>69</v>
      </c>
      <c r="H10" s="4">
        <v>110</v>
      </c>
      <c r="I10" s="68">
        <v>-9.1999999999999993</v>
      </c>
      <c r="L10" s="37">
        <f t="shared" si="0"/>
        <v>9</v>
      </c>
      <c r="M10" s="68">
        <f>J91</f>
        <v>-7.9700000000000015</v>
      </c>
    </row>
    <row r="11" spans="1:13" x14ac:dyDescent="0.2">
      <c r="A11" s="29" t="s">
        <v>72</v>
      </c>
      <c r="B11" s="30" t="s">
        <v>143</v>
      </c>
      <c r="C11" s="69">
        <v>196239</v>
      </c>
      <c r="D11" s="69">
        <v>129042</v>
      </c>
      <c r="E11" s="30">
        <v>5.8</v>
      </c>
      <c r="F11" s="30">
        <v>51</v>
      </c>
      <c r="G11" s="30">
        <v>73</v>
      </c>
      <c r="H11" s="30">
        <v>124</v>
      </c>
      <c r="I11" s="70">
        <v>-12.3</v>
      </c>
      <c r="J11" s="41">
        <f>AVERAGE(I2:I11)</f>
        <v>-2.3199999999999998</v>
      </c>
      <c r="L11" s="37">
        <f t="shared" si="0"/>
        <v>10</v>
      </c>
      <c r="M11" s="74">
        <f>J100</f>
        <v>5.34</v>
      </c>
    </row>
    <row r="12" spans="1:13" x14ac:dyDescent="0.2">
      <c r="A12" s="22" t="s">
        <v>33</v>
      </c>
      <c r="B12" s="23" t="s">
        <v>126</v>
      </c>
      <c r="C12" s="65">
        <v>185289</v>
      </c>
      <c r="D12" s="65">
        <v>255611</v>
      </c>
      <c r="E12" s="23">
        <v>5.7</v>
      </c>
      <c r="F12" s="23">
        <v>53</v>
      </c>
      <c r="G12" s="23">
        <v>4</v>
      </c>
      <c r="H12" s="23">
        <v>57</v>
      </c>
      <c r="I12" s="66">
        <v>13.1</v>
      </c>
      <c r="L12" s="39">
        <f t="shared" si="0"/>
        <v>11</v>
      </c>
      <c r="M12" s="73">
        <f>J109</f>
        <v>-6.9222222222222234</v>
      </c>
    </row>
    <row r="13" spans="1:13" x14ac:dyDescent="0.2">
      <c r="A13" s="27" t="s">
        <v>49</v>
      </c>
      <c r="B13" s="4" t="s">
        <v>127</v>
      </c>
      <c r="C13" s="67">
        <v>185284</v>
      </c>
      <c r="D13" s="67">
        <v>249288</v>
      </c>
      <c r="E13" s="4">
        <v>7.4</v>
      </c>
      <c r="F13" s="4">
        <v>29</v>
      </c>
      <c r="G13" s="4">
        <v>61</v>
      </c>
      <c r="H13" s="4">
        <v>90</v>
      </c>
      <c r="I13" s="68">
        <v>6.9</v>
      </c>
    </row>
    <row r="14" spans="1:13" x14ac:dyDescent="0.2">
      <c r="A14" s="27" t="s">
        <v>61</v>
      </c>
      <c r="B14" s="4" t="s">
        <v>139</v>
      </c>
      <c r="C14" s="67">
        <v>180450</v>
      </c>
      <c r="D14" s="67">
        <v>144406</v>
      </c>
      <c r="E14" s="4">
        <v>6.1</v>
      </c>
      <c r="F14" s="4">
        <v>47</v>
      </c>
      <c r="G14" s="4">
        <v>58</v>
      </c>
      <c r="H14" s="4">
        <v>105</v>
      </c>
      <c r="I14" s="68">
        <v>-9.9</v>
      </c>
    </row>
    <row r="15" spans="1:13" x14ac:dyDescent="0.2">
      <c r="A15" s="27" t="s">
        <v>55</v>
      </c>
      <c r="B15" s="4" t="s">
        <v>142</v>
      </c>
      <c r="C15" s="67">
        <v>173009</v>
      </c>
      <c r="D15" s="67">
        <v>130381</v>
      </c>
      <c r="E15" s="4">
        <v>7.4</v>
      </c>
      <c r="F15" s="4">
        <v>31</v>
      </c>
      <c r="G15" s="4">
        <v>64</v>
      </c>
      <c r="H15" s="4">
        <v>95</v>
      </c>
      <c r="I15" s="68">
        <v>-9.1999999999999993</v>
      </c>
    </row>
    <row r="16" spans="1:13" x14ac:dyDescent="0.2">
      <c r="A16" s="27" t="s">
        <v>86</v>
      </c>
      <c r="B16" s="4" t="s">
        <v>181</v>
      </c>
      <c r="C16" s="67">
        <v>169680</v>
      </c>
      <c r="D16" s="67">
        <v>44278</v>
      </c>
      <c r="E16" s="4">
        <v>4.9000000000000004</v>
      </c>
      <c r="F16" s="4">
        <v>65</v>
      </c>
      <c r="G16" s="4">
        <v>88</v>
      </c>
      <c r="H16" s="4">
        <v>153</v>
      </c>
      <c r="I16" s="68">
        <v>0</v>
      </c>
    </row>
    <row r="17" spans="1:10" x14ac:dyDescent="0.2">
      <c r="A17" s="27" t="s">
        <v>83</v>
      </c>
      <c r="B17" s="4" t="s">
        <v>169</v>
      </c>
      <c r="C17" s="67">
        <v>151967</v>
      </c>
      <c r="D17" s="67">
        <v>57717</v>
      </c>
      <c r="E17" s="4">
        <v>4.8</v>
      </c>
      <c r="F17" s="4">
        <v>66</v>
      </c>
      <c r="G17" s="4">
        <v>84</v>
      </c>
      <c r="H17" s="4">
        <v>150</v>
      </c>
      <c r="I17" s="68">
        <v>-12.1</v>
      </c>
    </row>
    <row r="18" spans="1:10" x14ac:dyDescent="0.2">
      <c r="A18" s="27" t="s">
        <v>102</v>
      </c>
      <c r="B18" s="4" t="s">
        <v>146</v>
      </c>
      <c r="C18" s="67">
        <v>140034</v>
      </c>
      <c r="D18" s="67">
        <v>110136</v>
      </c>
      <c r="E18" s="4">
        <v>1.2</v>
      </c>
      <c r="F18" s="4">
        <v>102</v>
      </c>
      <c r="G18" s="4">
        <v>96</v>
      </c>
      <c r="H18" s="4">
        <v>198</v>
      </c>
      <c r="I18" s="68">
        <v>-5.6</v>
      </c>
    </row>
    <row r="19" spans="1:10" x14ac:dyDescent="0.2">
      <c r="A19" s="27" t="s">
        <v>14</v>
      </c>
      <c r="B19" s="4" t="s">
        <v>144</v>
      </c>
      <c r="C19" s="67">
        <v>119960</v>
      </c>
      <c r="D19" s="67">
        <v>120876</v>
      </c>
      <c r="E19" s="4">
        <v>7.6</v>
      </c>
      <c r="F19" s="4">
        <v>27</v>
      </c>
      <c r="G19" s="4">
        <v>10</v>
      </c>
      <c r="H19" s="4">
        <v>37</v>
      </c>
      <c r="I19" s="68">
        <v>6.5</v>
      </c>
    </row>
    <row r="20" spans="1:10" x14ac:dyDescent="0.2">
      <c r="A20" s="27" t="s">
        <v>16</v>
      </c>
      <c r="B20" s="4" t="s">
        <v>122</v>
      </c>
      <c r="C20" s="67">
        <v>118537</v>
      </c>
      <c r="D20" s="67">
        <v>341342</v>
      </c>
      <c r="E20" s="4">
        <v>12.2</v>
      </c>
      <c r="F20" s="4">
        <v>10</v>
      </c>
      <c r="G20" s="4">
        <v>27</v>
      </c>
      <c r="H20" s="4">
        <v>37</v>
      </c>
      <c r="I20" s="68">
        <v>20.6</v>
      </c>
    </row>
    <row r="21" spans="1:10" x14ac:dyDescent="0.2">
      <c r="A21" s="29" t="s">
        <v>32</v>
      </c>
      <c r="B21" s="30" t="s">
        <v>159</v>
      </c>
      <c r="C21" s="69">
        <v>113522</v>
      </c>
      <c r="D21" s="69">
        <v>76918</v>
      </c>
      <c r="E21" s="30">
        <v>5.7</v>
      </c>
      <c r="F21" s="30">
        <v>54</v>
      </c>
      <c r="G21" s="30">
        <v>3</v>
      </c>
      <c r="H21" s="30">
        <v>57</v>
      </c>
      <c r="I21" s="70">
        <v>3.4</v>
      </c>
      <c r="J21" s="41">
        <f>AVERAGE(I12:I21)</f>
        <v>1.3700000000000006</v>
      </c>
    </row>
    <row r="22" spans="1:10" x14ac:dyDescent="0.2">
      <c r="A22" s="22" t="s">
        <v>74</v>
      </c>
      <c r="B22" s="23" t="s">
        <v>150</v>
      </c>
      <c r="C22" s="65">
        <v>113002</v>
      </c>
      <c r="D22" s="65">
        <v>97954</v>
      </c>
      <c r="E22" s="23">
        <v>4.5</v>
      </c>
      <c r="F22" s="23">
        <v>73</v>
      </c>
      <c r="G22" s="23">
        <v>57</v>
      </c>
      <c r="H22" s="23">
        <v>130</v>
      </c>
      <c r="I22" s="66">
        <v>14.7</v>
      </c>
    </row>
    <row r="23" spans="1:10" x14ac:dyDescent="0.2">
      <c r="A23" s="27" t="s">
        <v>47</v>
      </c>
      <c r="B23" s="4" t="s">
        <v>163</v>
      </c>
      <c r="C23" s="67">
        <v>107965</v>
      </c>
      <c r="D23" s="67">
        <v>73001</v>
      </c>
      <c r="E23" s="4">
        <v>4.5</v>
      </c>
      <c r="F23" s="4">
        <v>71</v>
      </c>
      <c r="G23" s="4">
        <v>17</v>
      </c>
      <c r="H23" s="4">
        <v>88</v>
      </c>
      <c r="I23" s="68">
        <v>-1.5</v>
      </c>
    </row>
    <row r="24" spans="1:10" x14ac:dyDescent="0.2">
      <c r="A24" s="27" t="s">
        <v>98</v>
      </c>
      <c r="B24" s="4" t="s">
        <v>128</v>
      </c>
      <c r="C24" s="67">
        <v>81784</v>
      </c>
      <c r="D24" s="67">
        <v>232837</v>
      </c>
      <c r="E24" s="4">
        <v>1.6</v>
      </c>
      <c r="F24" s="4">
        <v>97</v>
      </c>
      <c r="G24" s="4">
        <v>89</v>
      </c>
      <c r="H24" s="4">
        <v>186</v>
      </c>
      <c r="I24" s="68">
        <v>16</v>
      </c>
    </row>
    <row r="25" spans="1:10" x14ac:dyDescent="0.2">
      <c r="A25" s="27" t="s">
        <v>29</v>
      </c>
      <c r="B25" s="4" t="s">
        <v>170</v>
      </c>
      <c r="C25" s="67">
        <v>81005</v>
      </c>
      <c r="D25" s="67">
        <v>56755</v>
      </c>
      <c r="E25" s="4">
        <v>8.6999999999999993</v>
      </c>
      <c r="F25" s="4">
        <v>18</v>
      </c>
      <c r="G25" s="4">
        <v>35</v>
      </c>
      <c r="H25" s="4">
        <v>53</v>
      </c>
      <c r="I25" s="68">
        <v>-7.3</v>
      </c>
    </row>
    <row r="26" spans="1:10" x14ac:dyDescent="0.2">
      <c r="A26" s="27" t="s">
        <v>71</v>
      </c>
      <c r="B26" s="4" t="s">
        <v>160</v>
      </c>
      <c r="C26" s="67">
        <v>79494</v>
      </c>
      <c r="D26" s="67">
        <v>76599</v>
      </c>
      <c r="E26" s="4">
        <v>4.5</v>
      </c>
      <c r="F26" s="4">
        <v>72</v>
      </c>
      <c r="G26" s="4">
        <v>51</v>
      </c>
      <c r="H26" s="4">
        <v>123</v>
      </c>
      <c r="I26" s="68">
        <v>0.2</v>
      </c>
    </row>
    <row r="27" spans="1:10" x14ac:dyDescent="0.2">
      <c r="A27" s="27" t="s">
        <v>58</v>
      </c>
      <c r="B27" s="4" t="s">
        <v>157</v>
      </c>
      <c r="C27" s="67">
        <v>79444</v>
      </c>
      <c r="D27" s="67">
        <v>79114</v>
      </c>
      <c r="E27" s="4">
        <v>5.3</v>
      </c>
      <c r="F27" s="4">
        <v>60</v>
      </c>
      <c r="G27" s="4">
        <v>39</v>
      </c>
      <c r="H27" s="4">
        <v>99</v>
      </c>
      <c r="I27" s="68">
        <v>-0.1</v>
      </c>
    </row>
    <row r="28" spans="1:10" x14ac:dyDescent="0.2">
      <c r="A28" s="27" t="s">
        <v>107</v>
      </c>
      <c r="B28" s="4" t="s">
        <v>176</v>
      </c>
      <c r="C28" s="67">
        <v>79310</v>
      </c>
      <c r="D28" s="67">
        <v>49886</v>
      </c>
      <c r="E28" s="4">
        <v>1.5</v>
      </c>
      <c r="F28" s="4">
        <v>99</v>
      </c>
      <c r="G28" s="4">
        <v>101</v>
      </c>
      <c r="H28" s="4">
        <v>200</v>
      </c>
      <c r="I28" s="68">
        <v>-10.199999999999999</v>
      </c>
    </row>
    <row r="29" spans="1:10" x14ac:dyDescent="0.2">
      <c r="A29" s="27" t="s">
        <v>78</v>
      </c>
      <c r="B29" s="4" t="s">
        <v>152</v>
      </c>
      <c r="C29" s="67">
        <v>76475</v>
      </c>
      <c r="D29" s="67">
        <v>88030</v>
      </c>
      <c r="E29" s="4">
        <v>3.9</v>
      </c>
      <c r="F29" s="4">
        <v>78</v>
      </c>
      <c r="G29" s="4">
        <v>62</v>
      </c>
      <c r="H29" s="4">
        <v>140</v>
      </c>
      <c r="I29" s="68">
        <v>10.3</v>
      </c>
    </row>
    <row r="30" spans="1:10" x14ac:dyDescent="0.2">
      <c r="A30" s="27" t="s">
        <v>109</v>
      </c>
      <c r="B30" s="4" t="s">
        <v>178</v>
      </c>
      <c r="C30" s="67">
        <v>75736</v>
      </c>
      <c r="D30" s="67">
        <v>48250</v>
      </c>
      <c r="E30" s="4">
        <v>0.9</v>
      </c>
      <c r="F30" s="4">
        <v>104</v>
      </c>
      <c r="G30" s="4">
        <v>103</v>
      </c>
      <c r="H30" s="4">
        <v>207</v>
      </c>
      <c r="I30" s="68">
        <v>-4.4000000000000004</v>
      </c>
    </row>
    <row r="31" spans="1:10" x14ac:dyDescent="0.2">
      <c r="A31" s="29" t="s">
        <v>9</v>
      </c>
      <c r="B31" s="30" t="s">
        <v>185</v>
      </c>
      <c r="C31" s="69">
        <v>74936</v>
      </c>
      <c r="D31" s="69">
        <v>39140</v>
      </c>
      <c r="E31" s="30">
        <v>7.7</v>
      </c>
      <c r="F31" s="30">
        <v>24</v>
      </c>
      <c r="G31" s="30">
        <v>1</v>
      </c>
      <c r="H31" s="30">
        <v>25</v>
      </c>
      <c r="I31" s="70">
        <v>-7.2</v>
      </c>
      <c r="J31" s="41">
        <f>AVERAGE(I22:I31)</f>
        <v>1.0499999999999996</v>
      </c>
    </row>
    <row r="32" spans="1:10" x14ac:dyDescent="0.2">
      <c r="A32" t="s">
        <v>114</v>
      </c>
      <c r="B32" t="s">
        <v>174</v>
      </c>
      <c r="C32" s="62">
        <v>71213</v>
      </c>
      <c r="D32" s="62">
        <v>55360</v>
      </c>
      <c r="E32">
        <v>-2.7</v>
      </c>
      <c r="F32">
        <v>109</v>
      </c>
      <c r="G32">
        <v>111</v>
      </c>
      <c r="H32">
        <v>220</v>
      </c>
      <c r="I32">
        <v>-7.3</v>
      </c>
    </row>
    <row r="33" spans="1:10" x14ac:dyDescent="0.2">
      <c r="A33" t="s">
        <v>7</v>
      </c>
      <c r="B33" t="s">
        <v>173</v>
      </c>
      <c r="C33" s="62">
        <v>69907</v>
      </c>
      <c r="D33" s="62">
        <v>55370</v>
      </c>
      <c r="E33">
        <v>13.8</v>
      </c>
      <c r="F33">
        <v>7</v>
      </c>
      <c r="G33">
        <v>7</v>
      </c>
      <c r="H33">
        <v>14</v>
      </c>
      <c r="I33">
        <v>6.8</v>
      </c>
    </row>
    <row r="34" spans="1:10" x14ac:dyDescent="0.2">
      <c r="A34" t="s">
        <v>93</v>
      </c>
      <c r="B34" t="s">
        <v>195</v>
      </c>
      <c r="C34" s="62">
        <v>66885</v>
      </c>
      <c r="D34" s="62">
        <v>32685</v>
      </c>
      <c r="E34">
        <v>3.1</v>
      </c>
      <c r="F34">
        <v>86</v>
      </c>
      <c r="G34">
        <v>92</v>
      </c>
      <c r="H34">
        <v>178</v>
      </c>
      <c r="I34">
        <v>-15.4</v>
      </c>
    </row>
    <row r="35" spans="1:10" x14ac:dyDescent="0.2">
      <c r="A35" t="s">
        <v>84</v>
      </c>
      <c r="B35" t="s">
        <v>190</v>
      </c>
      <c r="C35" s="62">
        <v>66482</v>
      </c>
      <c r="D35" s="62">
        <v>35469</v>
      </c>
      <c r="E35">
        <v>4.7</v>
      </c>
      <c r="F35">
        <v>68</v>
      </c>
      <c r="G35">
        <v>83</v>
      </c>
      <c r="H35">
        <v>151</v>
      </c>
      <c r="I35">
        <v>-16.5</v>
      </c>
    </row>
    <row r="36" spans="1:10" x14ac:dyDescent="0.2">
      <c r="A36" t="s">
        <v>82</v>
      </c>
      <c r="B36" t="s">
        <v>138</v>
      </c>
      <c r="C36" s="62">
        <v>63577</v>
      </c>
      <c r="D36" s="62">
        <v>153135</v>
      </c>
      <c r="E36">
        <v>3.9</v>
      </c>
      <c r="F36">
        <v>77</v>
      </c>
      <c r="G36">
        <v>72</v>
      </c>
      <c r="H36">
        <v>149</v>
      </c>
      <c r="I36">
        <v>19.600000000000001</v>
      </c>
    </row>
    <row r="37" spans="1:10" x14ac:dyDescent="0.2">
      <c r="A37" t="s">
        <v>103</v>
      </c>
      <c r="B37" t="s">
        <v>165</v>
      </c>
      <c r="C37" s="62">
        <v>62889</v>
      </c>
      <c r="D37" s="62">
        <v>66186</v>
      </c>
      <c r="E37">
        <v>1.2</v>
      </c>
      <c r="F37">
        <v>101</v>
      </c>
      <c r="G37">
        <v>97</v>
      </c>
      <c r="H37">
        <v>198</v>
      </c>
      <c r="I37">
        <v>-4.8</v>
      </c>
    </row>
    <row r="38" spans="1:10" x14ac:dyDescent="0.2">
      <c r="A38" t="s">
        <v>40</v>
      </c>
      <c r="B38" t="s">
        <v>168</v>
      </c>
      <c r="C38" s="62">
        <v>60807</v>
      </c>
      <c r="D38" s="62">
        <v>58606</v>
      </c>
      <c r="E38">
        <v>8.1</v>
      </c>
      <c r="F38">
        <v>21</v>
      </c>
      <c r="G38">
        <v>48</v>
      </c>
      <c r="H38">
        <v>69</v>
      </c>
      <c r="I38">
        <v>-6.1</v>
      </c>
    </row>
    <row r="39" spans="1:10" x14ac:dyDescent="0.2">
      <c r="A39" t="s">
        <v>54</v>
      </c>
      <c r="B39" t="s">
        <v>148</v>
      </c>
      <c r="C39" s="62">
        <v>58881</v>
      </c>
      <c r="D39" s="62">
        <v>106654</v>
      </c>
      <c r="E39">
        <v>5.6</v>
      </c>
      <c r="F39">
        <v>57</v>
      </c>
      <c r="G39">
        <v>38</v>
      </c>
      <c r="H39">
        <v>95</v>
      </c>
      <c r="I39">
        <v>13.6</v>
      </c>
    </row>
    <row r="40" spans="1:10" x14ac:dyDescent="0.2">
      <c r="A40" t="s">
        <v>81</v>
      </c>
      <c r="B40" t="s">
        <v>161</v>
      </c>
      <c r="C40" s="62">
        <v>56420</v>
      </c>
      <c r="D40" s="62">
        <v>76589</v>
      </c>
      <c r="E40">
        <v>3.9</v>
      </c>
      <c r="F40">
        <v>79</v>
      </c>
      <c r="G40">
        <v>65</v>
      </c>
      <c r="H40">
        <v>144</v>
      </c>
      <c r="I40">
        <v>-9.9</v>
      </c>
    </row>
    <row r="41" spans="1:10" x14ac:dyDescent="0.2">
      <c r="A41" t="s">
        <v>101</v>
      </c>
      <c r="B41" t="s">
        <v>158</v>
      </c>
      <c r="C41" s="62">
        <v>56305</v>
      </c>
      <c r="D41" s="62">
        <v>78619</v>
      </c>
      <c r="E41">
        <v>1.9</v>
      </c>
      <c r="F41">
        <v>96</v>
      </c>
      <c r="G41">
        <v>99</v>
      </c>
      <c r="H41">
        <v>195</v>
      </c>
      <c r="I41">
        <v>-7.2</v>
      </c>
      <c r="J41" s="41">
        <f>AVERAGE(I32:I41)</f>
        <v>-2.7199999999999998</v>
      </c>
    </row>
    <row r="42" spans="1:10" x14ac:dyDescent="0.2">
      <c r="A42" s="22" t="s">
        <v>108</v>
      </c>
      <c r="B42" s="23" t="s">
        <v>198</v>
      </c>
      <c r="C42" s="65">
        <v>54603</v>
      </c>
      <c r="D42" s="65">
        <v>31500</v>
      </c>
      <c r="E42" s="23">
        <v>0.9</v>
      </c>
      <c r="F42" s="23">
        <v>103</v>
      </c>
      <c r="G42" s="23">
        <v>102</v>
      </c>
      <c r="H42" s="23">
        <v>205</v>
      </c>
      <c r="I42" s="66">
        <v>-7.1</v>
      </c>
    </row>
    <row r="43" spans="1:10" x14ac:dyDescent="0.2">
      <c r="A43" s="27" t="s">
        <v>51</v>
      </c>
      <c r="B43" s="4" t="s">
        <v>141</v>
      </c>
      <c r="C43" s="67">
        <v>54021</v>
      </c>
      <c r="D43" s="67">
        <v>138788</v>
      </c>
      <c r="E43" s="4">
        <v>7.2</v>
      </c>
      <c r="F43" s="4">
        <v>35</v>
      </c>
      <c r="G43" s="4">
        <v>56</v>
      </c>
      <c r="H43" s="4">
        <v>91</v>
      </c>
      <c r="I43" s="68">
        <v>29.8</v>
      </c>
    </row>
    <row r="44" spans="1:10" x14ac:dyDescent="0.2">
      <c r="A44" s="27" t="s">
        <v>88</v>
      </c>
      <c r="B44" s="4" t="s">
        <v>179</v>
      </c>
      <c r="C44" s="67">
        <v>53041</v>
      </c>
      <c r="D44" s="67">
        <v>47579</v>
      </c>
      <c r="E44" s="4">
        <v>3.8</v>
      </c>
      <c r="F44" s="4">
        <v>81</v>
      </c>
      <c r="G44" s="4">
        <v>81</v>
      </c>
      <c r="H44" s="4">
        <v>162</v>
      </c>
      <c r="I44" s="68">
        <v>-1.6</v>
      </c>
    </row>
    <row r="45" spans="1:10" x14ac:dyDescent="0.2">
      <c r="A45" s="27" t="s">
        <v>73</v>
      </c>
      <c r="B45" s="4" t="s">
        <v>182</v>
      </c>
      <c r="C45" s="67">
        <v>51919</v>
      </c>
      <c r="D45" s="67">
        <v>42754</v>
      </c>
      <c r="E45" s="4">
        <v>5.0999999999999996</v>
      </c>
      <c r="F45" s="4">
        <v>62</v>
      </c>
      <c r="G45" s="4">
        <v>67</v>
      </c>
      <c r="H45" s="4">
        <v>129</v>
      </c>
      <c r="I45" s="68">
        <v>-8.1999999999999993</v>
      </c>
    </row>
    <row r="46" spans="1:10" x14ac:dyDescent="0.2">
      <c r="A46" s="27" t="s">
        <v>70</v>
      </c>
      <c r="B46" s="4" t="s">
        <v>199</v>
      </c>
      <c r="C46" s="67">
        <v>51742</v>
      </c>
      <c r="D46" s="67">
        <v>30592</v>
      </c>
      <c r="E46" s="4">
        <v>4.5999999999999996</v>
      </c>
      <c r="F46" s="4">
        <v>70</v>
      </c>
      <c r="G46" s="4">
        <v>50</v>
      </c>
      <c r="H46" s="4">
        <v>120</v>
      </c>
      <c r="I46" s="68">
        <v>-11.9</v>
      </c>
    </row>
    <row r="47" spans="1:10" x14ac:dyDescent="0.2">
      <c r="A47" s="27" t="s">
        <v>69</v>
      </c>
      <c r="B47" s="4" t="s">
        <v>140</v>
      </c>
      <c r="C47" s="67">
        <v>50175</v>
      </c>
      <c r="D47" s="67">
        <v>139666</v>
      </c>
      <c r="E47" s="4">
        <v>5.0999999999999996</v>
      </c>
      <c r="F47" s="4">
        <v>64</v>
      </c>
      <c r="G47" s="4">
        <v>54</v>
      </c>
      <c r="H47" s="4">
        <v>118</v>
      </c>
      <c r="I47" s="68">
        <v>17</v>
      </c>
    </row>
    <row r="48" spans="1:10" x14ac:dyDescent="0.2">
      <c r="A48" s="27" t="s">
        <v>110</v>
      </c>
      <c r="B48" s="4" t="s">
        <v>186</v>
      </c>
      <c r="C48" s="67">
        <v>50131</v>
      </c>
      <c r="D48" s="67">
        <v>38849</v>
      </c>
      <c r="E48" s="4">
        <v>-0.5</v>
      </c>
      <c r="F48" s="4">
        <v>105</v>
      </c>
      <c r="G48" s="4">
        <v>107</v>
      </c>
      <c r="H48" s="4">
        <v>212</v>
      </c>
      <c r="I48" s="68">
        <v>-1.9</v>
      </c>
    </row>
    <row r="49" spans="1:10" x14ac:dyDescent="0.2">
      <c r="A49" s="27" t="s">
        <v>105</v>
      </c>
      <c r="B49" s="4" t="s">
        <v>183</v>
      </c>
      <c r="C49" s="67">
        <v>49313</v>
      </c>
      <c r="D49" s="67">
        <v>41665</v>
      </c>
      <c r="E49" s="4">
        <v>1.9</v>
      </c>
      <c r="F49" s="4">
        <v>95</v>
      </c>
      <c r="G49" s="4">
        <v>104</v>
      </c>
      <c r="H49" s="4">
        <v>199</v>
      </c>
      <c r="I49" s="68">
        <v>14.9</v>
      </c>
    </row>
    <row r="50" spans="1:10" x14ac:dyDescent="0.2">
      <c r="A50" s="27" t="s">
        <v>112</v>
      </c>
      <c r="B50" s="4" t="s">
        <v>147</v>
      </c>
      <c r="C50" s="67">
        <v>49154</v>
      </c>
      <c r="D50" s="67">
        <v>108174</v>
      </c>
      <c r="E50" s="4">
        <v>-2.2000000000000002</v>
      </c>
      <c r="F50" s="4">
        <v>108</v>
      </c>
      <c r="G50" s="4">
        <v>108</v>
      </c>
      <c r="H50" s="4">
        <v>216</v>
      </c>
      <c r="I50" s="68">
        <v>15.5</v>
      </c>
    </row>
    <row r="51" spans="1:10" x14ac:dyDescent="0.2">
      <c r="A51" s="29" t="s">
        <v>35</v>
      </c>
      <c r="B51" s="30" t="s">
        <v>172</v>
      </c>
      <c r="C51" s="69">
        <v>47367</v>
      </c>
      <c r="D51" s="69">
        <v>55763</v>
      </c>
      <c r="E51" s="30">
        <v>11.9</v>
      </c>
      <c r="F51" s="30">
        <v>11</v>
      </c>
      <c r="G51" s="30">
        <v>49</v>
      </c>
      <c r="H51" s="30">
        <v>60</v>
      </c>
      <c r="I51" s="70">
        <v>2.1</v>
      </c>
      <c r="J51" s="41">
        <f>AVERAGE(I42:I51)</f>
        <v>4.8600000000000003</v>
      </c>
    </row>
    <row r="52" spans="1:10" x14ac:dyDescent="0.2">
      <c r="A52" t="s">
        <v>106</v>
      </c>
      <c r="B52" t="s">
        <v>208</v>
      </c>
      <c r="C52" s="62">
        <v>46542</v>
      </c>
      <c r="D52" s="62">
        <v>22133</v>
      </c>
      <c r="E52">
        <v>1.4</v>
      </c>
      <c r="F52">
        <v>100</v>
      </c>
      <c r="G52">
        <v>100</v>
      </c>
      <c r="H52">
        <v>200</v>
      </c>
      <c r="I52">
        <v>-22.2</v>
      </c>
    </row>
    <row r="53" spans="1:10" x14ac:dyDescent="0.2">
      <c r="A53" t="s">
        <v>91</v>
      </c>
      <c r="B53" t="s">
        <v>153</v>
      </c>
      <c r="C53" s="62">
        <v>44493</v>
      </c>
      <c r="D53" s="62">
        <v>87495</v>
      </c>
      <c r="E53">
        <v>3.1</v>
      </c>
      <c r="F53">
        <v>85</v>
      </c>
      <c r="G53">
        <v>90</v>
      </c>
      <c r="H53">
        <v>175</v>
      </c>
      <c r="I53">
        <v>-8.8000000000000007</v>
      </c>
    </row>
    <row r="54" spans="1:10" x14ac:dyDescent="0.2">
      <c r="A54" t="s">
        <v>43</v>
      </c>
      <c r="B54" t="s">
        <v>203</v>
      </c>
      <c r="C54" s="62">
        <v>44214</v>
      </c>
      <c r="D54" s="62">
        <v>25650</v>
      </c>
      <c r="E54">
        <v>7.3</v>
      </c>
      <c r="F54">
        <v>33</v>
      </c>
      <c r="G54">
        <v>45</v>
      </c>
      <c r="H54">
        <v>78</v>
      </c>
      <c r="I54">
        <v>-11.8</v>
      </c>
    </row>
    <row r="55" spans="1:10" x14ac:dyDescent="0.2">
      <c r="A55" t="s">
        <v>80</v>
      </c>
      <c r="B55" t="s">
        <v>193</v>
      </c>
      <c r="C55" s="62">
        <v>42734</v>
      </c>
      <c r="D55" s="62">
        <v>34450</v>
      </c>
      <c r="E55">
        <v>5.0999999999999996</v>
      </c>
      <c r="F55">
        <v>63</v>
      </c>
      <c r="G55">
        <v>80</v>
      </c>
      <c r="H55">
        <v>143</v>
      </c>
      <c r="I55">
        <v>-9.3000000000000007</v>
      </c>
    </row>
    <row r="56" spans="1:10" x14ac:dyDescent="0.2">
      <c r="A56" t="s">
        <v>39</v>
      </c>
      <c r="B56" t="s">
        <v>191</v>
      </c>
      <c r="C56" s="62">
        <v>42582</v>
      </c>
      <c r="D56" s="62">
        <v>35147</v>
      </c>
      <c r="E56">
        <v>5.6</v>
      </c>
      <c r="F56">
        <v>56</v>
      </c>
      <c r="G56">
        <v>13</v>
      </c>
      <c r="H56">
        <v>69</v>
      </c>
      <c r="I56">
        <v>-9.6</v>
      </c>
    </row>
    <row r="57" spans="1:10" x14ac:dyDescent="0.2">
      <c r="A57" t="s">
        <v>28</v>
      </c>
      <c r="B57" t="s">
        <v>164</v>
      </c>
      <c r="C57" s="62">
        <v>40847</v>
      </c>
      <c r="D57" s="62">
        <v>68280</v>
      </c>
      <c r="E57">
        <v>6.4</v>
      </c>
      <c r="F57">
        <v>45</v>
      </c>
      <c r="G57">
        <v>8</v>
      </c>
      <c r="H57">
        <v>53</v>
      </c>
      <c r="I57">
        <v>8.1</v>
      </c>
    </row>
    <row r="58" spans="1:10" x14ac:dyDescent="0.2">
      <c r="A58" t="s">
        <v>10</v>
      </c>
      <c r="B58" t="s">
        <v>156</v>
      </c>
      <c r="C58" s="62">
        <v>39706</v>
      </c>
      <c r="D58" s="62">
        <v>81270</v>
      </c>
      <c r="E58">
        <v>9.8000000000000007</v>
      </c>
      <c r="F58">
        <v>15</v>
      </c>
      <c r="G58">
        <v>11</v>
      </c>
      <c r="H58">
        <v>26</v>
      </c>
      <c r="I58">
        <v>12.1</v>
      </c>
    </row>
    <row r="59" spans="1:10" x14ac:dyDescent="0.2">
      <c r="A59" t="s">
        <v>26</v>
      </c>
      <c r="B59" t="s">
        <v>125</v>
      </c>
      <c r="C59" s="62">
        <v>39694</v>
      </c>
      <c r="D59" s="62">
        <v>266134</v>
      </c>
      <c r="E59">
        <v>6.5</v>
      </c>
      <c r="F59">
        <v>43</v>
      </c>
      <c r="G59">
        <v>5</v>
      </c>
      <c r="H59">
        <v>48</v>
      </c>
      <c r="I59">
        <v>4.5999999999999996</v>
      </c>
    </row>
    <row r="60" spans="1:10" x14ac:dyDescent="0.2">
      <c r="A60" t="s">
        <v>66</v>
      </c>
      <c r="B60" t="s">
        <v>187</v>
      </c>
      <c r="C60" s="62">
        <v>39502</v>
      </c>
      <c r="D60" s="62">
        <v>38030</v>
      </c>
      <c r="E60">
        <v>5.3</v>
      </c>
      <c r="F60">
        <v>61</v>
      </c>
      <c r="G60">
        <v>52</v>
      </c>
      <c r="H60">
        <v>113</v>
      </c>
      <c r="I60">
        <v>7.6</v>
      </c>
    </row>
    <row r="61" spans="1:10" x14ac:dyDescent="0.2">
      <c r="A61" t="s">
        <v>34</v>
      </c>
      <c r="B61" t="s">
        <v>175</v>
      </c>
      <c r="C61" s="62">
        <v>36914</v>
      </c>
      <c r="D61" s="62">
        <v>54415</v>
      </c>
      <c r="E61">
        <v>8.3000000000000007</v>
      </c>
      <c r="F61">
        <v>20</v>
      </c>
      <c r="G61">
        <v>37</v>
      </c>
      <c r="H61">
        <v>57</v>
      </c>
      <c r="I61">
        <v>2</v>
      </c>
      <c r="J61" s="41">
        <f>AVERAGE(I52:I61)</f>
        <v>-2.7299999999999991</v>
      </c>
    </row>
    <row r="62" spans="1:10" x14ac:dyDescent="0.2">
      <c r="A62" s="22" t="s">
        <v>62</v>
      </c>
      <c r="B62" s="23" t="s">
        <v>167</v>
      </c>
      <c r="C62" s="65">
        <v>33168</v>
      </c>
      <c r="D62" s="65">
        <v>58999</v>
      </c>
      <c r="E62" s="23">
        <v>3.9</v>
      </c>
      <c r="F62" s="23">
        <v>80</v>
      </c>
      <c r="G62" s="23">
        <v>30</v>
      </c>
      <c r="H62" s="23">
        <v>110</v>
      </c>
      <c r="I62" s="66">
        <v>3.1</v>
      </c>
    </row>
    <row r="63" spans="1:10" x14ac:dyDescent="0.2">
      <c r="A63" s="27" t="s">
        <v>30</v>
      </c>
      <c r="B63" s="4" t="s">
        <v>162</v>
      </c>
      <c r="C63" s="67">
        <v>32795</v>
      </c>
      <c r="D63" s="67">
        <v>74019</v>
      </c>
      <c r="E63" s="4">
        <v>12.7</v>
      </c>
      <c r="F63" s="4">
        <v>8</v>
      </c>
      <c r="G63" s="4">
        <v>46</v>
      </c>
      <c r="H63" s="4">
        <v>54</v>
      </c>
      <c r="I63" s="68">
        <v>25.6</v>
      </c>
    </row>
    <row r="64" spans="1:10" x14ac:dyDescent="0.2">
      <c r="A64" s="27" t="s">
        <v>44</v>
      </c>
      <c r="B64" s="4" t="s">
        <v>151</v>
      </c>
      <c r="C64" s="67">
        <v>32589</v>
      </c>
      <c r="D64" s="67">
        <v>95313</v>
      </c>
      <c r="E64" s="4">
        <v>8.3000000000000007</v>
      </c>
      <c r="F64" s="4">
        <v>19</v>
      </c>
      <c r="G64" s="4">
        <v>60</v>
      </c>
      <c r="H64" s="4">
        <v>79</v>
      </c>
      <c r="I64" s="68">
        <v>14.8</v>
      </c>
    </row>
    <row r="65" spans="1:10" x14ac:dyDescent="0.2">
      <c r="A65" s="27" t="s">
        <v>60</v>
      </c>
      <c r="B65" s="4" t="s">
        <v>145</v>
      </c>
      <c r="C65" s="67">
        <v>32351</v>
      </c>
      <c r="D65" s="67">
        <v>115547</v>
      </c>
      <c r="E65" s="4">
        <v>4.0999999999999996</v>
      </c>
      <c r="F65" s="4">
        <v>76</v>
      </c>
      <c r="G65" s="4">
        <v>28</v>
      </c>
      <c r="H65" s="4">
        <v>104</v>
      </c>
      <c r="I65" s="68">
        <v>22.2</v>
      </c>
    </row>
    <row r="66" spans="1:10" x14ac:dyDescent="0.2">
      <c r="A66" s="27" t="s">
        <v>104</v>
      </c>
      <c r="B66" s="4" t="s">
        <v>135</v>
      </c>
      <c r="C66" s="67">
        <v>31475</v>
      </c>
      <c r="D66" s="67">
        <v>170644</v>
      </c>
      <c r="E66" s="4">
        <v>2.1</v>
      </c>
      <c r="F66" s="4">
        <v>93</v>
      </c>
      <c r="G66" s="4">
        <v>105</v>
      </c>
      <c r="H66" s="4">
        <v>198</v>
      </c>
      <c r="I66" s="68">
        <v>35.700000000000003</v>
      </c>
    </row>
    <row r="67" spans="1:10" x14ac:dyDescent="0.2">
      <c r="A67" s="27" t="s">
        <v>21</v>
      </c>
      <c r="B67" s="4" t="s">
        <v>204</v>
      </c>
      <c r="C67" s="67">
        <v>31327</v>
      </c>
      <c r="D67" s="67">
        <v>25538</v>
      </c>
      <c r="E67" s="4">
        <v>11.8</v>
      </c>
      <c r="F67" s="4">
        <v>12</v>
      </c>
      <c r="G67" s="4">
        <v>34</v>
      </c>
      <c r="H67" s="4">
        <v>46</v>
      </c>
      <c r="I67" s="68">
        <v>-2.6</v>
      </c>
    </row>
    <row r="68" spans="1:10" x14ac:dyDescent="0.2">
      <c r="A68" s="27" t="s">
        <v>27</v>
      </c>
      <c r="B68" s="4" t="s">
        <v>188</v>
      </c>
      <c r="C68" s="67">
        <v>29786</v>
      </c>
      <c r="D68" s="67">
        <v>36412</v>
      </c>
      <c r="E68" s="4">
        <v>7</v>
      </c>
      <c r="F68" s="4">
        <v>36</v>
      </c>
      <c r="G68" s="4">
        <v>14</v>
      </c>
      <c r="H68" s="4">
        <v>50</v>
      </c>
      <c r="I68" s="68">
        <v>7.8</v>
      </c>
    </row>
    <row r="69" spans="1:10" x14ac:dyDescent="0.2">
      <c r="A69" s="27" t="s">
        <v>12</v>
      </c>
      <c r="B69" s="4" t="s">
        <v>137</v>
      </c>
      <c r="C69" s="67">
        <v>28671</v>
      </c>
      <c r="D69" s="67">
        <v>162498</v>
      </c>
      <c r="E69" s="4">
        <v>8.9</v>
      </c>
      <c r="F69" s="4">
        <v>17</v>
      </c>
      <c r="G69" s="4">
        <v>18</v>
      </c>
      <c r="H69" s="4">
        <v>35</v>
      </c>
      <c r="I69" s="68">
        <v>24.4</v>
      </c>
    </row>
    <row r="70" spans="1:10" x14ac:dyDescent="0.2">
      <c r="A70" s="27" t="s">
        <v>20</v>
      </c>
      <c r="B70" s="4" t="s">
        <v>133</v>
      </c>
      <c r="C70" s="67">
        <v>27810</v>
      </c>
      <c r="D70" s="67">
        <v>172873</v>
      </c>
      <c r="E70" s="4">
        <v>7</v>
      </c>
      <c r="F70" s="4">
        <v>37</v>
      </c>
      <c r="G70" s="4">
        <v>9</v>
      </c>
      <c r="H70" s="4">
        <v>46</v>
      </c>
      <c r="I70" s="68">
        <v>29.5</v>
      </c>
    </row>
    <row r="71" spans="1:10" x14ac:dyDescent="0.2">
      <c r="A71" s="29" t="s">
        <v>11</v>
      </c>
      <c r="B71" s="30" t="s">
        <v>130</v>
      </c>
      <c r="C71" s="69">
        <v>27385</v>
      </c>
      <c r="D71" s="69">
        <v>224350</v>
      </c>
      <c r="E71" s="30">
        <v>9</v>
      </c>
      <c r="F71" s="30">
        <v>16</v>
      </c>
      <c r="G71" s="30">
        <v>16</v>
      </c>
      <c r="H71" s="30">
        <v>32</v>
      </c>
      <c r="I71" s="70">
        <v>35.299999999999997</v>
      </c>
      <c r="J71" s="41">
        <f>AVERAGE(I62:I71)</f>
        <v>19.580000000000002</v>
      </c>
    </row>
    <row r="72" spans="1:10" x14ac:dyDescent="0.2">
      <c r="A72" t="s">
        <v>22</v>
      </c>
      <c r="B72" t="s">
        <v>184</v>
      </c>
      <c r="C72" s="62">
        <v>26663</v>
      </c>
      <c r="D72" s="62">
        <v>40797</v>
      </c>
      <c r="E72">
        <v>16.5</v>
      </c>
      <c r="F72">
        <v>6</v>
      </c>
      <c r="G72">
        <v>40</v>
      </c>
      <c r="H72">
        <v>46</v>
      </c>
      <c r="I72">
        <v>3</v>
      </c>
    </row>
    <row r="73" spans="1:10" x14ac:dyDescent="0.2">
      <c r="A73" t="s">
        <v>46</v>
      </c>
      <c r="B73" t="s">
        <v>219</v>
      </c>
      <c r="C73" s="62">
        <v>26592</v>
      </c>
      <c r="D73" s="62">
        <v>9192</v>
      </c>
      <c r="E73">
        <v>7.4</v>
      </c>
      <c r="F73">
        <v>30</v>
      </c>
      <c r="G73">
        <v>55</v>
      </c>
      <c r="H73">
        <v>85</v>
      </c>
      <c r="I73">
        <v>-8</v>
      </c>
    </row>
    <row r="74" spans="1:10" x14ac:dyDescent="0.2">
      <c r="A74" t="s">
        <v>65</v>
      </c>
      <c r="B74" t="s">
        <v>213</v>
      </c>
      <c r="C74" s="62">
        <v>26560</v>
      </c>
      <c r="D74" s="62">
        <v>15563</v>
      </c>
      <c r="E74">
        <v>2.9</v>
      </c>
      <c r="F74">
        <v>88</v>
      </c>
      <c r="G74">
        <v>24</v>
      </c>
      <c r="H74">
        <v>112</v>
      </c>
      <c r="I74">
        <v>-8.1999999999999993</v>
      </c>
    </row>
    <row r="75" spans="1:10" x14ac:dyDescent="0.2">
      <c r="A75" t="s">
        <v>111</v>
      </c>
      <c r="B75" t="s">
        <v>202</v>
      </c>
      <c r="C75" s="62">
        <v>26445</v>
      </c>
      <c r="D75" s="62">
        <v>25939</v>
      </c>
      <c r="E75">
        <v>-1.1000000000000001</v>
      </c>
      <c r="F75">
        <v>107</v>
      </c>
      <c r="G75">
        <v>106</v>
      </c>
      <c r="H75">
        <v>213</v>
      </c>
      <c r="I75">
        <v>4.4000000000000004</v>
      </c>
    </row>
    <row r="76" spans="1:10" x14ac:dyDescent="0.2">
      <c r="A76" t="s">
        <v>97</v>
      </c>
      <c r="B76" t="s">
        <v>192</v>
      </c>
      <c r="C76" s="62">
        <v>25407</v>
      </c>
      <c r="D76" s="62">
        <v>34480</v>
      </c>
      <c r="E76">
        <v>2.2000000000000002</v>
      </c>
      <c r="F76">
        <v>92</v>
      </c>
      <c r="G76">
        <v>93</v>
      </c>
      <c r="H76">
        <v>185</v>
      </c>
      <c r="I76">
        <v>-5.6</v>
      </c>
    </row>
    <row r="77" spans="1:10" x14ac:dyDescent="0.2">
      <c r="A77" t="s">
        <v>42</v>
      </c>
      <c r="B77" t="s">
        <v>206</v>
      </c>
      <c r="C77" s="62">
        <v>24783</v>
      </c>
      <c r="D77" s="62">
        <v>23077</v>
      </c>
      <c r="E77">
        <v>4.7</v>
      </c>
      <c r="F77">
        <v>69</v>
      </c>
      <c r="G77">
        <v>6</v>
      </c>
      <c r="H77">
        <v>75</v>
      </c>
      <c r="I77">
        <v>2.8</v>
      </c>
    </row>
    <row r="78" spans="1:10" x14ac:dyDescent="0.2">
      <c r="A78" t="s">
        <v>100</v>
      </c>
      <c r="B78" t="s">
        <v>194</v>
      </c>
      <c r="C78" s="62">
        <v>24689</v>
      </c>
      <c r="D78" s="62">
        <v>33907</v>
      </c>
      <c r="E78">
        <v>1.6</v>
      </c>
      <c r="F78">
        <v>98</v>
      </c>
      <c r="G78">
        <v>95</v>
      </c>
      <c r="H78">
        <v>193</v>
      </c>
      <c r="I78">
        <v>3.6</v>
      </c>
    </row>
    <row r="79" spans="1:10" x14ac:dyDescent="0.2">
      <c r="A79" t="s">
        <v>94</v>
      </c>
      <c r="B79" t="s">
        <v>166</v>
      </c>
      <c r="C79" s="62">
        <v>24417</v>
      </c>
      <c r="D79" s="62">
        <v>59467</v>
      </c>
      <c r="E79">
        <v>2.1</v>
      </c>
      <c r="F79">
        <v>94</v>
      </c>
      <c r="G79">
        <v>85</v>
      </c>
      <c r="H79">
        <v>179</v>
      </c>
      <c r="I79">
        <v>14.3</v>
      </c>
    </row>
    <row r="80" spans="1:10" x14ac:dyDescent="0.2">
      <c r="A80" t="s">
        <v>113</v>
      </c>
      <c r="B80" t="s">
        <v>200</v>
      </c>
      <c r="C80" s="62">
        <v>23407</v>
      </c>
      <c r="D80" s="62">
        <v>30309</v>
      </c>
      <c r="E80">
        <v>-1.1000000000000001</v>
      </c>
      <c r="F80">
        <v>106</v>
      </c>
      <c r="G80">
        <v>110</v>
      </c>
      <c r="H80">
        <v>216</v>
      </c>
      <c r="I80">
        <v>-12.5</v>
      </c>
    </row>
    <row r="81" spans="1:10" x14ac:dyDescent="0.2">
      <c r="A81" t="s">
        <v>56</v>
      </c>
      <c r="B81" t="s">
        <v>154</v>
      </c>
      <c r="C81" s="62">
        <v>22433</v>
      </c>
      <c r="D81" s="62">
        <v>84749</v>
      </c>
      <c r="E81">
        <v>5.7</v>
      </c>
      <c r="F81">
        <v>55</v>
      </c>
      <c r="G81">
        <v>41</v>
      </c>
      <c r="H81">
        <v>96</v>
      </c>
      <c r="I81">
        <v>32.799999999999997</v>
      </c>
      <c r="J81" s="41">
        <f>AVERAGE(I72:I81)</f>
        <v>2.66</v>
      </c>
    </row>
    <row r="82" spans="1:10" x14ac:dyDescent="0.2">
      <c r="A82" s="22" t="s">
        <v>52</v>
      </c>
      <c r="B82" s="23" t="s">
        <v>223</v>
      </c>
      <c r="C82" s="65">
        <v>22320</v>
      </c>
      <c r="D82" s="65">
        <v>6131</v>
      </c>
      <c r="E82" s="23">
        <v>7.4</v>
      </c>
      <c r="F82" s="23">
        <v>32</v>
      </c>
      <c r="G82" s="23">
        <v>59</v>
      </c>
      <c r="H82" s="23">
        <v>91</v>
      </c>
      <c r="I82" s="66">
        <v>-27.5</v>
      </c>
    </row>
    <row r="83" spans="1:10" x14ac:dyDescent="0.2">
      <c r="A83" s="27" t="s">
        <v>48</v>
      </c>
      <c r="B83" s="4" t="s">
        <v>201</v>
      </c>
      <c r="C83" s="67">
        <v>21600</v>
      </c>
      <c r="D83" s="67">
        <v>26422</v>
      </c>
      <c r="E83" s="4">
        <v>7.6</v>
      </c>
      <c r="F83" s="4">
        <v>25</v>
      </c>
      <c r="G83" s="4">
        <v>63</v>
      </c>
      <c r="H83" s="4">
        <v>88</v>
      </c>
      <c r="I83" s="68">
        <v>-4.0999999999999996</v>
      </c>
    </row>
    <row r="84" spans="1:10" x14ac:dyDescent="0.2">
      <c r="A84" s="27" t="s">
        <v>79</v>
      </c>
      <c r="B84" s="4" t="s">
        <v>196</v>
      </c>
      <c r="C84" s="67">
        <v>20992</v>
      </c>
      <c r="D84" s="67">
        <v>32495</v>
      </c>
      <c r="E84" s="4">
        <v>4.7</v>
      </c>
      <c r="F84" s="4">
        <v>67</v>
      </c>
      <c r="G84" s="4">
        <v>76</v>
      </c>
      <c r="H84" s="4">
        <v>143</v>
      </c>
      <c r="I84" s="68">
        <v>-5.5</v>
      </c>
    </row>
    <row r="85" spans="1:10" x14ac:dyDescent="0.2">
      <c r="A85" s="27" t="s">
        <v>23</v>
      </c>
      <c r="B85" s="4" t="s">
        <v>197</v>
      </c>
      <c r="C85" s="67">
        <v>20903</v>
      </c>
      <c r="D85" s="67">
        <v>31697</v>
      </c>
      <c r="E85" s="4">
        <v>8.1</v>
      </c>
      <c r="F85" s="4">
        <v>22</v>
      </c>
      <c r="G85" s="4">
        <v>25</v>
      </c>
      <c r="H85" s="4">
        <v>47</v>
      </c>
      <c r="I85" s="68">
        <v>7.3</v>
      </c>
    </row>
    <row r="86" spans="1:10" x14ac:dyDescent="0.2">
      <c r="A86" s="27" t="s">
        <v>24</v>
      </c>
      <c r="B86" s="4" t="s">
        <v>189</v>
      </c>
      <c r="C86" s="67">
        <v>20182</v>
      </c>
      <c r="D86" s="67">
        <v>35600</v>
      </c>
      <c r="E86" s="4">
        <v>17.399999999999999</v>
      </c>
      <c r="F86" s="4">
        <v>5</v>
      </c>
      <c r="G86" s="4">
        <v>42</v>
      </c>
      <c r="H86" s="4">
        <v>47</v>
      </c>
      <c r="I86" s="68">
        <v>12.6</v>
      </c>
    </row>
    <row r="87" spans="1:10" x14ac:dyDescent="0.2">
      <c r="A87" s="27" t="s">
        <v>68</v>
      </c>
      <c r="B87" s="4" t="s">
        <v>224</v>
      </c>
      <c r="C87" s="67">
        <v>19666</v>
      </c>
      <c r="D87" s="67">
        <v>5007</v>
      </c>
      <c r="E87" s="4">
        <v>3.8</v>
      </c>
      <c r="F87" s="4">
        <v>82</v>
      </c>
      <c r="G87" s="4">
        <v>36</v>
      </c>
      <c r="H87" s="4">
        <v>118</v>
      </c>
      <c r="I87" s="68">
        <v>-31.6</v>
      </c>
    </row>
    <row r="88" spans="1:10" x14ac:dyDescent="0.2">
      <c r="A88" s="27" t="s">
        <v>15</v>
      </c>
      <c r="B88" s="4" t="s">
        <v>180</v>
      </c>
      <c r="C88" s="67">
        <v>19631</v>
      </c>
      <c r="D88" s="67">
        <v>45181</v>
      </c>
      <c r="E88" s="4">
        <v>10.6</v>
      </c>
      <c r="F88" s="4">
        <v>14</v>
      </c>
      <c r="G88" s="4">
        <v>23</v>
      </c>
      <c r="H88" s="4">
        <v>37</v>
      </c>
      <c r="I88" s="68">
        <v>11.4</v>
      </c>
    </row>
    <row r="89" spans="1:10" x14ac:dyDescent="0.2">
      <c r="A89" s="27" t="s">
        <v>77</v>
      </c>
      <c r="B89" s="4" t="s">
        <v>220</v>
      </c>
      <c r="C89" s="67">
        <v>19619</v>
      </c>
      <c r="D89" s="67">
        <v>7880</v>
      </c>
      <c r="E89" s="4">
        <v>-128</v>
      </c>
      <c r="F89" s="4">
        <v>111</v>
      </c>
      <c r="G89" s="4">
        <v>29</v>
      </c>
      <c r="H89" s="4">
        <v>140</v>
      </c>
      <c r="I89" s="68">
        <v>-17.7</v>
      </c>
    </row>
    <row r="90" spans="1:10" x14ac:dyDescent="0.2">
      <c r="A90" s="27" t="s">
        <v>76</v>
      </c>
      <c r="B90" s="4" t="s">
        <v>205</v>
      </c>
      <c r="C90" s="67">
        <v>19066</v>
      </c>
      <c r="D90" s="67">
        <v>23985</v>
      </c>
      <c r="E90" s="4">
        <v>5.5</v>
      </c>
      <c r="F90" s="4">
        <v>58</v>
      </c>
      <c r="G90" s="4">
        <v>75</v>
      </c>
      <c r="H90" s="4">
        <v>133</v>
      </c>
      <c r="I90" s="68">
        <v>-15.2</v>
      </c>
    </row>
    <row r="91" spans="1:10" x14ac:dyDescent="0.2">
      <c r="A91" s="29" t="s">
        <v>8</v>
      </c>
      <c r="B91" s="30" t="s">
        <v>214</v>
      </c>
      <c r="C91" s="69">
        <v>18575</v>
      </c>
      <c r="D91" s="69">
        <v>15409</v>
      </c>
      <c r="E91" s="30">
        <v>44.7</v>
      </c>
      <c r="F91" s="30">
        <v>1</v>
      </c>
      <c r="G91" s="30">
        <v>22</v>
      </c>
      <c r="H91" s="30">
        <v>23</v>
      </c>
      <c r="I91" s="70">
        <v>-9.4</v>
      </c>
      <c r="J91" s="41">
        <f>AVERAGE(I82:I91)</f>
        <v>-7.9700000000000015</v>
      </c>
    </row>
    <row r="92" spans="1:10" x14ac:dyDescent="0.2">
      <c r="A92" t="s">
        <v>75</v>
      </c>
      <c r="B92" t="s">
        <v>212</v>
      </c>
      <c r="C92" s="62">
        <v>18535</v>
      </c>
      <c r="D92" s="62">
        <v>17396</v>
      </c>
      <c r="E92">
        <v>5.4</v>
      </c>
      <c r="F92">
        <v>59</v>
      </c>
      <c r="G92">
        <v>74</v>
      </c>
      <c r="H92">
        <v>133</v>
      </c>
      <c r="I92">
        <v>-0.2</v>
      </c>
    </row>
    <row r="93" spans="1:10" x14ac:dyDescent="0.2">
      <c r="A93" t="s">
        <v>95</v>
      </c>
      <c r="B93" t="s">
        <v>210</v>
      </c>
      <c r="C93" s="62">
        <v>17674</v>
      </c>
      <c r="D93" s="62">
        <v>21120</v>
      </c>
      <c r="E93">
        <v>2.9</v>
      </c>
      <c r="F93">
        <v>89</v>
      </c>
      <c r="G93">
        <v>91</v>
      </c>
      <c r="H93">
        <v>180</v>
      </c>
      <c r="I93">
        <v>-9.1999999999999993</v>
      </c>
    </row>
    <row r="94" spans="1:10" x14ac:dyDescent="0.2">
      <c r="A94" t="s">
        <v>25</v>
      </c>
      <c r="B94" t="s">
        <v>136</v>
      </c>
      <c r="C94" s="62">
        <v>17404</v>
      </c>
      <c r="D94" s="62">
        <v>163878</v>
      </c>
      <c r="E94">
        <v>18.899999999999999</v>
      </c>
      <c r="F94">
        <v>4</v>
      </c>
      <c r="G94">
        <v>43</v>
      </c>
      <c r="H94">
        <v>47</v>
      </c>
      <c r="I94">
        <v>40.9</v>
      </c>
    </row>
    <row r="95" spans="1:10" x14ac:dyDescent="0.2">
      <c r="A95" t="s">
        <v>36</v>
      </c>
      <c r="B95" t="s">
        <v>155</v>
      </c>
      <c r="C95" s="62">
        <v>13845</v>
      </c>
      <c r="D95" s="62">
        <v>84441</v>
      </c>
      <c r="E95">
        <v>5.9</v>
      </c>
      <c r="F95">
        <v>50</v>
      </c>
      <c r="G95">
        <v>15</v>
      </c>
      <c r="H95">
        <v>65</v>
      </c>
      <c r="I95">
        <v>0.4</v>
      </c>
    </row>
    <row r="96" spans="1:10" x14ac:dyDescent="0.2">
      <c r="A96" t="s">
        <v>41</v>
      </c>
      <c r="B96" t="s">
        <v>171</v>
      </c>
      <c r="C96" s="62">
        <v>11497</v>
      </c>
      <c r="D96" s="62">
        <v>56229</v>
      </c>
      <c r="E96">
        <v>6.4</v>
      </c>
      <c r="F96">
        <v>44</v>
      </c>
      <c r="G96">
        <v>26</v>
      </c>
      <c r="H96">
        <v>70</v>
      </c>
      <c r="I96">
        <v>-3.3</v>
      </c>
    </row>
    <row r="97" spans="1:10" x14ac:dyDescent="0.2">
      <c r="A97" t="s">
        <v>87</v>
      </c>
      <c r="B97" t="s">
        <v>177</v>
      </c>
      <c r="C97" s="62">
        <v>10228</v>
      </c>
      <c r="D97" s="62">
        <v>48466</v>
      </c>
      <c r="E97">
        <v>6</v>
      </c>
      <c r="F97">
        <v>48</v>
      </c>
      <c r="G97">
        <v>109</v>
      </c>
      <c r="H97">
        <v>157</v>
      </c>
      <c r="I97">
        <v>0.5</v>
      </c>
    </row>
    <row r="98" spans="1:10" x14ac:dyDescent="0.2">
      <c r="A98" t="s">
        <v>57</v>
      </c>
      <c r="B98" t="s">
        <v>149</v>
      </c>
      <c r="C98" s="62">
        <v>8388</v>
      </c>
      <c r="D98" s="62">
        <v>100920</v>
      </c>
      <c r="E98">
        <v>7.6</v>
      </c>
      <c r="F98">
        <v>26</v>
      </c>
      <c r="G98">
        <v>70</v>
      </c>
      <c r="H98">
        <v>96</v>
      </c>
      <c r="I98">
        <v>11.7</v>
      </c>
    </row>
    <row r="99" spans="1:10" x14ac:dyDescent="0.2">
      <c r="A99" t="s">
        <v>85</v>
      </c>
      <c r="B99" t="s">
        <v>211</v>
      </c>
      <c r="C99" s="62">
        <v>5944</v>
      </c>
      <c r="D99" s="62">
        <v>20152</v>
      </c>
      <c r="E99">
        <v>4.4000000000000004</v>
      </c>
      <c r="F99">
        <v>74</v>
      </c>
      <c r="G99">
        <v>79</v>
      </c>
      <c r="H99">
        <v>153</v>
      </c>
      <c r="I99">
        <v>-6.9</v>
      </c>
    </row>
    <row r="100" spans="1:10" x14ac:dyDescent="0.2">
      <c r="A100" t="s">
        <v>38</v>
      </c>
      <c r="B100" t="s">
        <v>134</v>
      </c>
      <c r="C100" s="62">
        <v>5905</v>
      </c>
      <c r="D100" s="62">
        <v>172128</v>
      </c>
      <c r="E100">
        <v>6</v>
      </c>
      <c r="F100">
        <v>49</v>
      </c>
      <c r="G100">
        <v>19</v>
      </c>
      <c r="H100">
        <v>68</v>
      </c>
      <c r="I100">
        <v>28.9</v>
      </c>
      <c r="J100" s="41">
        <f>AVERAGE(I91:I100)</f>
        <v>5.34</v>
      </c>
    </row>
    <row r="101" spans="1:10" x14ac:dyDescent="0.2">
      <c r="A101" s="22" t="s">
        <v>99</v>
      </c>
      <c r="B101" s="23" t="s">
        <v>207</v>
      </c>
      <c r="C101" s="65">
        <v>4940</v>
      </c>
      <c r="D101" s="65">
        <v>22230</v>
      </c>
      <c r="E101" s="23">
        <v>2.2999999999999998</v>
      </c>
      <c r="F101" s="23">
        <v>91</v>
      </c>
      <c r="G101" s="23">
        <v>98</v>
      </c>
      <c r="H101" s="23">
        <v>189</v>
      </c>
      <c r="I101" s="66">
        <v>-6.6</v>
      </c>
    </row>
    <row r="102" spans="1:10" x14ac:dyDescent="0.2">
      <c r="A102" s="27" t="s">
        <v>67</v>
      </c>
      <c r="B102" s="4" t="s">
        <v>221</v>
      </c>
      <c r="C102" s="67">
        <v>4252</v>
      </c>
      <c r="D102" s="67">
        <v>7864</v>
      </c>
      <c r="E102" s="4">
        <v>6.9</v>
      </c>
      <c r="F102" s="4">
        <v>39</v>
      </c>
      <c r="G102" s="4">
        <v>77</v>
      </c>
      <c r="H102" s="4">
        <v>116</v>
      </c>
      <c r="I102" s="68">
        <v>-18.3</v>
      </c>
    </row>
    <row r="103" spans="1:10" x14ac:dyDescent="0.2">
      <c r="A103" s="27" t="s">
        <v>89</v>
      </c>
      <c r="B103" s="4" t="s">
        <v>215</v>
      </c>
      <c r="C103" s="67">
        <v>4179</v>
      </c>
      <c r="D103" s="67">
        <v>13732</v>
      </c>
      <c r="E103" s="4">
        <v>4.2</v>
      </c>
      <c r="F103" s="4">
        <v>75</v>
      </c>
      <c r="G103" s="4">
        <v>87</v>
      </c>
      <c r="H103" s="4">
        <v>162</v>
      </c>
      <c r="I103" s="68">
        <v>-11</v>
      </c>
    </row>
    <row r="104" spans="1:10" x14ac:dyDescent="0.2">
      <c r="A104" s="27" t="s">
        <v>31</v>
      </c>
      <c r="B104" s="4" t="s">
        <v>217</v>
      </c>
      <c r="C104" s="67">
        <v>4177</v>
      </c>
      <c r="D104" s="67">
        <v>12187</v>
      </c>
      <c r="E104" s="4">
        <v>7.2</v>
      </c>
      <c r="F104" s="4">
        <v>34</v>
      </c>
      <c r="G104" s="4">
        <v>21</v>
      </c>
      <c r="H104" s="4">
        <v>55</v>
      </c>
      <c r="I104" s="68">
        <v>-17.600000000000001</v>
      </c>
    </row>
    <row r="105" spans="1:10" x14ac:dyDescent="0.2">
      <c r="A105" s="27" t="s">
        <v>92</v>
      </c>
      <c r="B105" s="4" t="s">
        <v>209</v>
      </c>
      <c r="C105" s="67">
        <v>3660</v>
      </c>
      <c r="D105" s="67">
        <v>21871</v>
      </c>
      <c r="E105" s="4">
        <v>3.6</v>
      </c>
      <c r="F105" s="4">
        <v>83</v>
      </c>
      <c r="G105" s="4">
        <v>94</v>
      </c>
      <c r="H105" s="4">
        <v>177</v>
      </c>
      <c r="I105" s="68">
        <v>3.7</v>
      </c>
    </row>
    <row r="106" spans="1:10" x14ac:dyDescent="0.2">
      <c r="A106" s="27" t="s">
        <v>45</v>
      </c>
      <c r="B106" s="4" t="s">
        <v>222</v>
      </c>
      <c r="C106" s="67">
        <v>3506</v>
      </c>
      <c r="D106" s="67">
        <v>7383</v>
      </c>
      <c r="E106" s="4">
        <v>23.3</v>
      </c>
      <c r="F106" s="4">
        <v>2</v>
      </c>
      <c r="G106" s="4">
        <v>82</v>
      </c>
      <c r="H106" s="4">
        <v>84</v>
      </c>
      <c r="I106" s="68">
        <v>-23.1</v>
      </c>
    </row>
    <row r="107" spans="1:10" x14ac:dyDescent="0.2">
      <c r="A107" s="27" t="s">
        <v>90</v>
      </c>
      <c r="B107" s="4" t="s">
        <v>124</v>
      </c>
      <c r="C107" s="67">
        <v>3283</v>
      </c>
      <c r="D107" s="67">
        <v>300202</v>
      </c>
      <c r="E107" s="4">
        <v>3</v>
      </c>
      <c r="F107" s="4">
        <v>87</v>
      </c>
      <c r="G107" s="4">
        <v>86</v>
      </c>
      <c r="H107" s="4">
        <v>173</v>
      </c>
      <c r="I107" s="68">
        <v>29.6</v>
      </c>
    </row>
    <row r="108" spans="1:10" x14ac:dyDescent="0.2">
      <c r="A108" s="27" t="s">
        <v>37</v>
      </c>
      <c r="B108" s="4" t="s">
        <v>216</v>
      </c>
      <c r="C108" s="67">
        <v>3282</v>
      </c>
      <c r="D108" s="67">
        <v>13233</v>
      </c>
      <c r="E108" s="4">
        <v>8</v>
      </c>
      <c r="F108" s="4">
        <v>23</v>
      </c>
      <c r="G108" s="4">
        <v>44</v>
      </c>
      <c r="H108" s="4">
        <v>67</v>
      </c>
      <c r="I108" s="68">
        <v>-9.8000000000000007</v>
      </c>
    </row>
    <row r="109" spans="1:10" x14ac:dyDescent="0.2">
      <c r="A109" s="29" t="s">
        <v>18</v>
      </c>
      <c r="B109" s="30" t="s">
        <v>218</v>
      </c>
      <c r="C109" s="69">
        <v>3224</v>
      </c>
      <c r="D109" s="69">
        <v>11207</v>
      </c>
      <c r="E109" s="30">
        <v>6.8</v>
      </c>
      <c r="F109" s="30">
        <v>40</v>
      </c>
      <c r="G109" s="30">
        <v>2</v>
      </c>
      <c r="H109" s="30">
        <v>42</v>
      </c>
      <c r="I109" s="70">
        <v>-9.1999999999999993</v>
      </c>
      <c r="J109" s="41">
        <f>AVERAGE(I101:I109)</f>
        <v>-6.9222222222222234</v>
      </c>
    </row>
    <row r="111" spans="1:10" x14ac:dyDescent="0.2">
      <c r="I111">
        <v>-0.01</v>
      </c>
    </row>
    <row r="112" spans="1:10" x14ac:dyDescent="0.2">
      <c r="I112">
        <v>1.28</v>
      </c>
    </row>
  </sheetData>
  <sortState ref="A2:I109">
    <sortCondition descending="1" ref="C2:C10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75" workbookViewId="0">
      <selection activeCell="B2" sqref="B2:G109"/>
    </sheetView>
  </sheetViews>
  <sheetFormatPr baseColWidth="10" defaultColWidth="8.83203125" defaultRowHeight="15" x14ac:dyDescent="0.2"/>
  <cols>
    <col min="1" max="1" width="14.1640625" customWidth="1"/>
    <col min="2" max="2" width="13" style="41" customWidth="1"/>
    <col min="3" max="7" width="12.1640625" style="41" customWidth="1"/>
    <col min="8" max="8" width="12.1640625" customWidth="1"/>
  </cols>
  <sheetData>
    <row r="1" spans="1:7" x14ac:dyDescent="0.2">
      <c r="B1" s="42">
        <v>2014</v>
      </c>
      <c r="C1" s="42">
        <f>B1+1</f>
        <v>2015</v>
      </c>
      <c r="D1" s="42">
        <f t="shared" ref="D1:G1" si="0">C1+1</f>
        <v>2016</v>
      </c>
      <c r="E1" s="42">
        <f t="shared" si="0"/>
        <v>2017</v>
      </c>
      <c r="F1" s="42">
        <f t="shared" si="0"/>
        <v>2018</v>
      </c>
      <c r="G1" s="42">
        <f t="shared" si="0"/>
        <v>2019</v>
      </c>
    </row>
    <row r="2" spans="1:7" x14ac:dyDescent="0.2">
      <c r="A2" t="s">
        <v>25</v>
      </c>
      <c r="B2" s="41" t="e">
        <f ca="1">_xll.BDH($A2,"RETURN_ON_INV_CAPITAL","2014-12-31","","Dir=H","Per=Y","Dts=H","cols=6;rows=1")</f>
        <v>#NAME?</v>
      </c>
      <c r="C2" s="41">
        <v>11.8782</v>
      </c>
      <c r="D2" s="41">
        <v>18.770099999999999</v>
      </c>
      <c r="E2" s="41">
        <v>30.853100000000001</v>
      </c>
      <c r="F2" s="41">
        <v>27.233799999999999</v>
      </c>
      <c r="G2" s="41">
        <v>13.048</v>
      </c>
    </row>
    <row r="3" spans="1:7" x14ac:dyDescent="0.2">
      <c r="A3" s="5" t="s">
        <v>104</v>
      </c>
      <c r="B3" s="41" t="e">
        <f ca="1">_xll.BDH($A3,"RETURN_ON_INV_CAPITAL","2014-12-31","","Dir=H","Per=Y","Dts=H","cols=6;rows=1")</f>
        <v>#NAME?</v>
      </c>
      <c r="C3" s="41">
        <v>2.6661999999999999</v>
      </c>
      <c r="D3" s="41">
        <v>6.0895000000000001</v>
      </c>
      <c r="E3" s="41">
        <v>5.5572999999999997</v>
      </c>
      <c r="F3" s="41">
        <v>4.9764999999999997</v>
      </c>
      <c r="G3" s="41">
        <v>7.0506000000000002</v>
      </c>
    </row>
    <row r="4" spans="1:7" x14ac:dyDescent="0.2">
      <c r="A4" s="5" t="s">
        <v>11</v>
      </c>
      <c r="B4" s="41" t="e">
        <f ca="1">_xll.BDH($A4,"RETURN_ON_INV_CAPITAL","2014-12-31","","Dir=H","Per=Y","Dts=H","cols=6;rows=1")</f>
        <v>#NAME?</v>
      </c>
      <c r="C4" s="41">
        <v>19.831700000000001</v>
      </c>
      <c r="D4" s="41">
        <v>21.937799999999999</v>
      </c>
      <c r="E4" s="41">
        <v>22.546600000000002</v>
      </c>
      <c r="F4" s="41">
        <v>25.052099999999999</v>
      </c>
      <c r="G4" s="41">
        <v>23.985199999999999</v>
      </c>
    </row>
    <row r="5" spans="1:7" x14ac:dyDescent="0.2">
      <c r="A5" s="5" t="s">
        <v>56</v>
      </c>
      <c r="B5" s="41" t="e">
        <f ca="1">_xll.BDH($A5,"RETURN_ON_INV_CAPITAL","2014-12-31","","Dir=H","Per=Y","Dts=H","cols=6;rows=1")</f>
        <v>#NAME?</v>
      </c>
      <c r="C5" s="41">
        <v>10.331</v>
      </c>
      <c r="D5" s="41">
        <v>8.2949999999999999</v>
      </c>
      <c r="E5" s="41">
        <v>8.8419000000000008</v>
      </c>
      <c r="F5" s="41">
        <v>8.5175999999999998</v>
      </c>
      <c r="G5" s="41">
        <v>9.0961999999999996</v>
      </c>
    </row>
    <row r="6" spans="1:7" x14ac:dyDescent="0.2">
      <c r="A6" s="5" t="s">
        <v>51</v>
      </c>
      <c r="B6" s="41" t="e">
        <f ca="1">_xll.BDH($A6,"RETURN_ON_INV_CAPITAL","2014-12-31","","Dir=H","Per=Y","Dts=H","cols=6;rows=1")</f>
        <v>#NAME?</v>
      </c>
      <c r="C6" s="41">
        <v>2.8913000000000002</v>
      </c>
      <c r="D6" s="41">
        <v>3.7267999999999999</v>
      </c>
      <c r="E6" s="41">
        <v>8.8490000000000002</v>
      </c>
      <c r="F6" s="41">
        <v>9.3203999999999994</v>
      </c>
      <c r="G6" s="41">
        <v>8.6968999999999994</v>
      </c>
    </row>
    <row r="7" spans="1:7" x14ac:dyDescent="0.2">
      <c r="A7" s="5" t="s">
        <v>90</v>
      </c>
      <c r="B7" s="41" t="e">
        <f ca="1">_xll.BDH($A7,"RETURN_ON_INV_CAPITAL","2014-12-31","","Dir=H","Per=Y","Dts=H","cols=6;rows=1")</f>
        <v>#NAME?</v>
      </c>
      <c r="C7" s="41">
        <v>4.1901000000000002</v>
      </c>
      <c r="D7" s="41">
        <v>4.8731999999999998</v>
      </c>
      <c r="E7" s="41">
        <v>1.9967000000000001</v>
      </c>
      <c r="F7" s="41">
        <v>0.54349999999999998</v>
      </c>
      <c r="G7" s="41">
        <v>7.0300000000000001E-2</v>
      </c>
    </row>
    <row r="8" spans="1:7" x14ac:dyDescent="0.2">
      <c r="A8" s="5" t="s">
        <v>20</v>
      </c>
      <c r="B8" s="41" t="e">
        <f ca="1">_xll.BDH($A8,"RETURN_ON_INV_CAPITAL","2014-12-31","","Dir=H","Per=Y","Dts=H","cols=6;rows=1")</f>
        <v>#NAME?</v>
      </c>
      <c r="C8" s="41">
        <v>21.883400000000002</v>
      </c>
      <c r="D8" s="41">
        <v>20.082000000000001</v>
      </c>
      <c r="E8" s="41">
        <v>19.896599999999999</v>
      </c>
      <c r="F8" s="41">
        <v>35.676400000000001</v>
      </c>
      <c r="G8" s="41">
        <v>9.4867000000000008</v>
      </c>
    </row>
    <row r="9" spans="1:7" x14ac:dyDescent="0.2">
      <c r="A9" s="5" t="s">
        <v>59</v>
      </c>
      <c r="B9" s="41" t="e">
        <f ca="1">_xll.BDH($A9,"RETURN_ON_INV_CAPITAL","2014-12-31","","Dir=H","Per=Y","Dts=H","cols=6;rows=1")</f>
        <v>#NAME?</v>
      </c>
      <c r="C9" s="41">
        <v>19.515899999999998</v>
      </c>
      <c r="D9" s="41">
        <v>17.305</v>
      </c>
      <c r="E9" s="41">
        <v>19.481999999999999</v>
      </c>
      <c r="F9" s="41">
        <v>16.352399999999999</v>
      </c>
      <c r="G9" s="41">
        <v>15.3849</v>
      </c>
    </row>
    <row r="10" spans="1:7" x14ac:dyDescent="0.2">
      <c r="A10" s="5" t="s">
        <v>38</v>
      </c>
      <c r="B10" s="41" t="e">
        <f ca="1">_xll.BDH($A10,"RETURN_ON_INV_CAPITAL","2014-12-31","","Dir=H","Per=Y","Dts=H","cols=6;rows=1")</f>
        <v>#NAME?</v>
      </c>
      <c r="C10" s="41">
        <v>14.7377</v>
      </c>
      <c r="D10" s="41">
        <v>15.209899999999999</v>
      </c>
      <c r="E10" s="41">
        <v>16.808599999999998</v>
      </c>
      <c r="F10" s="41">
        <v>16.081499999999998</v>
      </c>
      <c r="G10" s="41">
        <v>15.340299999999999</v>
      </c>
    </row>
    <row r="11" spans="1:7" x14ac:dyDescent="0.2">
      <c r="A11" s="5" t="s">
        <v>30</v>
      </c>
      <c r="B11" s="41" t="e">
        <f ca="1">_xll.BDH($A11,"RETURN_ON_INV_CAPITAL","2014-12-31","","Dir=H","Per=Y","Dts=H","cols=6;rows=1")</f>
        <v>#NAME?</v>
      </c>
      <c r="C11" s="41">
        <v>5.4739000000000004</v>
      </c>
      <c r="D11" s="41">
        <v>4.1627999999999998</v>
      </c>
      <c r="E11" s="41">
        <v>8.234</v>
      </c>
      <c r="F11" s="41">
        <v>15.8942</v>
      </c>
      <c r="G11" s="41">
        <v>16.2089</v>
      </c>
    </row>
    <row r="12" spans="1:7" x14ac:dyDescent="0.2">
      <c r="A12" s="5" t="s">
        <v>12</v>
      </c>
      <c r="B12" s="41" t="e">
        <f ca="1">_xll.BDH($A12,"RETURN_ON_INV_CAPITAL","2014-12-31","","Dir=H","Per=Y","Dts=H","cols=6;rows=1")</f>
        <v>#NAME?</v>
      </c>
      <c r="C12" s="41">
        <v>14.597099999999999</v>
      </c>
      <c r="D12" s="41">
        <v>16.1021</v>
      </c>
      <c r="E12" s="41">
        <v>17.6297</v>
      </c>
      <c r="F12" s="41">
        <v>16.785900000000002</v>
      </c>
      <c r="G12" s="41">
        <v>17.072700000000001</v>
      </c>
    </row>
    <row r="13" spans="1:7" x14ac:dyDescent="0.2">
      <c r="A13" s="5" t="s">
        <v>60</v>
      </c>
      <c r="B13" s="41" t="e">
        <f ca="1">_xll.BDH($A13,"RETURN_ON_INV_CAPITAL","2014-12-31","","Dir=H","Per=Y","Dts=H","cols=6;rows=1")</f>
        <v>#NAME?</v>
      </c>
      <c r="C13" s="41">
        <v>17.322800000000001</v>
      </c>
      <c r="D13" s="41">
        <v>19.220500000000001</v>
      </c>
      <c r="E13" s="41">
        <v>19.213699999999999</v>
      </c>
      <c r="F13" s="41">
        <v>18.676300000000001</v>
      </c>
      <c r="G13" s="41">
        <v>18.874700000000001</v>
      </c>
    </row>
    <row r="14" spans="1:7" x14ac:dyDescent="0.2">
      <c r="A14" s="5" t="s">
        <v>16</v>
      </c>
      <c r="B14" s="41" t="e">
        <f ca="1">_xll.BDH($A14,"RETURN_ON_INV_CAPITAL","2014-12-31","","Dir=H","Per=Y","Dts=H","cols=6;rows=1")</f>
        <v>#NAME?</v>
      </c>
      <c r="C14" s="41">
        <v>8.8674999999999997</v>
      </c>
      <c r="D14" s="41">
        <v>8.7020999999999997</v>
      </c>
      <c r="E14" s="41">
        <v>14.2241</v>
      </c>
      <c r="F14" s="41">
        <v>24.7605</v>
      </c>
      <c r="G14" s="41">
        <v>21.9819</v>
      </c>
    </row>
    <row r="15" spans="1:7" x14ac:dyDescent="0.2">
      <c r="A15" s="5" t="s">
        <v>82</v>
      </c>
      <c r="B15" s="41" t="e">
        <f ca="1">_xll.BDH($A15,"RETURN_ON_INV_CAPITAL","2014-12-31","","Dir=H","Per=Y","Dts=H","cols=6;rows=1")</f>
        <v>#NAME?</v>
      </c>
      <c r="C15" s="41">
        <v>1.6996</v>
      </c>
      <c r="D15" s="41">
        <v>5.6875</v>
      </c>
      <c r="E15" s="41">
        <v>6.6273</v>
      </c>
      <c r="F15" s="41">
        <v>5.7031000000000001</v>
      </c>
      <c r="G15" s="41">
        <v>6.2252999999999998</v>
      </c>
    </row>
    <row r="16" spans="1:7" x14ac:dyDescent="0.2">
      <c r="A16" s="5" t="s">
        <v>69</v>
      </c>
      <c r="B16" s="41" t="e">
        <f ca="1">_xll.BDH($A16,"RETURN_ON_INV_CAPITAL","2014-12-31","","Dir=H","Per=Y","Dts=H","cols=6;rows=1")</f>
        <v>#NAME?</v>
      </c>
      <c r="C16" s="41">
        <v>5.9908999999999999</v>
      </c>
      <c r="D16" s="41">
        <v>-2.4622000000000002</v>
      </c>
      <c r="E16" s="41">
        <v>6.5753000000000004</v>
      </c>
      <c r="F16" s="41">
        <v>7.4063999999999997</v>
      </c>
      <c r="G16" s="41">
        <v>7.3268000000000004</v>
      </c>
    </row>
    <row r="17" spans="1:7" x14ac:dyDescent="0.2">
      <c r="A17" s="5" t="s">
        <v>98</v>
      </c>
      <c r="B17" s="41" t="e">
        <f ca="1">_xll.BDH($A17,"RETURN_ON_INV_CAPITAL","2014-12-31","","Dir=H","Per=Y","Dts=H","cols=6;rows=1")</f>
        <v>#NAME?</v>
      </c>
      <c r="C17" s="41">
        <v>7.3281000000000001</v>
      </c>
      <c r="D17" s="41">
        <v>6.9599000000000002</v>
      </c>
      <c r="E17" s="41">
        <v>5.6182999999999996</v>
      </c>
      <c r="F17" s="41">
        <v>4.3098000000000001</v>
      </c>
      <c r="G17" s="41">
        <v>3.8961999999999999</v>
      </c>
    </row>
    <row r="18" spans="1:7" x14ac:dyDescent="0.2">
      <c r="A18" s="5" t="s">
        <v>112</v>
      </c>
      <c r="B18" s="41" t="e">
        <f ca="1">_xll.BDH($A18,"RETURN_ON_INV_CAPITAL","2014-12-31","","Dir=H","Per=Y","Dts=H","cols=6;rows=1")</f>
        <v>#NAME?</v>
      </c>
      <c r="C18" s="41">
        <v>-0.4148</v>
      </c>
      <c r="D18" s="41">
        <v>2.2606999999999999</v>
      </c>
      <c r="E18" s="41">
        <v>5.0888</v>
      </c>
      <c r="F18" s="41">
        <v>2.4975999999999998</v>
      </c>
      <c r="G18" s="41">
        <v>-0.12620000000000001</v>
      </c>
    </row>
    <row r="19" spans="1:7" x14ac:dyDescent="0.2">
      <c r="A19" s="5" t="s">
        <v>105</v>
      </c>
      <c r="B19" s="41" t="e">
        <f ca="1">_xll.BDH($A19,"RETURN_ON_INV_CAPITAL","2014-12-31","","Dir=H","Per=Y","Dts=H","cols=6;rows=1")</f>
        <v>#NAME?</v>
      </c>
      <c r="C19" s="41">
        <v>0.61539999999999995</v>
      </c>
      <c r="D19" s="41">
        <v>3.2909999999999999</v>
      </c>
      <c r="E19" s="41">
        <v>7.1539999999999999</v>
      </c>
      <c r="F19" s="41">
        <v>7.8433000000000002</v>
      </c>
      <c r="G19" s="41">
        <v>7.7771999999999997</v>
      </c>
    </row>
    <row r="20" spans="1:7" x14ac:dyDescent="0.2">
      <c r="A20" s="5" t="s">
        <v>44</v>
      </c>
      <c r="B20" s="41" t="e">
        <f ca="1">_xll.BDH($A20,"RETURN_ON_INV_CAPITAL","2014-12-31","","Dir=H","Per=Y","Dts=H","cols=6;rows=1")</f>
        <v>#NAME?</v>
      </c>
      <c r="C20" s="41">
        <v>3.8624000000000001</v>
      </c>
      <c r="D20" s="41">
        <v>3.6042000000000001</v>
      </c>
      <c r="E20" s="41">
        <v>5.7140000000000004</v>
      </c>
      <c r="F20" s="41">
        <v>6.76</v>
      </c>
      <c r="G20" s="41">
        <v>7.7282999999999999</v>
      </c>
    </row>
    <row r="21" spans="1:7" x14ac:dyDescent="0.2">
      <c r="A21" s="5" t="s">
        <v>74</v>
      </c>
      <c r="B21" s="41" t="e">
        <f ca="1">_xll.BDH($A21,"RETURN_ON_INV_CAPITAL","2014-12-31","","Dir=H","Per=Y","Dts=H","cols=6;rows=1")</f>
        <v>#NAME?</v>
      </c>
      <c r="C21" s="41">
        <v>2.5629</v>
      </c>
      <c r="D21" s="41">
        <v>1.6657</v>
      </c>
      <c r="E21" s="41">
        <v>5.4896000000000003</v>
      </c>
      <c r="F21" s="41">
        <v>6.3818000000000001</v>
      </c>
      <c r="G21" s="41">
        <v>2.5826000000000002</v>
      </c>
    </row>
    <row r="22" spans="1:7" x14ac:dyDescent="0.2">
      <c r="A22" s="5" t="s">
        <v>94</v>
      </c>
      <c r="B22" s="41" t="e">
        <f ca="1">_xll.BDH($A22,"RETURN_ON_INV_CAPITAL","2014-12-31","","Dir=H","Per=Y","Dts=H","cols=6;rows=1")</f>
        <v>#NAME?</v>
      </c>
      <c r="C22" s="41">
        <v>3.7076000000000002</v>
      </c>
      <c r="D22" s="41">
        <v>3.5836999999999999</v>
      </c>
      <c r="E22" s="41">
        <v>2.9866999999999999</v>
      </c>
      <c r="F22" s="41">
        <v>3.4834999999999998</v>
      </c>
      <c r="G22" s="41">
        <v>4.0090000000000003</v>
      </c>
    </row>
    <row r="23" spans="1:7" x14ac:dyDescent="0.2">
      <c r="A23" s="5" t="s">
        <v>54</v>
      </c>
      <c r="B23" s="41" t="e">
        <f ca="1">_xll.BDH($A23,"RETURN_ON_INV_CAPITAL","2014-12-31","","Dir=H","Per=Y","Dts=H","cols=6;rows=1")</f>
        <v>#NAME?</v>
      </c>
      <c r="C23" s="41">
        <v>10.4321</v>
      </c>
      <c r="D23" s="41">
        <v>10.8415</v>
      </c>
      <c r="E23" s="41">
        <v>11.9367</v>
      </c>
      <c r="F23" s="41">
        <v>9.9265000000000008</v>
      </c>
      <c r="G23" s="41">
        <v>9.4232999999999993</v>
      </c>
    </row>
    <row r="24" spans="1:7" x14ac:dyDescent="0.2">
      <c r="A24" s="5" t="s">
        <v>33</v>
      </c>
      <c r="B24" s="41" t="e">
        <f ca="1">_xll.BDH($A24,"RETURN_ON_INV_CAPITAL","2014-12-31","","Dir=H","Per=Y","Dts=H","cols=6;rows=1")</f>
        <v>#NAME?</v>
      </c>
      <c r="C24" s="41">
        <v>9.9878</v>
      </c>
      <c r="D24" s="41">
        <v>12.536099999999999</v>
      </c>
      <c r="E24" s="41">
        <v>16.1435</v>
      </c>
      <c r="F24" s="41">
        <v>17.7591</v>
      </c>
      <c r="G24" s="41">
        <v>15.676</v>
      </c>
    </row>
    <row r="25" spans="1:7" x14ac:dyDescent="0.2">
      <c r="A25" s="5" t="s">
        <v>24</v>
      </c>
      <c r="B25" s="41" t="e">
        <f ca="1">_xll.BDH($A25,"RETURN_ON_INV_CAPITAL","2014-12-31","","Dir=H","Per=Y","Dts=H","cols=6;rows=1")</f>
        <v>#NAME?</v>
      </c>
      <c r="C25" s="41">
        <v>10.3604</v>
      </c>
      <c r="D25" s="41">
        <v>9.2902000000000005</v>
      </c>
      <c r="E25" s="41">
        <v>8.4199000000000002</v>
      </c>
      <c r="F25" s="41">
        <v>7.5083000000000002</v>
      </c>
      <c r="G25" s="41">
        <v>6.5208000000000004</v>
      </c>
    </row>
    <row r="26" spans="1:7" x14ac:dyDescent="0.2">
      <c r="A26" s="5" t="s">
        <v>10</v>
      </c>
      <c r="B26" s="41" t="e">
        <f ca="1">_xll.BDH($A26,"RETURN_ON_INV_CAPITAL","2014-12-31","","Dir=H","Per=Y","Dts=H","cols=6;rows=1")</f>
        <v>#NAME?</v>
      </c>
      <c r="C26" s="41">
        <v>13.8095</v>
      </c>
      <c r="D26" s="41">
        <v>14.4915</v>
      </c>
      <c r="E26" s="41">
        <v>15.207599999999999</v>
      </c>
      <c r="F26" s="41">
        <v>13.4536</v>
      </c>
      <c r="G26" s="41">
        <v>13.284700000000001</v>
      </c>
    </row>
    <row r="27" spans="1:7" x14ac:dyDescent="0.2">
      <c r="A27" s="5" t="s">
        <v>57</v>
      </c>
      <c r="B27" s="41" t="e">
        <f ca="1">_xll.BDH($A27,"RETURN_ON_INV_CAPITAL","2014-12-31","","Dir=H","Per=Y","Dts=H","cols=6;rows=1")</f>
        <v>#NAME?</v>
      </c>
      <c r="C27" s="41">
        <v>9.6450999999999993</v>
      </c>
      <c r="D27" s="41">
        <v>11.595000000000001</v>
      </c>
      <c r="E27" s="41">
        <v>12.3443</v>
      </c>
      <c r="F27" s="41">
        <v>9.4882000000000009</v>
      </c>
      <c r="G27" s="41">
        <v>13.3474</v>
      </c>
    </row>
    <row r="28" spans="1:7" x14ac:dyDescent="0.2">
      <c r="A28" s="5" t="s">
        <v>15</v>
      </c>
      <c r="B28" s="41" t="e">
        <f ca="1">_xll.BDH($A28,"RETURN_ON_INV_CAPITAL","2014-12-31","","Dir=H","Per=Y","Dts=H","cols=6;rows=1")</f>
        <v>#NAME?</v>
      </c>
      <c r="C28" s="41">
        <v>13.045400000000001</v>
      </c>
      <c r="D28" s="41">
        <v>14.2597</v>
      </c>
      <c r="E28" s="41">
        <v>14.375</v>
      </c>
      <c r="F28" s="41">
        <v>12.8696</v>
      </c>
      <c r="G28" s="41">
        <v>12.371</v>
      </c>
    </row>
    <row r="29" spans="1:7" x14ac:dyDescent="0.2">
      <c r="A29" s="5" t="s">
        <v>78</v>
      </c>
      <c r="B29" s="41" t="e">
        <f ca="1">_xll.BDH($A29,"RETURN_ON_INV_CAPITAL","2014-12-31","","Dir=H","Per=Y","Dts=H","cols=6;rows=1")</f>
        <v>#NAME?</v>
      </c>
      <c r="C29" s="41">
        <v>7.0228000000000002</v>
      </c>
      <c r="D29" s="41">
        <v>7.8026999999999997</v>
      </c>
      <c r="E29" s="41">
        <v>7.625</v>
      </c>
      <c r="F29" s="41">
        <v>7.4550000000000001</v>
      </c>
      <c r="G29" s="41">
        <v>7.6665000000000001</v>
      </c>
    </row>
    <row r="30" spans="1:7" x14ac:dyDescent="0.2">
      <c r="A30" s="5" t="s">
        <v>28</v>
      </c>
      <c r="B30" s="41" t="e">
        <f ca="1">_xll.BDH($A30,"RETURN_ON_INV_CAPITAL","2014-12-31","","Dir=H","Per=Y","Dts=H","cols=6;rows=1")</f>
        <v>#NAME?</v>
      </c>
      <c r="C30" s="41">
        <v>25.214600000000001</v>
      </c>
      <c r="D30" s="41">
        <v>24.9541</v>
      </c>
      <c r="E30" s="41">
        <v>25.624600000000001</v>
      </c>
      <c r="F30" s="41">
        <v>16.104500000000002</v>
      </c>
      <c r="G30" s="41">
        <v>8.7385999999999999</v>
      </c>
    </row>
    <row r="31" spans="1:7" x14ac:dyDescent="0.2">
      <c r="A31" s="5" t="s">
        <v>27</v>
      </c>
      <c r="B31" s="41" t="e">
        <f ca="1">_xll.BDH($A31,"RETURN_ON_INV_CAPITAL","2014-12-31","","Dir=H","Per=Y","Dts=H","cols=6;rows=1")</f>
        <v>#NAME?</v>
      </c>
      <c r="C31" s="41">
        <v>9.6137999999999995</v>
      </c>
      <c r="D31" s="41">
        <v>14.435</v>
      </c>
      <c r="E31" s="41">
        <v>23.640799999999999</v>
      </c>
      <c r="F31" s="41">
        <v>15.563800000000001</v>
      </c>
      <c r="G31" s="41">
        <v>4.7323000000000004</v>
      </c>
    </row>
    <row r="32" spans="1:7" x14ac:dyDescent="0.2">
      <c r="A32" s="5" t="s">
        <v>66</v>
      </c>
      <c r="B32" s="41" t="e">
        <f ca="1">_xll.BDH($A32,"RETURN_ON_INV_CAPITAL","2014-12-31","","Dir=H","Per=Y","Dts=H","cols=6;rows=1")</f>
        <v>#NAME?</v>
      </c>
      <c r="C32" s="41">
        <v>9.7995000000000001</v>
      </c>
      <c r="D32" s="41">
        <v>8.7857000000000003</v>
      </c>
      <c r="E32" s="41">
        <v>5.9226999999999999</v>
      </c>
      <c r="F32" s="41">
        <v>5.5430999999999999</v>
      </c>
      <c r="G32" s="41">
        <v>5.3026</v>
      </c>
    </row>
    <row r="33" spans="1:7" x14ac:dyDescent="0.2">
      <c r="A33" s="5" t="s">
        <v>23</v>
      </c>
      <c r="B33" s="41" t="e">
        <f ca="1">_xll.BDH($A33,"RETURN_ON_INV_CAPITAL","2014-12-31","","Dir=H","Per=Y","Dts=H","cols=6;rows=1")</f>
        <v>#NAME?</v>
      </c>
      <c r="C33" s="41">
        <v>13.3148</v>
      </c>
      <c r="D33" s="41">
        <v>13.470499999999999</v>
      </c>
      <c r="E33" s="41">
        <v>15.916600000000001</v>
      </c>
      <c r="F33" s="41">
        <v>12.8269</v>
      </c>
      <c r="G33" s="41">
        <v>11.7257</v>
      </c>
    </row>
    <row r="34" spans="1:7" x14ac:dyDescent="0.2">
      <c r="A34" s="5" t="s">
        <v>49</v>
      </c>
      <c r="B34" s="41" t="e">
        <f ca="1">_xll.BDH($A34,"RETURN_ON_INV_CAPITAL","2014-12-31","","Dir=H","Per=Y","Dts=H","cols=6;rows=1")</f>
        <v>#NAME?</v>
      </c>
      <c r="C34" s="41">
        <v>5.4897999999999998</v>
      </c>
      <c r="D34" s="41">
        <v>4.5382999999999996</v>
      </c>
      <c r="E34" s="41">
        <v>5.3710000000000004</v>
      </c>
      <c r="F34" s="41">
        <v>5.1657000000000002</v>
      </c>
      <c r="G34" s="41">
        <v>4.5762999999999998</v>
      </c>
    </row>
    <row r="35" spans="1:7" x14ac:dyDescent="0.2">
      <c r="A35" s="5" t="s">
        <v>7</v>
      </c>
      <c r="B35" s="41" t="e">
        <f ca="1">_xll.BDH($A35,"RETURN_ON_INV_CAPITAL","2014-12-31","","Dir=H","Per=Y","Dts=H","cols=6;rows=1")</f>
        <v>#NAME?</v>
      </c>
      <c r="C35" s="41">
        <v>8.8428000000000004</v>
      </c>
      <c r="D35" s="41">
        <v>8.6721000000000004</v>
      </c>
      <c r="E35" s="41">
        <v>6.0336999999999996</v>
      </c>
      <c r="F35" s="41">
        <v>6.8933</v>
      </c>
      <c r="G35" s="41">
        <v>7.2827000000000002</v>
      </c>
    </row>
    <row r="36" spans="1:7" x14ac:dyDescent="0.2">
      <c r="A36" s="5" t="s">
        <v>14</v>
      </c>
      <c r="B36" s="41" t="e">
        <f ca="1">_xll.BDH($A36,"RETURN_ON_INV_CAPITAL","2014-12-31","","Dir=H","Per=Y","Dts=H","cols=6;rows=1")</f>
        <v>#NAME?</v>
      </c>
      <c r="C36" s="41">
        <v>18.834900000000001</v>
      </c>
      <c r="D36" s="41">
        <v>21.798300000000001</v>
      </c>
      <c r="E36" s="41">
        <v>7.9732000000000003</v>
      </c>
      <c r="F36" s="41">
        <v>6.2912999999999997</v>
      </c>
      <c r="G36" s="41">
        <v>5.3083</v>
      </c>
    </row>
    <row r="37" spans="1:7" x14ac:dyDescent="0.2">
      <c r="A37" s="5" t="s">
        <v>17</v>
      </c>
      <c r="B37" s="41" t="e">
        <f ca="1">_xll.BDH($A37,"RETURN_ON_INV_CAPITAL","2014-12-31","","Dir=H","Per=Y","Dts=H","cols=6;rows=1")</f>
        <v>#NAME?</v>
      </c>
      <c r="C37" s="41">
        <v>5.8872999999999998</v>
      </c>
      <c r="D37" s="41">
        <v>7.2331000000000003</v>
      </c>
      <c r="E37" s="41">
        <v>11.6136</v>
      </c>
      <c r="F37" s="41">
        <v>11.8325</v>
      </c>
      <c r="G37" s="41">
        <v>10.6816</v>
      </c>
    </row>
    <row r="38" spans="1:7" x14ac:dyDescent="0.2">
      <c r="A38" s="5" t="s">
        <v>26</v>
      </c>
      <c r="B38" s="41" t="e">
        <f ca="1">_xll.BDH($A38,"RETURN_ON_INV_CAPITAL","2014-12-31","","Dir=H","Per=Y","Dts=H","cols=6;rows=1")</f>
        <v>#NAME?</v>
      </c>
      <c r="C38" s="41">
        <v>15.836600000000001</v>
      </c>
      <c r="D38" s="41">
        <v>13.7201</v>
      </c>
      <c r="E38" s="41">
        <v>18.3124</v>
      </c>
      <c r="F38" s="41">
        <v>21.360199999999999</v>
      </c>
      <c r="G38" s="41">
        <v>21.606100000000001</v>
      </c>
    </row>
    <row r="39" spans="1:7" x14ac:dyDescent="0.2">
      <c r="A39" s="5" t="s">
        <v>111</v>
      </c>
      <c r="B39" s="41" t="e">
        <f ca="1">_xll.BDH($A39,"RETURN_ON_INV_CAPITAL","2014-12-31","","Dir=H","Per=Y","Dts=H","cols=6;rows=1")</f>
        <v>#NAME?</v>
      </c>
      <c r="C39" s="41">
        <v>-1.1295999999999999</v>
      </c>
      <c r="D39" s="41">
        <v>22.0138</v>
      </c>
      <c r="E39" s="41">
        <v>4.1779999999999999</v>
      </c>
      <c r="F39" s="41">
        <v>4.3102</v>
      </c>
      <c r="G39" s="41">
        <v>5.5750000000000002</v>
      </c>
    </row>
    <row r="40" spans="1:7" x14ac:dyDescent="0.2">
      <c r="A40" s="5" t="s">
        <v>92</v>
      </c>
      <c r="B40" s="41" t="e">
        <f ca="1">_xll.BDH($A40,"RETURN_ON_INV_CAPITAL","2014-12-31","","Dir=H","Per=Y","Dts=H","cols=6;rows=1")</f>
        <v>#NAME?</v>
      </c>
      <c r="C40" s="41">
        <v>3.0712999999999999</v>
      </c>
      <c r="D40" s="41">
        <v>-2.4195000000000002</v>
      </c>
      <c r="E40" s="41">
        <v>1.5403</v>
      </c>
      <c r="F40" s="41">
        <v>1.2011000000000001</v>
      </c>
      <c r="G40" s="41">
        <v>2.1414</v>
      </c>
    </row>
    <row r="41" spans="1:7" x14ac:dyDescent="0.2">
      <c r="A41" s="5" t="s">
        <v>100</v>
      </c>
      <c r="B41" s="41" t="e">
        <f ca="1">_xll.BDH($A41,"RETURN_ON_INV_CAPITAL","2014-12-31","","Dir=H","Per=Y","Dts=H","cols=6;rows=1")</f>
        <v>#NAME?</v>
      </c>
      <c r="C41" s="41">
        <v>4.5265000000000004</v>
      </c>
      <c r="D41" s="41">
        <v>3.6057999999999999</v>
      </c>
      <c r="E41" s="41">
        <v>5.7049000000000003</v>
      </c>
      <c r="F41" s="41">
        <v>6.0754000000000001</v>
      </c>
      <c r="G41" s="41">
        <v>8.3606999999999996</v>
      </c>
    </row>
    <row r="42" spans="1:7" x14ac:dyDescent="0.2">
      <c r="A42" s="5" t="s">
        <v>13</v>
      </c>
      <c r="B42" s="41" t="e">
        <f ca="1">_xll.BDH($A42,"RETURN_ON_INV_CAPITAL","2014-12-31","","Dir=H","Per=Y","Dts=H","cols=6;rows=1")</f>
        <v>#NAME?</v>
      </c>
      <c r="C42" s="41">
        <v>3.7972999999999999</v>
      </c>
      <c r="D42" s="41">
        <v>0.66359999999999997</v>
      </c>
      <c r="E42" s="41">
        <v>4.8990999999999998</v>
      </c>
      <c r="F42" s="41">
        <v>10.59</v>
      </c>
      <c r="G42" s="41">
        <v>10.2964</v>
      </c>
    </row>
    <row r="43" spans="1:7" x14ac:dyDescent="0.2">
      <c r="A43" s="5" t="s">
        <v>32</v>
      </c>
      <c r="B43" s="41" t="e">
        <f ca="1">_xll.BDH($A43,"RETURN_ON_INV_CAPITAL","2014-12-31","","Dir=H","Per=Y","Dts=H","cols=6;rows=1")</f>
        <v>#NAME?</v>
      </c>
      <c r="C43" s="41">
        <v>10.104800000000001</v>
      </c>
      <c r="D43" s="41">
        <v>6.4322999999999997</v>
      </c>
      <c r="E43" s="41">
        <v>15.7286</v>
      </c>
      <c r="F43" s="41">
        <v>22.282399999999999</v>
      </c>
      <c r="G43" s="41">
        <v>16.198899999999998</v>
      </c>
    </row>
    <row r="44" spans="1:7" x14ac:dyDescent="0.2">
      <c r="A44" s="5" t="s">
        <v>62</v>
      </c>
      <c r="B44" s="41" t="e">
        <f ca="1">_xll.BDH($A44,"RETURN_ON_INV_CAPITAL","2014-12-31","","Dir=H","Per=Y","Dts=H","cols=6;rows=1")</f>
        <v>#NAME?</v>
      </c>
      <c r="C44" s="41">
        <v>10.3672</v>
      </c>
      <c r="D44" s="41">
        <v>6.7282999999999999</v>
      </c>
      <c r="E44" s="41">
        <v>8.6878999999999991</v>
      </c>
      <c r="F44" s="41">
        <v>8.6466999999999992</v>
      </c>
      <c r="G44" s="41">
        <v>9.7378999999999998</v>
      </c>
    </row>
    <row r="45" spans="1:7" x14ac:dyDescent="0.2">
      <c r="A45" s="5" t="s">
        <v>22</v>
      </c>
      <c r="B45" s="41" t="e">
        <f ca="1">_xll.BDH($A45,"RETURN_ON_INV_CAPITAL","2014-12-31","","Dir=H","Per=Y","Dts=H","cols=6;rows=1")</f>
        <v>#NAME?</v>
      </c>
      <c r="C45" s="41">
        <v>7.3358999999999996</v>
      </c>
      <c r="D45" s="41">
        <v>8.4214000000000002</v>
      </c>
      <c r="E45" s="41">
        <v>6.4740000000000002</v>
      </c>
      <c r="F45" s="41">
        <v>6.4657999999999998</v>
      </c>
      <c r="G45" s="41">
        <v>6.5633999999999997</v>
      </c>
    </row>
    <row r="46" spans="1:7" x14ac:dyDescent="0.2">
      <c r="A46" s="5" t="s">
        <v>42</v>
      </c>
      <c r="B46" s="41" t="e">
        <f ca="1">_xll.BDH($A46,"RETURN_ON_INV_CAPITAL","2014-12-31","","Dir=H","Per=Y","Dts=H","cols=6;rows=1")</f>
        <v>#NAME?</v>
      </c>
      <c r="C46" s="41">
        <v>19.514199999999999</v>
      </c>
      <c r="D46" s="41">
        <v>20.497699999999998</v>
      </c>
      <c r="E46" s="41">
        <v>20.3245</v>
      </c>
      <c r="F46" s="41">
        <v>19.410399999999999</v>
      </c>
      <c r="G46" s="41">
        <v>18.463999999999999</v>
      </c>
    </row>
    <row r="47" spans="1:7" x14ac:dyDescent="0.2">
      <c r="A47" s="5" t="s">
        <v>35</v>
      </c>
      <c r="B47" s="41" t="e">
        <f ca="1">_xll.BDH($A47,"RETURN_ON_INV_CAPITAL","2014-12-31","","Dir=H","Per=Y","Dts=H","cols=6;rows=1")</f>
        <v>#NAME?</v>
      </c>
      <c r="C47" s="41">
        <v>5.1867999999999999</v>
      </c>
      <c r="D47" s="41">
        <v>2.7427000000000001</v>
      </c>
      <c r="E47" s="41">
        <v>7.5182000000000002</v>
      </c>
      <c r="F47" s="41">
        <v>7.4977</v>
      </c>
      <c r="G47" s="41">
        <v>8.1414000000000009</v>
      </c>
    </row>
    <row r="48" spans="1:7" x14ac:dyDescent="0.2">
      <c r="A48" s="5" t="s">
        <v>34</v>
      </c>
      <c r="B48" s="41" t="e">
        <f ca="1">_xll.BDH($A48,"RETURN_ON_INV_CAPITAL","2014-12-31","","Dir=H","Per=Y","Dts=H","cols=6;rows=1")</f>
        <v>#NAME?</v>
      </c>
      <c r="C48" s="41">
        <v>9.7858000000000001</v>
      </c>
      <c r="D48" s="41">
        <v>10.1204</v>
      </c>
      <c r="E48" s="41">
        <v>9.7538999999999998</v>
      </c>
      <c r="F48" s="41">
        <v>9.4686000000000003</v>
      </c>
      <c r="G48" s="41">
        <v>8.1343999999999994</v>
      </c>
    </row>
    <row r="49" spans="1:7" x14ac:dyDescent="0.2">
      <c r="A49" s="5" t="s">
        <v>87</v>
      </c>
      <c r="B49" s="41" t="e">
        <f ca="1">_xll.BDH($A49,"RETURN_ON_INV_CAPITAL","2014-12-31","","Dir=H","Per=Y","Dts=H","cols=6;rows=1")</f>
        <v>#NAME?</v>
      </c>
      <c r="C49" s="41">
        <v>9.0012000000000008</v>
      </c>
      <c r="D49" s="41">
        <v>7.8796999999999997</v>
      </c>
      <c r="E49" s="41">
        <v>10.9849</v>
      </c>
      <c r="F49" s="41">
        <v>9.3161000000000005</v>
      </c>
      <c r="G49" s="41">
        <v>0.5343</v>
      </c>
    </row>
    <row r="50" spans="1:7" x14ac:dyDescent="0.2">
      <c r="A50" s="5" t="s">
        <v>36</v>
      </c>
      <c r="B50" s="41" t="e">
        <f ca="1">_xll.BDH($A50,"RETURN_ON_INV_CAPITAL","2014-12-31","","Dir=H","Per=Y","Dts=H","cols=5;rows=1")</f>
        <v>#NAME?</v>
      </c>
      <c r="C50" s="41">
        <v>8.0152999999999999</v>
      </c>
      <c r="D50" s="41">
        <v>8.0549999999999997</v>
      </c>
      <c r="E50" s="41">
        <v>7.2417999999999996</v>
      </c>
      <c r="F50" s="41">
        <v>4.9861000000000004</v>
      </c>
    </row>
    <row r="51" spans="1:7" x14ac:dyDescent="0.2">
      <c r="A51" s="5" t="s">
        <v>71</v>
      </c>
      <c r="B51" s="41" t="e">
        <f ca="1">_xll.BDH($A51,"RETURN_ON_INV_CAPITAL","2014-12-31","","Dir=H","Per=Y","Dts=H","cols=6;rows=1")</f>
        <v>#NAME?</v>
      </c>
      <c r="C51" s="41">
        <v>4.5130999999999997</v>
      </c>
      <c r="D51" s="41">
        <v>3.6705000000000001</v>
      </c>
      <c r="E51" s="41">
        <v>5.7686000000000002</v>
      </c>
      <c r="F51" s="41">
        <v>7.4184999999999999</v>
      </c>
      <c r="G51" s="41">
        <v>9.3766999999999996</v>
      </c>
    </row>
    <row r="52" spans="1:7" x14ac:dyDescent="0.2">
      <c r="A52" s="5" t="s">
        <v>86</v>
      </c>
      <c r="B52" s="41" t="e">
        <f ca="1">_xll.BDH($A52,"RETURN_ON_INV_CAPITAL","2014-12-31","","Dir=H","Per=Y","Dts=H","cols=6;rows=1")</f>
        <v>#NAME?</v>
      </c>
      <c r="C52" s="41">
        <v>2.9083000000000001</v>
      </c>
      <c r="D52" s="41">
        <v>3.4832000000000001</v>
      </c>
      <c r="E52" s="41">
        <v>4.9899000000000004</v>
      </c>
      <c r="F52" s="41">
        <v>2.4638999999999998</v>
      </c>
      <c r="G52" s="41">
        <v>1.5335000000000001</v>
      </c>
    </row>
    <row r="53" spans="1:7" x14ac:dyDescent="0.2">
      <c r="A53" s="5" t="s">
        <v>58</v>
      </c>
      <c r="B53" s="41" t="e">
        <f ca="1">_xll.BDH($A53,"RETURN_ON_INV_CAPITAL","2014-12-31","","Dir=H","Per=Y","Dts=H","cols=6;rows=1")</f>
        <v>#NAME?</v>
      </c>
      <c r="C53" s="41">
        <v>11.397</v>
      </c>
      <c r="D53" s="41">
        <v>12.0016</v>
      </c>
      <c r="E53" s="41">
        <v>11.0084</v>
      </c>
      <c r="F53" s="41">
        <v>9.7737999999999996</v>
      </c>
      <c r="G53" s="41">
        <v>10.927899999999999</v>
      </c>
    </row>
    <row r="54" spans="1:7" x14ac:dyDescent="0.2">
      <c r="A54" s="5" t="s">
        <v>75</v>
      </c>
      <c r="B54" s="41" t="e">
        <f ca="1">_xll.BDH($A54,"RETURN_ON_INV_CAPITAL","2014-12-31","","Dir=H","Per=Y","Dts=H","cols=6;rows=1")</f>
        <v>#NAME?</v>
      </c>
      <c r="C54" s="41">
        <v>6.4565999999999999</v>
      </c>
      <c r="D54" s="41">
        <v>6.5952999999999999</v>
      </c>
      <c r="E54" s="41">
        <v>5.9734999999999996</v>
      </c>
      <c r="F54" s="41">
        <v>5.9523000000000001</v>
      </c>
      <c r="G54" s="41">
        <v>5.7716000000000003</v>
      </c>
    </row>
    <row r="55" spans="1:7" x14ac:dyDescent="0.2">
      <c r="A55" s="5" t="s">
        <v>47</v>
      </c>
      <c r="B55" s="41" t="e">
        <f ca="1">_xll.BDH($A55,"RETURN_ON_INV_CAPITAL","2014-12-31","","Dir=H","Per=Y","Dts=H","cols=4;rows=1")</f>
        <v>#NAME?</v>
      </c>
      <c r="C55" s="41">
        <v>15.391400000000001</v>
      </c>
      <c r="D55" s="41">
        <v>13.945399999999999</v>
      </c>
      <c r="E55" s="41">
        <v>13.6538</v>
      </c>
    </row>
    <row r="56" spans="1:7" x14ac:dyDescent="0.2">
      <c r="A56" s="5" t="s">
        <v>88</v>
      </c>
      <c r="B56" s="41" t="e">
        <f ca="1">_xll.BDH($A56,"RETURN_ON_INV_CAPITAL","2014-12-31","","Dir=H","Per=Y","Dts=H","cols=6;rows=1")</f>
        <v>#NAME?</v>
      </c>
      <c r="C56" s="41">
        <v>1.5514999999999999</v>
      </c>
      <c r="D56" s="41">
        <v>3.6680000000000001</v>
      </c>
      <c r="E56" s="41">
        <v>5.2907000000000002</v>
      </c>
      <c r="F56" s="41">
        <v>3.9337</v>
      </c>
      <c r="G56" s="41">
        <v>2.7976000000000001</v>
      </c>
    </row>
    <row r="57" spans="1:7" x14ac:dyDescent="0.2">
      <c r="A57" s="5" t="s">
        <v>110</v>
      </c>
      <c r="B57" s="41" t="e">
        <f ca="1">_xll.BDH($A57,"RETURN_ON_INV_CAPITAL","2014-12-31","","Dir=H","Per=Y","Dts=H","cols=6;rows=1")</f>
        <v>#NAME?</v>
      </c>
      <c r="C57" s="41">
        <v>-3.0446</v>
      </c>
      <c r="D57" s="41">
        <v>-3.1850000000000001</v>
      </c>
      <c r="E57" s="41">
        <v>-4.7279999999999998</v>
      </c>
      <c r="F57" s="41">
        <v>-2.2847</v>
      </c>
      <c r="G57" s="41">
        <v>-3.0123000000000002</v>
      </c>
    </row>
    <row r="58" spans="1:7" x14ac:dyDescent="0.2">
      <c r="A58" s="5" t="s">
        <v>21</v>
      </c>
      <c r="B58" s="41" t="e">
        <f ca="1">_xll.BDH($A58,"RETURN_ON_INV_CAPITAL","2014-12-31","","Dir=H","Per=Y","Dts=H","cols=6;rows=1")</f>
        <v>#NAME?</v>
      </c>
      <c r="C58" s="41">
        <v>11.2751</v>
      </c>
      <c r="D58" s="41">
        <v>9.0909999999999993</v>
      </c>
      <c r="E58" s="41">
        <v>8.5884</v>
      </c>
      <c r="F58" s="41">
        <v>7.1929999999999996</v>
      </c>
      <c r="G58" s="41">
        <v>6.5517000000000003</v>
      </c>
    </row>
    <row r="59" spans="1:7" x14ac:dyDescent="0.2">
      <c r="A59" s="5" t="s">
        <v>41</v>
      </c>
      <c r="B59" s="41" t="e">
        <f ca="1">_xll.BDH($A59,"RETURN_ON_INV_CAPITAL","2014-12-31","","Dir=H","Per=Y","Dts=H","cols=6;rows=1")</f>
        <v>#NAME?</v>
      </c>
      <c r="C59" s="41">
        <v>2.4756</v>
      </c>
      <c r="D59" s="41">
        <v>12.651899999999999</v>
      </c>
      <c r="E59" s="41">
        <v>-4.5404</v>
      </c>
      <c r="F59" s="41">
        <v>14.1235</v>
      </c>
      <c r="G59" s="41">
        <v>16.279699999999998</v>
      </c>
    </row>
    <row r="60" spans="1:7" x14ac:dyDescent="0.2">
      <c r="A60" s="5" t="s">
        <v>63</v>
      </c>
      <c r="B60" s="41" t="e">
        <f ca="1">_xll.BDH($A60,"RETURN_ON_INV_CAPITAL","2014-12-31","","Dir=H","Per=Y","Dts=H","cols=6;rows=1")</f>
        <v>#NAME?</v>
      </c>
      <c r="C60" s="41">
        <v>4.2489999999999997</v>
      </c>
      <c r="D60" s="41">
        <v>3.6677999999999997</v>
      </c>
      <c r="E60" s="41">
        <v>5.1608000000000001</v>
      </c>
      <c r="F60" s="41">
        <v>6.0049000000000001</v>
      </c>
      <c r="G60" s="41">
        <v>6.0198</v>
      </c>
    </row>
    <row r="61" spans="1:7" x14ac:dyDescent="0.2">
      <c r="A61" s="5" t="s">
        <v>48</v>
      </c>
      <c r="B61" s="41" t="e">
        <f ca="1">_xll.BDH($A61,"RETURN_ON_INV_CAPITAL","2014-12-31","","Dir=H","Per=Y","Dts=H","cols=6;rows=1")</f>
        <v>#NAME?</v>
      </c>
      <c r="C61" s="41">
        <v>7.1520000000000001</v>
      </c>
      <c r="D61" s="41">
        <v>7.4436</v>
      </c>
      <c r="E61" s="41">
        <v>9.5648999999999997</v>
      </c>
      <c r="F61" s="41">
        <v>11.0611</v>
      </c>
      <c r="G61" s="41">
        <v>8.9708000000000006</v>
      </c>
    </row>
    <row r="62" spans="1:7" x14ac:dyDescent="0.2">
      <c r="A62" s="5" t="s">
        <v>109</v>
      </c>
      <c r="B62" s="41" t="e">
        <f ca="1">_xll.BDH($A62,"RETURN_ON_INV_CAPITAL","2014-12-31","","Dir=H","Per=Y","Dts=H","cols=6;rows=1")</f>
        <v>#NAME?</v>
      </c>
      <c r="C62" s="41">
        <v>1.1575</v>
      </c>
      <c r="D62" s="41">
        <v>1.2669000000000001</v>
      </c>
      <c r="E62" s="41">
        <v>-0.27439999999999998</v>
      </c>
      <c r="F62" s="41">
        <v>-0.4516</v>
      </c>
      <c r="G62" s="41">
        <v>3.95E-2</v>
      </c>
    </row>
    <row r="63" spans="1:7" x14ac:dyDescent="0.2">
      <c r="A63" s="5" t="s">
        <v>103</v>
      </c>
      <c r="B63" s="41" t="e">
        <f ca="1">_xll.BDH($A63,"RETURN_ON_INV_CAPITAL","2014-12-31","","Dir=H","Per=Y","Dts=H","cols=6;rows=1")</f>
        <v>#NAME?</v>
      </c>
      <c r="C63" s="41">
        <v>0.98280000000000001</v>
      </c>
      <c r="D63" s="41">
        <v>-4.8552999999999997</v>
      </c>
      <c r="E63" s="41">
        <v>2.3067000000000002</v>
      </c>
      <c r="F63" s="41">
        <v>2.2547000000000001</v>
      </c>
      <c r="G63" s="41">
        <v>2.3609999999999998</v>
      </c>
    </row>
    <row r="64" spans="1:7" x14ac:dyDescent="0.2">
      <c r="A64" s="5" t="s">
        <v>53</v>
      </c>
      <c r="B64" s="41" t="e">
        <f ca="1">_xll.BDH($A64,"RETURN_ON_INV_CAPITAL","2014-12-31","","Dir=H","Per=Y","Dts=H","cols=6;rows=1")</f>
        <v>#NAME?</v>
      </c>
      <c r="C64" s="41">
        <v>5.3780000000000001</v>
      </c>
      <c r="D64" s="41">
        <v>5.2760999999999996</v>
      </c>
      <c r="E64" s="41">
        <v>5.1416000000000004</v>
      </c>
      <c r="F64" s="41">
        <v>4.8875999999999999</v>
      </c>
      <c r="G64" s="41">
        <v>4.7115999999999998</v>
      </c>
    </row>
    <row r="65" spans="1:7" x14ac:dyDescent="0.2">
      <c r="A65" s="5" t="s">
        <v>79</v>
      </c>
      <c r="B65" s="41" t="e">
        <f ca="1">_xll.BDH($A65,"RETURN_ON_INV_CAPITAL","2014-12-31","","Dir=H","Per=Y","Dts=H","cols=6;rows=1")</f>
        <v>#NAME?</v>
      </c>
      <c r="C65" s="41">
        <v>7.3388999999999998</v>
      </c>
      <c r="D65" s="41">
        <v>6.4184000000000001</v>
      </c>
      <c r="E65" s="41">
        <v>6.1132999999999997</v>
      </c>
      <c r="F65" s="41">
        <v>5.6459999999999999</v>
      </c>
      <c r="G65" s="41">
        <v>5.9641999999999999</v>
      </c>
    </row>
    <row r="66" spans="1:7" x14ac:dyDescent="0.2">
      <c r="A66" s="5" t="s">
        <v>97</v>
      </c>
      <c r="B66" s="41" t="e">
        <f ca="1">_xll.BDH($A66,"RETURN_ON_INV_CAPITAL","2014-12-31","","Dir=H","Per=Y","Dts=H","cols=6;rows=1")</f>
        <v>#NAME?</v>
      </c>
      <c r="C66" s="41">
        <v>4.5773000000000001</v>
      </c>
      <c r="D66" s="41">
        <v>2.2641</v>
      </c>
      <c r="E66" s="41">
        <v>2.7258</v>
      </c>
      <c r="F66" s="41">
        <v>1.4610000000000001</v>
      </c>
      <c r="G66" s="41">
        <v>1.9116</v>
      </c>
    </row>
    <row r="67" spans="1:7" x14ac:dyDescent="0.2">
      <c r="A67" s="5" t="s">
        <v>102</v>
      </c>
      <c r="B67" s="41" t="e">
        <f ca="1">_xll.BDH($A67,"RETURN_ON_INV_CAPITAL","2014-12-31","","Dir=H","Per=Y","Dts=H","cols=6;rows=1")</f>
        <v>#NAME?</v>
      </c>
      <c r="C67" s="41">
        <v>3.6478000000000002</v>
      </c>
      <c r="D67" s="41">
        <v>2.5406</v>
      </c>
      <c r="E67" s="41">
        <v>1.8813</v>
      </c>
      <c r="F67" s="41">
        <v>2.2448999999999999</v>
      </c>
      <c r="G67" s="41">
        <v>2.6307</v>
      </c>
    </row>
    <row r="68" spans="1:7" x14ac:dyDescent="0.2">
      <c r="A68" s="5" t="s">
        <v>19</v>
      </c>
      <c r="B68" s="41" t="e">
        <f ca="1">_xll.BDH($A68,"RETURN_ON_INV_CAPITAL","2014-12-31","","Dir=H","Per=Y","Dts=H","cols=6;rows=1")</f>
        <v>#NAME?</v>
      </c>
      <c r="C68" s="41">
        <v>9.1907999999999994</v>
      </c>
      <c r="D68" s="41">
        <v>9.8533000000000008</v>
      </c>
      <c r="E68" s="41">
        <v>9.9617000000000004</v>
      </c>
      <c r="F68" s="41">
        <v>9.7566000000000006</v>
      </c>
      <c r="G68" s="41">
        <v>8.2608999999999995</v>
      </c>
    </row>
    <row r="69" spans="1:7" x14ac:dyDescent="0.2">
      <c r="A69" s="5" t="s">
        <v>40</v>
      </c>
      <c r="B69" s="41" t="e">
        <f ca="1">_xll.BDH($A69,"RETURN_ON_INV_CAPITAL","2014-12-31","","Dir=H","Per=Y","Dts=H","cols=6;rows=1")</f>
        <v>#NAME?</v>
      </c>
      <c r="C69" s="41">
        <v>10.223700000000001</v>
      </c>
      <c r="D69" s="41">
        <v>10.4634</v>
      </c>
      <c r="E69" s="41">
        <v>11.286</v>
      </c>
      <c r="F69" s="41">
        <v>9.9886999999999997</v>
      </c>
      <c r="G69" s="41">
        <v>9.7454000000000001</v>
      </c>
    </row>
    <row r="70" spans="1:7" x14ac:dyDescent="0.2">
      <c r="A70" s="5" t="s">
        <v>99</v>
      </c>
      <c r="B70" s="41" t="e">
        <f ca="1">_xll.BDH($A70,"RETURN_ON_INV_CAPITAL","2014-12-31","","Dir=H","Per=Y","Dts=H","cols=6;rows=1")</f>
        <v>#NAME?</v>
      </c>
      <c r="C70" s="41">
        <v>1.0484</v>
      </c>
      <c r="D70" s="41">
        <v>0.26879999999999998</v>
      </c>
      <c r="E70" s="41">
        <v>1.0922000000000001</v>
      </c>
      <c r="F70" s="41">
        <v>0.80079999999999996</v>
      </c>
      <c r="G70" s="41">
        <v>1.3129999999999999</v>
      </c>
    </row>
    <row r="71" spans="1:7" x14ac:dyDescent="0.2">
      <c r="A71" s="5" t="s">
        <v>85</v>
      </c>
      <c r="B71" s="41" t="e">
        <f ca="1">_xll.BDH($A71,"RETURN_ON_INV_CAPITAL","2014-12-31","","Dir=H","Per=Y","Dts=H","cols=6;rows=1")</f>
        <v>#NAME?</v>
      </c>
      <c r="C71" s="41">
        <v>6.0721999999999996</v>
      </c>
      <c r="D71" s="41">
        <v>8.8651</v>
      </c>
      <c r="E71" s="41">
        <v>7.6376999999999997</v>
      </c>
      <c r="F71" s="41">
        <v>5.5503999999999998</v>
      </c>
      <c r="G71" s="41">
        <v>5.4085000000000001</v>
      </c>
    </row>
    <row r="72" spans="1:7" x14ac:dyDescent="0.2">
      <c r="A72" s="5" t="s">
        <v>108</v>
      </c>
      <c r="B72" s="41" t="e">
        <f ca="1">_xll.BDH($A72,"RETURN_ON_INV_CAPITAL","2014-12-31","","Dir=H","Per=Y","Dts=H","cols=6;rows=1")</f>
        <v>#NAME?</v>
      </c>
      <c r="C72" s="41">
        <v>4.5270000000000001</v>
      </c>
      <c r="D72" s="41">
        <v>10.361499999999999</v>
      </c>
      <c r="E72" s="41">
        <v>13.075100000000001</v>
      </c>
      <c r="F72" s="41">
        <v>15.8049</v>
      </c>
      <c r="G72" s="41">
        <v>15.9001</v>
      </c>
    </row>
    <row r="73" spans="1:7" x14ac:dyDescent="0.2">
      <c r="A73" s="5" t="s">
        <v>9</v>
      </c>
      <c r="B73" s="41" t="e">
        <f ca="1">_xll.BDH($A73,"RETURN_ON_INV_CAPITAL","2014-12-31","","Dir=H","Per=Y","Dts=H","cols=6;rows=1")</f>
        <v>#NAME?</v>
      </c>
      <c r="C73" s="41">
        <v>25.2593</v>
      </c>
      <c r="D73" s="41">
        <v>15.6776</v>
      </c>
      <c r="E73" s="41">
        <v>9.2979000000000003</v>
      </c>
      <c r="F73" s="41">
        <v>6.2295999999999996</v>
      </c>
      <c r="G73" s="41">
        <v>10.7501</v>
      </c>
    </row>
    <row r="74" spans="1:7" x14ac:dyDescent="0.2">
      <c r="A74" s="5" t="s">
        <v>101</v>
      </c>
      <c r="B74" s="41" t="e">
        <f ca="1">_xll.BDH($A74,"RETURN_ON_INV_CAPITAL","2014-12-31","","Dir=H","Per=Y","Dts=H","cols=6;rows=1")</f>
        <v>#NAME?</v>
      </c>
      <c r="C74" s="41">
        <v>6.0937000000000001</v>
      </c>
      <c r="D74" s="41">
        <v>5.9847000000000001</v>
      </c>
      <c r="E74" s="41">
        <v>6.3913000000000002</v>
      </c>
      <c r="F74" s="41">
        <v>4.9485000000000001</v>
      </c>
      <c r="G74" s="41">
        <v>5.4532999999999996</v>
      </c>
    </row>
    <row r="75" spans="1:7" x14ac:dyDescent="0.2">
      <c r="A75" s="5" t="s">
        <v>29</v>
      </c>
      <c r="B75" s="41" t="e">
        <f ca="1">_xll.BDH($A75,"RETURN_ON_INV_CAPITAL","2014-12-31","","Dir=H","Per=Y","Dts=H","cols=6;rows=1")</f>
        <v>#NAME?</v>
      </c>
      <c r="C75" s="41">
        <v>2.3307000000000002</v>
      </c>
      <c r="D75" s="41">
        <v>-12.588699999999999</v>
      </c>
      <c r="E75" s="41">
        <v>0.54239999999999999</v>
      </c>
      <c r="F75" s="41">
        <v>0.77359999999999995</v>
      </c>
      <c r="G75" s="41">
        <v>4.8078000000000003</v>
      </c>
    </row>
    <row r="76" spans="1:7" x14ac:dyDescent="0.2">
      <c r="A76" s="5" t="s">
        <v>114</v>
      </c>
      <c r="B76" s="41" t="e">
        <f ca="1">_xll.BDH($A76,"RETURN_ON_INV_CAPITAL","2014-12-31","","Dir=H","Per=Y","Dts=H","cols=6;rows=1")</f>
        <v>#NAME?</v>
      </c>
      <c r="C76" s="41">
        <v>2.3412000000000002</v>
      </c>
      <c r="D76" s="41">
        <v>2.6694</v>
      </c>
      <c r="E76" s="41">
        <v>3.6377999999999999</v>
      </c>
      <c r="F76" s="41">
        <v>2.4954999999999998</v>
      </c>
      <c r="G76" s="41">
        <v>2.6419999999999999</v>
      </c>
    </row>
    <row r="77" spans="1:7" x14ac:dyDescent="0.2">
      <c r="A77" s="5" t="s">
        <v>46</v>
      </c>
      <c r="B77" s="41" t="e">
        <f ca="1">_xll.BDH($A77,"RETURN_ON_INV_CAPITAL","2014-12-31","","Dir=H","Per=Y","Dts=H","cols=6;rows=1")</f>
        <v>#NAME?</v>
      </c>
      <c r="C77" s="41">
        <v>6.9970999999999997</v>
      </c>
      <c r="D77" s="41">
        <v>7.3558000000000003</v>
      </c>
      <c r="E77" s="41">
        <v>12.431699999999999</v>
      </c>
      <c r="F77" s="41">
        <v>10.785399999999999</v>
      </c>
      <c r="G77" s="41">
        <v>7.2042000000000002</v>
      </c>
    </row>
    <row r="78" spans="1:7" x14ac:dyDescent="0.2">
      <c r="A78" s="5" t="s">
        <v>65</v>
      </c>
      <c r="B78" s="41" t="e">
        <f ca="1">_xll.BDH($A78,"RETURN_ON_INV_CAPITAL","2014-12-31","","Dir=H","Per=Y","Dts=H","cols=6;rows=1")</f>
        <v>#NAME?</v>
      </c>
      <c r="C78" s="41">
        <v>12.0176</v>
      </c>
      <c r="D78" s="41">
        <v>11.4695</v>
      </c>
      <c r="E78" s="41">
        <v>10.373799999999999</v>
      </c>
      <c r="F78" s="41">
        <v>11.272</v>
      </c>
      <c r="G78" s="41">
        <v>9.9149999999999991</v>
      </c>
    </row>
    <row r="79" spans="1:7" x14ac:dyDescent="0.2">
      <c r="A79" s="5" t="s">
        <v>73</v>
      </c>
      <c r="B79" s="41" t="e">
        <f ca="1">_xll.BDH($A79,"RETURN_ON_INV_CAPITAL","2014-12-31","","Dir=H","Per=Y","Dts=H","cols=6;rows=1")</f>
        <v>#NAME?</v>
      </c>
      <c r="C79" s="41">
        <v>5.3826000000000001</v>
      </c>
      <c r="D79" s="41">
        <v>5.3787000000000003</v>
      </c>
      <c r="E79" s="41">
        <v>5.4237000000000002</v>
      </c>
      <c r="F79" s="41">
        <v>5.8422000000000001</v>
      </c>
      <c r="G79" s="41">
        <v>6.0248999999999997</v>
      </c>
    </row>
    <row r="80" spans="1:7" x14ac:dyDescent="0.2">
      <c r="A80" s="5" t="s">
        <v>91</v>
      </c>
      <c r="B80" s="41" t="e">
        <f ca="1">_xll.BDH($A80,"RETURN_ON_INV_CAPITAL","2014-12-31","","Dir=H","Per=Y","Dts=H","cols=6;rows=1")</f>
        <v>#NAME?</v>
      </c>
      <c r="C80" s="41">
        <v>6.8177000000000003</v>
      </c>
      <c r="D80" s="41">
        <v>4.8220000000000001</v>
      </c>
      <c r="E80" s="41">
        <v>4.4546999999999999</v>
      </c>
      <c r="F80" s="41">
        <v>3.5476000000000001</v>
      </c>
      <c r="G80" s="41">
        <v>3.5426000000000002</v>
      </c>
    </row>
    <row r="81" spans="1:7" x14ac:dyDescent="0.2">
      <c r="A81" s="5" t="s">
        <v>55</v>
      </c>
      <c r="B81" s="41" t="e">
        <f ca="1">_xll.BDH($A81,"RETURN_ON_INV_CAPITAL","2014-12-31","","Dir=H","Per=Y","Dts=H","cols=6;rows=1")</f>
        <v>#NAME?</v>
      </c>
      <c r="C81" s="41">
        <v>6.0583</v>
      </c>
      <c r="D81" s="41">
        <v>5.0087999999999999</v>
      </c>
      <c r="E81" s="41">
        <v>5.4882999999999997</v>
      </c>
      <c r="F81" s="41">
        <v>6.4846000000000004</v>
      </c>
      <c r="G81" s="41">
        <v>5.8093000000000004</v>
      </c>
    </row>
    <row r="82" spans="1:7" x14ac:dyDescent="0.2">
      <c r="A82" s="5" t="s">
        <v>64</v>
      </c>
      <c r="B82" s="41" t="e">
        <f ca="1">_xll.BDH($A82,"RETURN_ON_INV_CAPITAL","2014-12-31","","Dir=H","Per=Y","Dts=H","cols=6;rows=1")</f>
        <v>#NAME?</v>
      </c>
      <c r="C82" s="41">
        <v>3.0762999999999998</v>
      </c>
      <c r="D82" s="41">
        <v>1.5710999999999999</v>
      </c>
      <c r="E82" s="41">
        <v>1.5718000000000001</v>
      </c>
      <c r="F82" s="41">
        <v>2.8454000000000002</v>
      </c>
      <c r="G82" s="41">
        <v>3.2725</v>
      </c>
    </row>
    <row r="83" spans="1:7" x14ac:dyDescent="0.2">
      <c r="A83" s="5" t="s">
        <v>95</v>
      </c>
      <c r="B83" s="41" t="e">
        <f ca="1">_xll.BDH($A83,"RETURN_ON_INV_CAPITAL","2014-12-31","","Dir=H","Per=Y","Dts=H","cols=6;rows=1")</f>
        <v>#NAME?</v>
      </c>
      <c r="C83" s="41">
        <v>2.3782000000000001</v>
      </c>
      <c r="D83" s="41">
        <v>1.9215</v>
      </c>
      <c r="E83" s="41">
        <v>2.1665000000000001</v>
      </c>
      <c r="F83" s="41">
        <v>2.2040000000000002</v>
      </c>
      <c r="G83" s="41">
        <v>3.2374000000000001</v>
      </c>
    </row>
    <row r="84" spans="1:7" x14ac:dyDescent="0.2">
      <c r="A84" s="5" t="s">
        <v>18</v>
      </c>
      <c r="B84" s="41" t="e">
        <f ca="1">_xll.BDH($A84,"RETURN_ON_INV_CAPITAL","2014-12-31","","Dir=H","Per=Y","Dts=H","cols=6;rows=1")</f>
        <v>#NAME?</v>
      </c>
      <c r="C84" s="41">
        <v>33.995600000000003</v>
      </c>
      <c r="D84" s="41">
        <v>32.659799999999997</v>
      </c>
      <c r="E84" s="41">
        <v>34.0685</v>
      </c>
      <c r="F84" s="41">
        <v>27.1294</v>
      </c>
      <c r="G84" s="41">
        <v>28.764199999999999</v>
      </c>
    </row>
    <row r="85" spans="1:7" x14ac:dyDescent="0.2">
      <c r="A85" s="5" t="s">
        <v>80</v>
      </c>
      <c r="B85" s="41" t="e">
        <f ca="1">_xll.BDH($A85,"RETURN_ON_INV_CAPITAL","2014-12-31","","Dir=H","Per=Y","Dts=H","cols=6;rows=1")</f>
        <v>#NAME?</v>
      </c>
      <c r="C85" s="41">
        <v>2.9548000000000001</v>
      </c>
      <c r="D85" s="41">
        <v>2.7423000000000002</v>
      </c>
      <c r="E85" s="41">
        <v>2.9661999999999997</v>
      </c>
      <c r="F85" s="41">
        <v>3.3929999999999998</v>
      </c>
      <c r="G85" s="41">
        <v>3.6688000000000001</v>
      </c>
    </row>
    <row r="86" spans="1:7" x14ac:dyDescent="0.2">
      <c r="A86" s="5" t="s">
        <v>8</v>
      </c>
      <c r="B86" s="41" t="e">
        <f ca="1">_xll.BDH($A86,"RETURN_ON_INV_CAPITAL","2014-12-31","","Dir=H","Per=Y","Dts=H","cols=6;rows=1")</f>
        <v>#NAME?</v>
      </c>
      <c r="C86" s="41">
        <v>11.7973</v>
      </c>
      <c r="D86" s="41">
        <v>3.5202999999999998</v>
      </c>
      <c r="E86" s="41">
        <v>4.5397999999999996</v>
      </c>
      <c r="F86" s="41">
        <v>5.1540999999999997</v>
      </c>
      <c r="G86" s="41">
        <v>5.7274000000000003</v>
      </c>
    </row>
    <row r="87" spans="1:7" x14ac:dyDescent="0.2">
      <c r="A87" s="5" t="s">
        <v>96</v>
      </c>
      <c r="B87" s="41" t="e">
        <f ca="1">_xll.BDH($A87,"RETURN_ON_INV_CAPITAL","2014-12-31","","Dir=H","Per=Y","Dts=H","cols=5;rows=1")</f>
        <v>#NAME?</v>
      </c>
      <c r="C87" s="41">
        <v>3.5644999999999998</v>
      </c>
      <c r="D87" s="41">
        <v>3.7057000000000002</v>
      </c>
      <c r="E87" s="41">
        <v>4.0693000000000001</v>
      </c>
      <c r="F87" s="41">
        <v>4.4912000000000001</v>
      </c>
    </row>
    <row r="88" spans="1:7" x14ac:dyDescent="0.2">
      <c r="A88" s="5" t="s">
        <v>39</v>
      </c>
      <c r="B88" s="41" t="e">
        <f ca="1">_xll.BDH($A88,"RETURN_ON_INV_CAPITAL","2014-12-31","","Dir=H","Per=Y","Dts=H","cols=6;rows=1")</f>
        <v>#NAME?</v>
      </c>
      <c r="C88" s="41">
        <v>17.8506</v>
      </c>
      <c r="D88" s="41">
        <v>14.451700000000001</v>
      </c>
      <c r="E88" s="41">
        <v>12.9916</v>
      </c>
      <c r="F88" s="41">
        <v>11.4809</v>
      </c>
      <c r="G88" s="41">
        <v>11.1684</v>
      </c>
    </row>
    <row r="89" spans="1:7" x14ac:dyDescent="0.2">
      <c r="A89" s="5" t="s">
        <v>37</v>
      </c>
      <c r="B89" s="41" t="e">
        <f ca="1">_xll.BDH($A89,"RETURN_ON_INV_CAPITAL","2014-12-31","","Dir=H","Per=Y","Dts=H","cols=6;rows=1")</f>
        <v>#NAME?</v>
      </c>
      <c r="C89" s="41">
        <v>6.6487999999999996</v>
      </c>
      <c r="D89" s="41">
        <v>10.412000000000001</v>
      </c>
      <c r="E89" s="41">
        <v>10.319000000000001</v>
      </c>
      <c r="F89" s="41">
        <v>9.7432999999999996</v>
      </c>
      <c r="G89" s="41">
        <v>6.5450999999999997</v>
      </c>
    </row>
    <row r="90" spans="1:7" x14ac:dyDescent="0.2">
      <c r="A90" s="5" t="s">
        <v>81</v>
      </c>
      <c r="B90" s="41" t="e">
        <f ca="1">_xll.BDH($A90,"RETURN_ON_INV_CAPITAL","2014-12-31","","Dir=H","Per=Y","Dts=H","cols=6;rows=1")</f>
        <v>#NAME?</v>
      </c>
      <c r="C90" s="41">
        <v>8.9110999999999994</v>
      </c>
      <c r="D90" s="41">
        <v>6.8651999999999997</v>
      </c>
      <c r="E90" s="41">
        <v>5.2404000000000002</v>
      </c>
      <c r="F90" s="41">
        <v>4.9108000000000001</v>
      </c>
      <c r="G90" s="41">
        <v>3.7946</v>
      </c>
    </row>
    <row r="91" spans="1:7" x14ac:dyDescent="0.2">
      <c r="A91" s="5" t="s">
        <v>61</v>
      </c>
      <c r="B91" s="41" t="e">
        <f ca="1">_xll.BDH($A91,"RETURN_ON_INV_CAPITAL","2014-12-31","","Dir=H","Per=Y","Dts=H","cols=6;rows=1")</f>
        <v>#NAME?</v>
      </c>
      <c r="C91" s="41">
        <v>5.4379</v>
      </c>
      <c r="D91" s="41">
        <v>4.1624999999999996</v>
      </c>
      <c r="E91" s="41">
        <v>6.5240999999999998</v>
      </c>
      <c r="F91" s="41">
        <v>4.5754999999999999</v>
      </c>
      <c r="G91" s="41">
        <v>5.5076999999999998</v>
      </c>
    </row>
    <row r="92" spans="1:7" x14ac:dyDescent="0.2">
      <c r="A92" s="5" t="s">
        <v>107</v>
      </c>
      <c r="B92" s="41" t="e">
        <f ca="1">_xll.BDH($A92,"RETURN_ON_INV_CAPITAL","2014-12-31","","Dir=H","Per=Y","Dts=H","cols=6;rows=1")</f>
        <v>#NAME?</v>
      </c>
      <c r="C92" s="41">
        <v>4.1599999999999998E-2</v>
      </c>
      <c r="D92" s="41">
        <v>2.6896</v>
      </c>
      <c r="E92" s="41">
        <v>3.4188999999999998</v>
      </c>
      <c r="F92" s="41">
        <v>4.0891000000000002</v>
      </c>
      <c r="G92" s="41">
        <v>5.0324</v>
      </c>
    </row>
    <row r="93" spans="1:7" x14ac:dyDescent="0.2">
      <c r="A93" s="5" t="s">
        <v>89</v>
      </c>
      <c r="B93" s="41" t="e">
        <f ca="1">_xll.BDH($A93,"RETURN_ON_INV_CAPITAL","2014-12-31","","Dir=H","Per=Y","Dts=H","cols=6;rows=1")</f>
        <v>#NAME?</v>
      </c>
      <c r="C93" s="41">
        <v>1.6815</v>
      </c>
      <c r="D93" s="41">
        <v>1.0931</v>
      </c>
      <c r="E93" s="41">
        <v>5.4169</v>
      </c>
      <c r="F93" s="41">
        <v>2.2010000000000001</v>
      </c>
      <c r="G93" s="41">
        <v>2.1869999999999998</v>
      </c>
    </row>
    <row r="94" spans="1:7" x14ac:dyDescent="0.2">
      <c r="A94" s="5" t="s">
        <v>43</v>
      </c>
      <c r="B94" s="41" t="e">
        <f ca="1">_xll.BDH($A94,"RETURN_ON_INV_CAPITAL","2014-12-31","","Dir=H","Per=Y","Dts=H","cols=6;rows=1")</f>
        <v>#NAME?</v>
      </c>
      <c r="C94" s="41">
        <v>11.167</v>
      </c>
      <c r="D94" s="41">
        <v>10.7956</v>
      </c>
      <c r="E94" s="41">
        <v>8.7618000000000009</v>
      </c>
      <c r="F94" s="41">
        <v>5.9490999999999996</v>
      </c>
      <c r="G94" s="41">
        <v>6.3087999999999997</v>
      </c>
    </row>
    <row r="95" spans="1:7" x14ac:dyDescent="0.2">
      <c r="A95" s="5" t="s">
        <v>70</v>
      </c>
      <c r="B95" s="41" t="e">
        <f ca="1">_xll.BDH($A95,"RETURN_ON_INV_CAPITAL","2014-12-31","","Dir=H","Per=Y","Dts=H","cols=6;rows=1")</f>
        <v>#NAME?</v>
      </c>
      <c r="C95" s="41">
        <v>8.0533000000000001</v>
      </c>
      <c r="D95" s="41">
        <v>8.4619</v>
      </c>
      <c r="E95" s="41">
        <v>8.5787999999999993</v>
      </c>
      <c r="F95" s="41">
        <v>8.2058999999999997</v>
      </c>
      <c r="G95" s="41">
        <v>7.8667999999999996</v>
      </c>
    </row>
    <row r="96" spans="1:7" x14ac:dyDescent="0.2">
      <c r="A96" s="5" t="s">
        <v>83</v>
      </c>
      <c r="B96" s="41" t="e">
        <f ca="1">_xll.BDH($A96,"RETURN_ON_INV_CAPITAL","2014-12-31","","Dir=H","Per=Y","Dts=H","cols=6;rows=1")</f>
        <v>#NAME?</v>
      </c>
      <c r="C96" s="41">
        <v>4.2481</v>
      </c>
      <c r="D96" s="41">
        <v>3.6633</v>
      </c>
      <c r="E96" s="41">
        <v>8.7766000000000002</v>
      </c>
      <c r="F96" s="41">
        <v>7.0174000000000003</v>
      </c>
      <c r="G96" s="41">
        <v>2.7271000000000001</v>
      </c>
    </row>
    <row r="97" spans="1:7" x14ac:dyDescent="0.2">
      <c r="A97" s="5" t="s">
        <v>72</v>
      </c>
      <c r="B97" s="41" t="e">
        <f ca="1">_xll.BDH($A97,"RETURN_ON_INV_CAPITAL","2014-12-31","","Dir=H","Per=Y","Dts=H","cols=6;rows=1")</f>
        <v>#NAME?</v>
      </c>
      <c r="C97" s="41">
        <v>5.0663999999999998</v>
      </c>
      <c r="D97" s="41">
        <v>4.6729000000000003</v>
      </c>
      <c r="E97" s="41">
        <v>5.1215999999999999</v>
      </c>
      <c r="F97" s="41">
        <v>4.6893000000000002</v>
      </c>
      <c r="G97" s="41">
        <v>4.0519999999999996</v>
      </c>
    </row>
    <row r="98" spans="1:7" x14ac:dyDescent="0.2">
      <c r="A98" s="5" t="s">
        <v>113</v>
      </c>
      <c r="B98" s="41" t="e">
        <f ca="1">_xll.BDH($A98,"RETURN_ON_INV_CAPITAL","2014-12-31","","Dir=H","Per=Y","Dts=H","cols=6;rows=1")</f>
        <v>#NAME?</v>
      </c>
      <c r="C98" s="41">
        <v>-3.2303999999999999</v>
      </c>
      <c r="D98" s="41">
        <v>-7.5359999999999996</v>
      </c>
      <c r="E98" s="41">
        <v>-5.8149999999999995</v>
      </c>
      <c r="F98" s="41">
        <v>-3.1714000000000002</v>
      </c>
      <c r="G98" s="41">
        <v>-6.9618000000000002</v>
      </c>
    </row>
    <row r="99" spans="1:7" x14ac:dyDescent="0.2">
      <c r="A99" s="5" t="s">
        <v>76</v>
      </c>
      <c r="B99" s="41" t="e">
        <f ca="1">_xll.BDH($A99,"RETURN_ON_INV_CAPITAL","2014-12-31","","Dir=H","Per=Y","Dts=H","cols=6;rows=1")</f>
        <v>#NAME?</v>
      </c>
      <c r="C99" s="41">
        <v>5.2268999999999997</v>
      </c>
      <c r="D99" s="41">
        <v>7.7499000000000002</v>
      </c>
      <c r="E99" s="41">
        <v>7.2473999999999998</v>
      </c>
      <c r="F99" s="41">
        <v>4.7530999999999999</v>
      </c>
      <c r="G99" s="41">
        <v>4.3451000000000004</v>
      </c>
    </row>
    <row r="100" spans="1:7" x14ac:dyDescent="0.2">
      <c r="A100" s="5" t="s">
        <v>93</v>
      </c>
      <c r="B100" s="41" t="e">
        <f ca="1">_xll.BDH($A100,"RETURN_ON_INV_CAPITAL","2014-12-31","","Dir=H","Per=Y","Dts=H","cols=6;rows=1")</f>
        <v>#NAME?</v>
      </c>
      <c r="C100" s="41">
        <v>2.8428</v>
      </c>
      <c r="D100" s="41">
        <v>3.7625999999999999</v>
      </c>
      <c r="E100" s="41">
        <v>2.4352999999999998</v>
      </c>
      <c r="F100" s="41">
        <v>4.2648000000000001</v>
      </c>
      <c r="G100" s="41">
        <v>5.3415999999999997</v>
      </c>
    </row>
    <row r="101" spans="1:7" x14ac:dyDescent="0.2">
      <c r="A101" s="5" t="s">
        <v>50</v>
      </c>
      <c r="B101" s="41" t="e">
        <f ca="1">_xll.BDH($A101,"RETURN_ON_INV_CAPITAL","2014-12-31","","Dir=H","Per=Y","Dts=H","cols=6;rows=1")</f>
        <v>#NAME?</v>
      </c>
      <c r="C101" s="41">
        <v>3.0428999999999999</v>
      </c>
      <c r="D101" s="41">
        <v>1.3875999999999999</v>
      </c>
      <c r="E101" s="41">
        <v>2.7890000000000001</v>
      </c>
      <c r="F101" s="41">
        <v>4.1597</v>
      </c>
      <c r="G101" s="41">
        <v>3.9127000000000001</v>
      </c>
    </row>
    <row r="102" spans="1:7" x14ac:dyDescent="0.2">
      <c r="A102" s="5" t="s">
        <v>84</v>
      </c>
      <c r="B102" s="41" t="e">
        <f ca="1">_xll.BDH($A102,"RETURN_ON_INV_CAPITAL","2014-12-31","","Dir=H","Per=Y","Dts=H","cols=6;rows=1")</f>
        <v>#NAME?</v>
      </c>
      <c r="C102" s="41">
        <v>4.4760999999999997</v>
      </c>
      <c r="D102" s="41">
        <v>0.2611</v>
      </c>
      <c r="E102" s="41">
        <v>-1.0999000000000001</v>
      </c>
      <c r="F102" s="41">
        <v>2.2488000000000001</v>
      </c>
      <c r="G102" s="41">
        <v>1.6215999999999999</v>
      </c>
    </row>
    <row r="103" spans="1:7" x14ac:dyDescent="0.2">
      <c r="A103" s="5" t="s">
        <v>31</v>
      </c>
      <c r="B103" s="41" t="e">
        <f ca="1">_xll.BDH($A103,"RETURN_ON_INV_CAPITAL","2014-12-31","","Dir=H","Per=Y","Dts=H","cols=6;rows=1")</f>
        <v>#NAME?</v>
      </c>
      <c r="C103" s="41">
        <v>15.2361</v>
      </c>
      <c r="D103" s="41">
        <v>11.469899999999999</v>
      </c>
      <c r="E103" s="41">
        <v>10.5303</v>
      </c>
      <c r="F103" s="41">
        <v>8.3885000000000005</v>
      </c>
      <c r="G103" s="41">
        <v>5.3143000000000002</v>
      </c>
    </row>
    <row r="104" spans="1:7" x14ac:dyDescent="0.2">
      <c r="A104" s="5" t="s">
        <v>77</v>
      </c>
      <c r="B104" s="41" t="e">
        <f ca="1">_xll.BDH($A104,"RETURN_ON_INV_CAPITAL","2014-12-31","","Dir=H","Per=Y","Dts=H","cols=6;rows=1")</f>
        <v>#NAME?</v>
      </c>
      <c r="C104" s="41">
        <v>8.8925000000000001</v>
      </c>
      <c r="D104" s="41">
        <v>7.3558000000000003</v>
      </c>
      <c r="E104" s="41">
        <v>12.125999999999999</v>
      </c>
      <c r="F104" s="41">
        <v>6.4367000000000001</v>
      </c>
      <c r="G104" s="41">
        <v>7.6589999999999998</v>
      </c>
    </row>
    <row r="105" spans="1:7" x14ac:dyDescent="0.2">
      <c r="A105" s="5" t="s">
        <v>67</v>
      </c>
      <c r="B105" s="41" t="e">
        <f ca="1">_xll.BDH($A105,"RETURN_ON_INV_CAPITAL","2014-12-31","","Dir=H","Per=Y","Dts=H","cols=6;rows=1")</f>
        <v>#NAME?</v>
      </c>
      <c r="C105" s="41">
        <v>3.5762</v>
      </c>
      <c r="D105" s="41">
        <v>4.0735000000000001</v>
      </c>
      <c r="E105" s="41">
        <v>4.6551</v>
      </c>
      <c r="F105" s="41">
        <v>3.5215000000000001</v>
      </c>
      <c r="G105" s="41">
        <v>1.0001</v>
      </c>
    </row>
    <row r="106" spans="1:7" x14ac:dyDescent="0.2">
      <c r="A106" s="5" t="s">
        <v>106</v>
      </c>
      <c r="B106" s="41" t="e">
        <f ca="1">_xll.BDH($A106,"RETURN_ON_INV_CAPITAL","2014-12-31","","Dir=H","Per=Y","Dts=H","cols=6;rows=1")</f>
        <v>#NAME?</v>
      </c>
      <c r="C106" s="41">
        <v>0.1414</v>
      </c>
      <c r="D106" s="41">
        <v>0.48770000000000002</v>
      </c>
      <c r="E106" s="41">
        <v>1.6623999999999999</v>
      </c>
      <c r="F106" s="41">
        <v>1.5931999999999999</v>
      </c>
      <c r="G106" s="41">
        <v>2.2162000000000002</v>
      </c>
    </row>
    <row r="107" spans="1:7" x14ac:dyDescent="0.2">
      <c r="A107" s="5" t="s">
        <v>45</v>
      </c>
      <c r="B107" s="41" t="e">
        <f ca="1">_xll.BDH($A107,"RETURN_ON_INV_CAPITAL","2014-12-31","","Dir=H","Per=Y","Dts=H","cols=6;rows=1")</f>
        <v>#NAME?</v>
      </c>
      <c r="C107" s="41">
        <v>4.2336</v>
      </c>
      <c r="D107" s="41">
        <v>2.2841</v>
      </c>
      <c r="E107" s="41">
        <v>-13.667199999999999</v>
      </c>
      <c r="F107" s="41">
        <v>-18.178100000000001</v>
      </c>
      <c r="G107" s="41">
        <v>-2.4203000000000001</v>
      </c>
    </row>
    <row r="108" spans="1:7" x14ac:dyDescent="0.2">
      <c r="A108" s="5" t="s">
        <v>52</v>
      </c>
      <c r="B108" s="41" t="e">
        <f ca="1">_xll.BDH($A108,"RETURN_ON_INV_CAPITAL","2014-12-31","","Dir=H","Per=Y","Dts=H","cols=6;rows=1")</f>
        <v>#NAME?</v>
      </c>
      <c r="C108" s="41">
        <v>7.7396000000000003</v>
      </c>
      <c r="D108" s="41">
        <v>6.9741999999999997</v>
      </c>
      <c r="E108" s="41">
        <v>5.6376999999999997</v>
      </c>
      <c r="F108" s="41">
        <v>2.5388999999999999</v>
      </c>
      <c r="G108" s="41">
        <v>0.96799999999999997</v>
      </c>
    </row>
    <row r="109" spans="1:7" x14ac:dyDescent="0.2">
      <c r="A109" s="5" t="s">
        <v>68</v>
      </c>
      <c r="B109" s="41" t="e">
        <f ca="1">_xll.BDH($A109,"RETURN_ON_INV_CAPITAL","2014-12-31","","Dir=H","Per=Y","Dts=H","cols=6;rows=1")</f>
        <v>#NAME?</v>
      </c>
      <c r="C109" s="41">
        <v>16.299199999999999</v>
      </c>
      <c r="D109" s="41">
        <v>12.657999999999999</v>
      </c>
      <c r="E109" s="41">
        <v>5.4268999999999998</v>
      </c>
      <c r="F109" s="41">
        <v>4.0315000000000003</v>
      </c>
      <c r="G109" s="41">
        <v>0.69969999999999999</v>
      </c>
    </row>
    <row r="110" spans="1:7" x14ac:dyDescent="0.2">
      <c r="A1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7"/>
  <sheetViews>
    <sheetView workbookViewId="0">
      <selection activeCell="A8" sqref="A8:XFD8"/>
    </sheetView>
  </sheetViews>
  <sheetFormatPr baseColWidth="10" defaultColWidth="15.5" defaultRowHeight="13" x14ac:dyDescent="0.15"/>
  <cols>
    <col min="1" max="1" width="14.33203125" style="45" customWidth="1"/>
    <col min="2" max="3" width="20.6640625" style="45" customWidth="1"/>
    <col min="4" max="4" width="11.33203125" style="50" customWidth="1"/>
    <col min="5" max="12" width="7" style="43" customWidth="1"/>
    <col min="13" max="14" width="7.1640625" style="45" customWidth="1"/>
    <col min="15" max="15" width="7.83203125" style="45" customWidth="1"/>
    <col min="16" max="16" width="8.5" style="43" customWidth="1"/>
    <col min="17" max="16384" width="15.5" style="45"/>
  </cols>
  <sheetData>
    <row r="1" spans="1:16" s="54" customFormat="1" ht="39" x14ac:dyDescent="0.15">
      <c r="A1" s="51" t="s">
        <v>0</v>
      </c>
      <c r="B1" s="52" t="s">
        <v>115</v>
      </c>
      <c r="C1" s="52" t="s">
        <v>227</v>
      </c>
      <c r="D1" s="46" t="s">
        <v>116</v>
      </c>
      <c r="E1" s="14" t="s">
        <v>1</v>
      </c>
      <c r="F1" s="53">
        <v>2014</v>
      </c>
      <c r="G1" s="53">
        <f>F1+1</f>
        <v>2015</v>
      </c>
      <c r="H1" s="53">
        <f t="shared" ref="H1:K1" si="0">G1+1</f>
        <v>2016</v>
      </c>
      <c r="I1" s="53">
        <f t="shared" si="0"/>
        <v>2017</v>
      </c>
      <c r="J1" s="53">
        <f t="shared" si="0"/>
        <v>2018</v>
      </c>
      <c r="K1" s="53">
        <f t="shared" si="0"/>
        <v>2019</v>
      </c>
      <c r="L1" s="53" t="s">
        <v>265</v>
      </c>
      <c r="M1" s="46" t="s">
        <v>3</v>
      </c>
      <c r="N1" s="47" t="s">
        <v>4</v>
      </c>
      <c r="O1" s="47" t="s">
        <v>5</v>
      </c>
      <c r="P1" s="48" t="s">
        <v>6</v>
      </c>
    </row>
    <row r="2" spans="1:16" x14ac:dyDescent="0.15">
      <c r="A2" s="5" t="s">
        <v>25</v>
      </c>
      <c r="B2" s="5" t="s">
        <v>136</v>
      </c>
      <c r="C2" s="5" t="s">
        <v>228</v>
      </c>
      <c r="D2" s="8">
        <v>163878.378218</v>
      </c>
      <c r="E2" s="43">
        <v>18.919486007916326</v>
      </c>
      <c r="F2" s="15">
        <v>9.9266000000000005</v>
      </c>
      <c r="G2" s="15">
        <v>11.8782</v>
      </c>
      <c r="H2" s="15">
        <v>18.770099999999999</v>
      </c>
      <c r="I2" s="15">
        <v>30.853100000000001</v>
      </c>
      <c r="J2" s="15">
        <v>27.233799999999999</v>
      </c>
      <c r="K2" s="15">
        <v>13.048</v>
      </c>
      <c r="L2" s="15">
        <f>K2-F2</f>
        <v>3.1213999999999995</v>
      </c>
      <c r="M2" s="45">
        <v>4</v>
      </c>
      <c r="N2" s="45">
        <v>43</v>
      </c>
      <c r="O2" s="45">
        <v>47</v>
      </c>
      <c r="P2" s="43">
        <v>40.871499999999997</v>
      </c>
    </row>
    <row r="3" spans="1:16" x14ac:dyDescent="0.15">
      <c r="A3" s="5" t="s">
        <v>104</v>
      </c>
      <c r="B3" s="5" t="s">
        <v>135</v>
      </c>
      <c r="C3" s="5" t="s">
        <v>229</v>
      </c>
      <c r="D3" s="8">
        <v>170643.70520299999</v>
      </c>
      <c r="E3" s="43">
        <v>2.140280393444721</v>
      </c>
      <c r="F3" s="15">
        <v>1.5388999999999999</v>
      </c>
      <c r="G3" s="15">
        <v>2.6661999999999999</v>
      </c>
      <c r="H3" s="15">
        <v>6.0895000000000001</v>
      </c>
      <c r="I3" s="15">
        <v>5.5572999999999997</v>
      </c>
      <c r="J3" s="15">
        <v>4.9764999999999997</v>
      </c>
      <c r="K3" s="15">
        <v>7.0506000000000002</v>
      </c>
      <c r="L3" s="15">
        <f t="shared" ref="L3:L66" si="1">K3-F3</f>
        <v>5.5117000000000003</v>
      </c>
      <c r="M3" s="45">
        <v>93</v>
      </c>
      <c r="N3" s="45">
        <v>105</v>
      </c>
      <c r="O3" s="45">
        <v>198</v>
      </c>
      <c r="P3" s="43">
        <v>35.705350000000003</v>
      </c>
    </row>
    <row r="4" spans="1:16" x14ac:dyDescent="0.15">
      <c r="A4" s="5" t="s">
        <v>11</v>
      </c>
      <c r="B4" s="5" t="s">
        <v>130</v>
      </c>
      <c r="C4" s="5" t="s">
        <v>230</v>
      </c>
      <c r="D4" s="8">
        <v>224350.41099999999</v>
      </c>
      <c r="E4" s="43">
        <v>9.0174916845253552</v>
      </c>
      <c r="F4" s="15">
        <v>17.0623</v>
      </c>
      <c r="G4" s="15">
        <v>19.831700000000001</v>
      </c>
      <c r="H4" s="15">
        <v>21.937799999999999</v>
      </c>
      <c r="I4" s="15">
        <v>22.546600000000002</v>
      </c>
      <c r="J4" s="15">
        <v>25.052099999999999</v>
      </c>
      <c r="K4" s="15">
        <v>23.985199999999999</v>
      </c>
      <c r="L4" s="15">
        <f t="shared" si="1"/>
        <v>6.9228999999999985</v>
      </c>
      <c r="M4" s="45">
        <v>16</v>
      </c>
      <c r="N4" s="45">
        <v>16</v>
      </c>
      <c r="O4" s="45">
        <v>32</v>
      </c>
      <c r="P4" s="43">
        <v>35.314210000000003</v>
      </c>
    </row>
    <row r="5" spans="1:16" x14ac:dyDescent="0.15">
      <c r="A5" s="5" t="s">
        <v>56</v>
      </c>
      <c r="B5" s="5" t="s">
        <v>154</v>
      </c>
      <c r="C5" s="5" t="s">
        <v>231</v>
      </c>
      <c r="D5" s="8">
        <v>84748.507751759986</v>
      </c>
      <c r="E5" s="43">
        <v>5.68828500936851</v>
      </c>
      <c r="F5" s="15">
        <v>11.114800000000001</v>
      </c>
      <c r="G5" s="15">
        <v>10.331</v>
      </c>
      <c r="H5" s="15">
        <v>8.2949999999999999</v>
      </c>
      <c r="I5" s="15">
        <v>8.8419000000000008</v>
      </c>
      <c r="J5" s="15">
        <v>8.5175999999999998</v>
      </c>
      <c r="K5" s="15">
        <v>9.0961999999999996</v>
      </c>
      <c r="L5" s="15">
        <f t="shared" si="1"/>
        <v>-2.0186000000000011</v>
      </c>
      <c r="M5" s="45">
        <v>55</v>
      </c>
      <c r="N5" s="45">
        <v>41</v>
      </c>
      <c r="O5" s="45">
        <v>96</v>
      </c>
      <c r="P5" s="43">
        <v>32.779299999999999</v>
      </c>
    </row>
    <row r="6" spans="1:16" x14ac:dyDescent="0.15">
      <c r="A6" s="5" t="s">
        <v>51</v>
      </c>
      <c r="B6" s="5" t="s">
        <v>141</v>
      </c>
      <c r="C6" s="5" t="s">
        <v>232</v>
      </c>
      <c r="D6" s="8">
        <v>138788.28599852789</v>
      </c>
      <c r="E6" s="43">
        <v>7.2288651545799301</v>
      </c>
      <c r="F6" s="15">
        <v>6.0602999999999998</v>
      </c>
      <c r="G6" s="15">
        <v>2.8913000000000002</v>
      </c>
      <c r="H6" s="15">
        <v>3.7267999999999999</v>
      </c>
      <c r="I6" s="15">
        <v>8.8490000000000002</v>
      </c>
      <c r="J6" s="15">
        <v>9.3203999999999994</v>
      </c>
      <c r="K6" s="15">
        <v>8.6968999999999994</v>
      </c>
      <c r="L6" s="15">
        <f t="shared" si="1"/>
        <v>2.6365999999999996</v>
      </c>
      <c r="M6" s="45">
        <v>35</v>
      </c>
      <c r="N6" s="45">
        <v>56</v>
      </c>
      <c r="O6" s="45">
        <v>91</v>
      </c>
      <c r="P6" s="43">
        <v>29.829339999999998</v>
      </c>
    </row>
    <row r="7" spans="1:16" x14ac:dyDescent="0.15">
      <c r="A7" s="5" t="s">
        <v>90</v>
      </c>
      <c r="B7" s="5" t="s">
        <v>124</v>
      </c>
      <c r="C7" s="5" t="s">
        <v>233</v>
      </c>
      <c r="D7" s="8">
        <v>300202.17375853471</v>
      </c>
      <c r="E7" s="43">
        <v>3.0088552449894745</v>
      </c>
      <c r="F7" s="15">
        <v>2.8494000000000002</v>
      </c>
      <c r="G7" s="15">
        <v>4.1901000000000002</v>
      </c>
      <c r="H7" s="15">
        <v>4.8731999999999998</v>
      </c>
      <c r="I7" s="15">
        <v>1.9967000000000001</v>
      </c>
      <c r="J7" s="15">
        <v>0.54349999999999998</v>
      </c>
      <c r="K7" s="15">
        <v>7.0300000000000001E-2</v>
      </c>
      <c r="L7" s="15">
        <f t="shared" si="1"/>
        <v>-2.7791000000000001</v>
      </c>
      <c r="M7" s="45">
        <v>87</v>
      </c>
      <c r="N7" s="45">
        <v>86</v>
      </c>
      <c r="O7" s="45">
        <v>173</v>
      </c>
      <c r="P7" s="43">
        <v>29.637530000000002</v>
      </c>
    </row>
    <row r="8" spans="1:16" x14ac:dyDescent="0.15">
      <c r="A8" s="5" t="s">
        <v>20</v>
      </c>
      <c r="B8" s="5" t="s">
        <v>133</v>
      </c>
      <c r="C8" s="5" t="s">
        <v>234</v>
      </c>
      <c r="D8" s="8">
        <v>172873.26542679998</v>
      </c>
      <c r="E8" s="43">
        <v>6.9587147063879762</v>
      </c>
      <c r="F8" s="15">
        <v>22.3566</v>
      </c>
      <c r="G8" s="15">
        <v>21.883400000000002</v>
      </c>
      <c r="H8" s="15">
        <v>20.082000000000001</v>
      </c>
      <c r="I8" s="15">
        <v>19.896599999999999</v>
      </c>
      <c r="J8" s="15">
        <v>35.676400000000001</v>
      </c>
      <c r="K8" s="15">
        <v>9.4867000000000008</v>
      </c>
      <c r="L8" s="15">
        <f t="shared" si="1"/>
        <v>-12.869899999999999</v>
      </c>
      <c r="M8" s="45">
        <v>37</v>
      </c>
      <c r="N8" s="45">
        <v>9</v>
      </c>
      <c r="O8" s="45">
        <v>46</v>
      </c>
      <c r="P8" s="43">
        <v>29.465019999999999</v>
      </c>
    </row>
    <row r="9" spans="1:16" x14ac:dyDescent="0.15">
      <c r="A9" s="5" t="s">
        <v>59</v>
      </c>
      <c r="B9" s="5" t="s">
        <v>117</v>
      </c>
      <c r="C9" s="5" t="s">
        <v>235</v>
      </c>
      <c r="D9" s="8">
        <v>4853324.2432819996</v>
      </c>
      <c r="E9" s="43">
        <v>2.8518781947814138</v>
      </c>
      <c r="F9" s="15">
        <v>23.9937</v>
      </c>
      <c r="G9" s="15">
        <v>19.515899999999998</v>
      </c>
      <c r="H9" s="15">
        <v>17.305</v>
      </c>
      <c r="I9" s="15">
        <v>19.481999999999999</v>
      </c>
      <c r="J9" s="15">
        <v>16.352399999999999</v>
      </c>
      <c r="K9" s="15">
        <v>15.3849</v>
      </c>
      <c r="L9" s="15">
        <f t="shared" si="1"/>
        <v>-8.6088000000000005</v>
      </c>
      <c r="M9" s="45">
        <v>90</v>
      </c>
      <c r="N9" s="45">
        <v>12</v>
      </c>
      <c r="O9" s="45">
        <v>102</v>
      </c>
      <c r="P9" s="43">
        <v>29.01003</v>
      </c>
    </row>
    <row r="10" spans="1:16" x14ac:dyDescent="0.15">
      <c r="A10" s="5" t="s">
        <v>38</v>
      </c>
      <c r="B10" s="5" t="s">
        <v>134</v>
      </c>
      <c r="C10" s="5" t="s">
        <v>236</v>
      </c>
      <c r="D10" s="8">
        <v>172128.141454</v>
      </c>
      <c r="E10" s="43">
        <v>5.9620208081140778</v>
      </c>
      <c r="F10" s="15">
        <v>15.494</v>
      </c>
      <c r="G10" s="15">
        <v>14.7377</v>
      </c>
      <c r="H10" s="15">
        <v>15.209899999999999</v>
      </c>
      <c r="I10" s="15">
        <v>16.808599999999998</v>
      </c>
      <c r="J10" s="15">
        <v>16.081499999999998</v>
      </c>
      <c r="K10" s="15">
        <v>15.340299999999999</v>
      </c>
      <c r="L10" s="15">
        <f t="shared" si="1"/>
        <v>-0.15370000000000061</v>
      </c>
      <c r="M10" s="45">
        <v>49</v>
      </c>
      <c r="N10" s="45">
        <v>19</v>
      </c>
      <c r="O10" s="45">
        <v>68</v>
      </c>
      <c r="P10" s="43">
        <v>28.91422</v>
      </c>
    </row>
    <row r="11" spans="1:16" x14ac:dyDescent="0.15">
      <c r="A11" s="5" t="s">
        <v>30</v>
      </c>
      <c r="B11" s="5" t="s">
        <v>162</v>
      </c>
      <c r="C11" s="5" t="s">
        <v>237</v>
      </c>
      <c r="D11" s="8">
        <v>74019.140860200001</v>
      </c>
      <c r="E11" s="43">
        <v>12.724997922187878</v>
      </c>
      <c r="F11" s="15">
        <v>9.2969000000000008</v>
      </c>
      <c r="G11" s="15">
        <v>5.4739000000000004</v>
      </c>
      <c r="H11" s="15">
        <v>4.1627999999999998</v>
      </c>
      <c r="I11" s="15">
        <v>8.234</v>
      </c>
      <c r="J11" s="15">
        <v>15.8942</v>
      </c>
      <c r="K11" s="15">
        <v>16.2089</v>
      </c>
      <c r="L11" s="15">
        <f t="shared" si="1"/>
        <v>6.911999999999999</v>
      </c>
      <c r="M11" s="45">
        <v>8</v>
      </c>
      <c r="N11" s="45">
        <v>46</v>
      </c>
      <c r="O11" s="45">
        <v>54</v>
      </c>
      <c r="P11" s="43">
        <v>25.644030000000001</v>
      </c>
    </row>
    <row r="12" spans="1:16" x14ac:dyDescent="0.15">
      <c r="A12" s="5" t="s">
        <v>12</v>
      </c>
      <c r="B12" s="5" t="s">
        <v>137</v>
      </c>
      <c r="C12" s="5" t="s">
        <v>238</v>
      </c>
      <c r="D12" s="8">
        <v>162498.34111569999</v>
      </c>
      <c r="E12" s="43">
        <v>8.8695257216289374</v>
      </c>
      <c r="F12" s="15">
        <v>15.9034</v>
      </c>
      <c r="G12" s="15">
        <v>14.597099999999999</v>
      </c>
      <c r="H12" s="15">
        <v>16.1021</v>
      </c>
      <c r="I12" s="15">
        <v>17.6297</v>
      </c>
      <c r="J12" s="15">
        <v>16.785900000000002</v>
      </c>
      <c r="K12" s="15">
        <v>17.072700000000001</v>
      </c>
      <c r="L12" s="15">
        <f t="shared" si="1"/>
        <v>1.1693000000000016</v>
      </c>
      <c r="M12" s="45">
        <v>17</v>
      </c>
      <c r="N12" s="45">
        <v>18</v>
      </c>
      <c r="O12" s="45">
        <v>35</v>
      </c>
      <c r="P12" s="43">
        <v>24.375160000000001</v>
      </c>
    </row>
    <row r="13" spans="1:16" x14ac:dyDescent="0.15">
      <c r="A13" s="5" t="s">
        <v>60</v>
      </c>
      <c r="B13" s="5" t="s">
        <v>145</v>
      </c>
      <c r="C13" s="5" t="s">
        <v>234</v>
      </c>
      <c r="D13" s="8">
        <v>115546.87792151999</v>
      </c>
      <c r="E13" s="43">
        <v>4.1209557975700513</v>
      </c>
      <c r="F13" s="15">
        <v>14.341100000000001</v>
      </c>
      <c r="G13" s="15">
        <v>17.322800000000001</v>
      </c>
      <c r="H13" s="15">
        <v>19.220500000000001</v>
      </c>
      <c r="I13" s="15">
        <v>19.213699999999999</v>
      </c>
      <c r="J13" s="15">
        <v>18.676300000000001</v>
      </c>
      <c r="K13" s="15">
        <v>18.874700000000001</v>
      </c>
      <c r="L13" s="15">
        <f t="shared" si="1"/>
        <v>4.5335999999999999</v>
      </c>
      <c r="M13" s="45">
        <v>76</v>
      </c>
      <c r="N13" s="45">
        <v>28</v>
      </c>
      <c r="O13" s="45">
        <v>104</v>
      </c>
      <c r="P13" s="43">
        <v>22.156759999999998</v>
      </c>
    </row>
    <row r="14" spans="1:16" x14ac:dyDescent="0.15">
      <c r="A14" s="5" t="s">
        <v>16</v>
      </c>
      <c r="B14" s="5" t="s">
        <v>122</v>
      </c>
      <c r="C14" s="5" t="s">
        <v>237</v>
      </c>
      <c r="D14" s="8">
        <v>341342.40167284629</v>
      </c>
      <c r="E14" s="43">
        <v>12.224204827121223</v>
      </c>
      <c r="F14" s="15">
        <v>14.270199999999999</v>
      </c>
      <c r="G14" s="15">
        <v>8.8674999999999997</v>
      </c>
      <c r="H14" s="15">
        <v>8.7020999999999997</v>
      </c>
      <c r="I14" s="15">
        <v>14.2241</v>
      </c>
      <c r="J14" s="15">
        <v>24.7605</v>
      </c>
      <c r="K14" s="15">
        <v>21.9819</v>
      </c>
      <c r="L14" s="15">
        <f t="shared" si="1"/>
        <v>7.7117000000000004</v>
      </c>
      <c r="M14" s="45">
        <v>10</v>
      </c>
      <c r="N14" s="45">
        <v>27</v>
      </c>
      <c r="O14" s="45">
        <v>37</v>
      </c>
      <c r="P14" s="43">
        <v>20.588049999999999</v>
      </c>
    </row>
    <row r="15" spans="1:16" x14ac:dyDescent="0.15">
      <c r="A15" s="5" t="s">
        <v>82</v>
      </c>
      <c r="B15" s="5" t="s">
        <v>138</v>
      </c>
      <c r="C15" s="5" t="s">
        <v>239</v>
      </c>
      <c r="D15" s="8">
        <v>153134.93376532666</v>
      </c>
      <c r="E15" s="43">
        <v>3.939355469485585</v>
      </c>
      <c r="F15" s="15">
        <v>5.2744</v>
      </c>
      <c r="G15" s="15">
        <v>1.6996</v>
      </c>
      <c r="H15" s="15">
        <v>5.6875</v>
      </c>
      <c r="I15" s="15">
        <v>6.6273</v>
      </c>
      <c r="J15" s="15">
        <v>5.7031000000000001</v>
      </c>
      <c r="K15" s="15">
        <v>6.2252999999999998</v>
      </c>
      <c r="L15" s="15">
        <f t="shared" si="1"/>
        <v>0.95089999999999986</v>
      </c>
      <c r="M15" s="45">
        <v>77</v>
      </c>
      <c r="N15" s="45">
        <v>72</v>
      </c>
      <c r="O15" s="45">
        <v>149</v>
      </c>
      <c r="P15" s="43">
        <v>19.646789999999999</v>
      </c>
    </row>
    <row r="16" spans="1:16" x14ac:dyDescent="0.15">
      <c r="A16" s="5" t="s">
        <v>69</v>
      </c>
      <c r="B16" s="5" t="s">
        <v>140</v>
      </c>
      <c r="C16" s="5" t="s">
        <v>240</v>
      </c>
      <c r="D16" s="8">
        <v>139665.7366722</v>
      </c>
      <c r="E16" s="43">
        <v>5.0930992815400336</v>
      </c>
      <c r="F16" s="15">
        <v>7.4108000000000001</v>
      </c>
      <c r="G16" s="15">
        <v>5.9908999999999999</v>
      </c>
      <c r="H16" s="15">
        <v>-2.4622000000000002</v>
      </c>
      <c r="I16" s="15">
        <v>6.5753000000000004</v>
      </c>
      <c r="J16" s="15">
        <v>7.4063999999999997</v>
      </c>
      <c r="K16" s="15">
        <v>7.3268000000000004</v>
      </c>
      <c r="L16" s="15">
        <f t="shared" si="1"/>
        <v>-8.3999999999999631E-2</v>
      </c>
      <c r="M16" s="45">
        <v>64</v>
      </c>
      <c r="N16" s="45">
        <v>54</v>
      </c>
      <c r="O16" s="45">
        <v>118</v>
      </c>
      <c r="P16" s="43">
        <v>17.0273</v>
      </c>
    </row>
    <row r="17" spans="1:16" x14ac:dyDescent="0.15">
      <c r="A17" s="5" t="s">
        <v>98</v>
      </c>
      <c r="B17" s="5" t="s">
        <v>128</v>
      </c>
      <c r="C17" s="5" t="s">
        <v>228</v>
      </c>
      <c r="D17" s="8">
        <v>232836.87834398675</v>
      </c>
      <c r="E17" s="43">
        <v>1.6452473359938431</v>
      </c>
      <c r="F17" s="15">
        <v>3.3168000000000002</v>
      </c>
      <c r="G17" s="15">
        <v>7.3281000000000001</v>
      </c>
      <c r="H17" s="15">
        <v>6.9599000000000002</v>
      </c>
      <c r="I17" s="15">
        <v>5.6182999999999996</v>
      </c>
      <c r="J17" s="15">
        <v>4.3098000000000001</v>
      </c>
      <c r="K17" s="15">
        <v>3.8961999999999999</v>
      </c>
      <c r="L17" s="15">
        <f t="shared" si="1"/>
        <v>0.57939999999999969</v>
      </c>
      <c r="M17" s="45">
        <v>97</v>
      </c>
      <c r="N17" s="45">
        <v>89</v>
      </c>
      <c r="O17" s="45">
        <v>186</v>
      </c>
      <c r="P17" s="43">
        <v>16.04945</v>
      </c>
    </row>
    <row r="18" spans="1:16" x14ac:dyDescent="0.15">
      <c r="A18" s="5" t="s">
        <v>112</v>
      </c>
      <c r="B18" s="5" t="s">
        <v>147</v>
      </c>
      <c r="C18" s="5" t="s">
        <v>228</v>
      </c>
      <c r="D18" s="8">
        <v>108174.30744626711</v>
      </c>
      <c r="E18" s="43">
        <v>-2.2298998338190898</v>
      </c>
      <c r="F18" s="15">
        <v>-1.7764</v>
      </c>
      <c r="G18" s="15">
        <v>-0.4148</v>
      </c>
      <c r="H18" s="15">
        <v>2.2606999999999999</v>
      </c>
      <c r="I18" s="15">
        <v>5.0888</v>
      </c>
      <c r="J18" s="15">
        <v>2.4975999999999998</v>
      </c>
      <c r="K18" s="15">
        <v>-0.12620000000000001</v>
      </c>
      <c r="L18" s="15">
        <f t="shared" si="1"/>
        <v>1.6501999999999999</v>
      </c>
      <c r="M18" s="45">
        <v>108</v>
      </c>
      <c r="N18" s="45">
        <v>108</v>
      </c>
      <c r="O18" s="45">
        <v>216</v>
      </c>
      <c r="P18" s="43">
        <v>15.468349999999999</v>
      </c>
    </row>
    <row r="19" spans="1:16" x14ac:dyDescent="0.15">
      <c r="A19" s="5" t="s">
        <v>105</v>
      </c>
      <c r="B19" s="5" t="s">
        <v>183</v>
      </c>
      <c r="C19" s="5" t="s">
        <v>241</v>
      </c>
      <c r="D19" s="8">
        <v>41664.921539487019</v>
      </c>
      <c r="E19" s="43">
        <v>1.9130565602959453</v>
      </c>
      <c r="F19" s="15">
        <v>2.1175000000000002</v>
      </c>
      <c r="G19" s="15">
        <v>0.61539999999999995</v>
      </c>
      <c r="H19" s="15">
        <v>3.2909999999999999</v>
      </c>
      <c r="I19" s="15">
        <v>7.1539999999999999</v>
      </c>
      <c r="J19" s="15">
        <v>7.8433000000000002</v>
      </c>
      <c r="K19" s="15">
        <v>7.7771999999999997</v>
      </c>
      <c r="L19" s="15">
        <f t="shared" si="1"/>
        <v>5.6596999999999991</v>
      </c>
      <c r="M19" s="45">
        <v>95</v>
      </c>
      <c r="N19" s="45">
        <v>104</v>
      </c>
      <c r="O19" s="45">
        <v>199</v>
      </c>
      <c r="P19" s="43">
        <v>14.936360000000001</v>
      </c>
    </row>
    <row r="20" spans="1:16" x14ac:dyDescent="0.15">
      <c r="A20" s="5" t="s">
        <v>44</v>
      </c>
      <c r="B20" s="5" t="s">
        <v>151</v>
      </c>
      <c r="C20" s="5" t="s">
        <v>237</v>
      </c>
      <c r="D20" s="8">
        <v>95312.908480600017</v>
      </c>
      <c r="E20" s="43">
        <v>8.319342153094663</v>
      </c>
      <c r="F20" s="15">
        <v>6.7167000000000003</v>
      </c>
      <c r="G20" s="15">
        <v>3.8624000000000001</v>
      </c>
      <c r="H20" s="15">
        <v>3.6042000000000001</v>
      </c>
      <c r="I20" s="15">
        <v>5.7140000000000004</v>
      </c>
      <c r="J20" s="15">
        <v>6.76</v>
      </c>
      <c r="K20" s="15">
        <v>7.7282999999999999</v>
      </c>
      <c r="L20" s="15">
        <f t="shared" si="1"/>
        <v>1.0115999999999996</v>
      </c>
      <c r="M20" s="45">
        <v>19</v>
      </c>
      <c r="N20" s="45">
        <v>60</v>
      </c>
      <c r="O20" s="45">
        <v>79</v>
      </c>
      <c r="P20" s="43">
        <v>14.77445</v>
      </c>
    </row>
    <row r="21" spans="1:16" x14ac:dyDescent="0.15">
      <c r="A21" s="5" t="s">
        <v>74</v>
      </c>
      <c r="B21" s="5" t="s">
        <v>150</v>
      </c>
      <c r="C21" s="5" t="s">
        <v>239</v>
      </c>
      <c r="D21" s="8">
        <v>97953.76068115102</v>
      </c>
      <c r="E21" s="43">
        <v>4.4768329351234835</v>
      </c>
      <c r="F21" s="15">
        <v>6.6429999999999998</v>
      </c>
      <c r="G21" s="15">
        <v>2.5629</v>
      </c>
      <c r="H21" s="15">
        <v>1.6657</v>
      </c>
      <c r="I21" s="15">
        <v>5.4896000000000003</v>
      </c>
      <c r="J21" s="15">
        <v>6.3818000000000001</v>
      </c>
      <c r="K21" s="15">
        <v>2.5826000000000002</v>
      </c>
      <c r="L21" s="15">
        <f t="shared" si="1"/>
        <v>-4.0603999999999996</v>
      </c>
      <c r="M21" s="45">
        <v>73</v>
      </c>
      <c r="N21" s="45">
        <v>57</v>
      </c>
      <c r="O21" s="45">
        <v>130</v>
      </c>
      <c r="P21" s="43">
        <v>14.69627</v>
      </c>
    </row>
    <row r="22" spans="1:16" x14ac:dyDescent="0.15">
      <c r="A22" s="5" t="s">
        <v>94</v>
      </c>
      <c r="B22" s="5" t="s">
        <v>166</v>
      </c>
      <c r="C22" s="5" t="s">
        <v>242</v>
      </c>
      <c r="D22" s="8">
        <v>59466.512500000004</v>
      </c>
      <c r="E22" s="43">
        <v>2.0945932704754302</v>
      </c>
      <c r="F22" s="15">
        <v>3.0451000000000001</v>
      </c>
      <c r="G22" s="15">
        <v>3.7076000000000002</v>
      </c>
      <c r="H22" s="15">
        <v>3.5836999999999999</v>
      </c>
      <c r="I22" s="15">
        <v>2.9866999999999999</v>
      </c>
      <c r="J22" s="15">
        <v>3.4834999999999998</v>
      </c>
      <c r="K22" s="15">
        <v>4.0090000000000003</v>
      </c>
      <c r="L22" s="15">
        <f t="shared" si="1"/>
        <v>0.9639000000000002</v>
      </c>
      <c r="M22" s="45">
        <v>94</v>
      </c>
      <c r="N22" s="45">
        <v>85</v>
      </c>
      <c r="O22" s="45">
        <v>179</v>
      </c>
      <c r="P22" s="43">
        <v>14.3393</v>
      </c>
    </row>
    <row r="23" spans="1:16" x14ac:dyDescent="0.15">
      <c r="A23" s="5" t="s">
        <v>54</v>
      </c>
      <c r="B23" s="5" t="s">
        <v>148</v>
      </c>
      <c r="C23" s="5" t="s">
        <v>230</v>
      </c>
      <c r="D23" s="8">
        <v>106653.898546</v>
      </c>
      <c r="E23" s="43">
        <v>5.5587777992769967</v>
      </c>
      <c r="F23" s="15">
        <v>13.578099999999999</v>
      </c>
      <c r="G23" s="15">
        <v>10.4321</v>
      </c>
      <c r="H23" s="15">
        <v>10.8415</v>
      </c>
      <c r="I23" s="15">
        <v>11.9367</v>
      </c>
      <c r="J23" s="15">
        <v>9.9265000000000008</v>
      </c>
      <c r="K23" s="15">
        <v>9.4232999999999993</v>
      </c>
      <c r="L23" s="15">
        <f t="shared" si="1"/>
        <v>-4.1547999999999998</v>
      </c>
      <c r="M23" s="45">
        <v>57</v>
      </c>
      <c r="N23" s="45">
        <v>38</v>
      </c>
      <c r="O23" s="45">
        <v>95</v>
      </c>
      <c r="P23" s="43">
        <v>13.622629999999999</v>
      </c>
    </row>
    <row r="24" spans="1:16" x14ac:dyDescent="0.15">
      <c r="A24" s="5" t="s">
        <v>33</v>
      </c>
      <c r="B24" s="5" t="s">
        <v>126</v>
      </c>
      <c r="C24" s="5" t="s">
        <v>243</v>
      </c>
      <c r="D24" s="8">
        <v>255611.3393511</v>
      </c>
      <c r="E24" s="43">
        <v>5.7425977299377973</v>
      </c>
      <c r="F24" s="15">
        <v>26.999099999999999</v>
      </c>
      <c r="G24" s="15">
        <v>9.9878</v>
      </c>
      <c r="H24" s="15">
        <v>12.536099999999999</v>
      </c>
      <c r="I24" s="15">
        <v>16.1435</v>
      </c>
      <c r="J24" s="15">
        <v>17.7591</v>
      </c>
      <c r="K24" s="15">
        <v>15.676</v>
      </c>
      <c r="L24" s="15">
        <f t="shared" si="1"/>
        <v>-11.323099999999998</v>
      </c>
      <c r="M24" s="45">
        <v>53</v>
      </c>
      <c r="N24" s="45">
        <v>4</v>
      </c>
      <c r="O24" s="45">
        <v>57</v>
      </c>
      <c r="P24" s="43">
        <v>13.10575</v>
      </c>
    </row>
    <row r="25" spans="1:16" x14ac:dyDescent="0.15">
      <c r="A25" s="5" t="s">
        <v>24</v>
      </c>
      <c r="B25" s="5" t="s">
        <v>189</v>
      </c>
      <c r="C25" s="5" t="s">
        <v>244</v>
      </c>
      <c r="D25" s="8">
        <v>35599.734575999995</v>
      </c>
      <c r="E25" s="43">
        <v>17.433254010334569</v>
      </c>
      <c r="F25" s="15">
        <v>9.6239000000000008</v>
      </c>
      <c r="G25" s="15">
        <v>10.3604</v>
      </c>
      <c r="H25" s="15">
        <v>9.2902000000000005</v>
      </c>
      <c r="I25" s="15">
        <v>8.4199000000000002</v>
      </c>
      <c r="J25" s="15">
        <v>7.5083000000000002</v>
      </c>
      <c r="K25" s="15">
        <v>6.5208000000000004</v>
      </c>
      <c r="L25" s="15">
        <f t="shared" si="1"/>
        <v>-3.1031000000000004</v>
      </c>
      <c r="M25" s="45">
        <v>5</v>
      </c>
      <c r="N25" s="45">
        <v>42</v>
      </c>
      <c r="O25" s="45">
        <v>47</v>
      </c>
      <c r="P25" s="43">
        <v>12.56601</v>
      </c>
    </row>
    <row r="26" spans="1:16" x14ac:dyDescent="0.15">
      <c r="A26" s="5" t="s">
        <v>10</v>
      </c>
      <c r="B26" s="5" t="s">
        <v>156</v>
      </c>
      <c r="C26" s="5" t="s">
        <v>245</v>
      </c>
      <c r="D26" s="8">
        <v>81270.3339653</v>
      </c>
      <c r="E26" s="43">
        <v>9.7615295642280895</v>
      </c>
      <c r="F26" s="15">
        <v>16.654800000000002</v>
      </c>
      <c r="G26" s="15">
        <v>13.8095</v>
      </c>
      <c r="H26" s="15">
        <v>14.4915</v>
      </c>
      <c r="I26" s="15">
        <v>15.207599999999999</v>
      </c>
      <c r="J26" s="15">
        <v>13.4536</v>
      </c>
      <c r="K26" s="15">
        <v>13.284700000000001</v>
      </c>
      <c r="L26" s="15">
        <f t="shared" si="1"/>
        <v>-3.3701000000000008</v>
      </c>
      <c r="M26" s="45">
        <v>15</v>
      </c>
      <c r="N26" s="45">
        <v>11</v>
      </c>
      <c r="O26" s="45">
        <v>26</v>
      </c>
      <c r="P26" s="43">
        <v>12.09501</v>
      </c>
    </row>
    <row r="27" spans="1:16" x14ac:dyDescent="0.15">
      <c r="A27" s="5" t="s">
        <v>57</v>
      </c>
      <c r="B27" s="5" t="s">
        <v>149</v>
      </c>
      <c r="C27" s="5" t="s">
        <v>240</v>
      </c>
      <c r="D27" s="8">
        <v>100920.27190165001</v>
      </c>
      <c r="E27" s="43">
        <v>7.5693099472141299</v>
      </c>
      <c r="F27" s="15">
        <v>9.8478999999999992</v>
      </c>
      <c r="G27" s="15">
        <v>9.6450999999999993</v>
      </c>
      <c r="H27" s="15">
        <v>11.595000000000001</v>
      </c>
      <c r="I27" s="15">
        <v>12.3443</v>
      </c>
      <c r="J27" s="15">
        <v>9.4882000000000009</v>
      </c>
      <c r="K27" s="15">
        <v>13.3474</v>
      </c>
      <c r="L27" s="15">
        <f t="shared" si="1"/>
        <v>3.4995000000000012</v>
      </c>
      <c r="M27" s="45">
        <v>26</v>
      </c>
      <c r="N27" s="45">
        <v>70</v>
      </c>
      <c r="O27" s="45">
        <v>96</v>
      </c>
      <c r="P27" s="43">
        <v>11.66075</v>
      </c>
    </row>
    <row r="28" spans="1:16" x14ac:dyDescent="0.15">
      <c r="A28" s="5" t="s">
        <v>15</v>
      </c>
      <c r="B28" s="5" t="s">
        <v>180</v>
      </c>
      <c r="C28" s="5" t="s">
        <v>246</v>
      </c>
      <c r="D28" s="8">
        <v>45180.675961640627</v>
      </c>
      <c r="E28" s="43">
        <v>10.553660553703354</v>
      </c>
      <c r="F28" s="15">
        <v>11.7224</v>
      </c>
      <c r="G28" s="15">
        <v>13.045400000000001</v>
      </c>
      <c r="H28" s="15">
        <v>14.2597</v>
      </c>
      <c r="I28" s="15">
        <v>14.375</v>
      </c>
      <c r="J28" s="15">
        <v>12.8696</v>
      </c>
      <c r="K28" s="15">
        <v>12.371</v>
      </c>
      <c r="L28" s="15">
        <f t="shared" si="1"/>
        <v>0.64860000000000007</v>
      </c>
      <c r="M28" s="45">
        <v>14</v>
      </c>
      <c r="N28" s="45">
        <v>23</v>
      </c>
      <c r="O28" s="45">
        <v>37</v>
      </c>
      <c r="P28" s="43">
        <v>11.39344</v>
      </c>
    </row>
    <row r="29" spans="1:16" x14ac:dyDescent="0.15">
      <c r="A29" s="5" t="s">
        <v>78</v>
      </c>
      <c r="B29" s="5" t="s">
        <v>152</v>
      </c>
      <c r="C29" s="5" t="s">
        <v>247</v>
      </c>
      <c r="D29" s="8">
        <v>88030.125921079991</v>
      </c>
      <c r="E29" s="43">
        <v>3.9190237429282204</v>
      </c>
      <c r="F29" s="15">
        <v>6.3929</v>
      </c>
      <c r="G29" s="15">
        <v>7.0228000000000002</v>
      </c>
      <c r="H29" s="15">
        <v>7.8026999999999997</v>
      </c>
      <c r="I29" s="15">
        <v>7.625</v>
      </c>
      <c r="J29" s="15">
        <v>7.4550000000000001</v>
      </c>
      <c r="K29" s="15">
        <v>7.6665000000000001</v>
      </c>
      <c r="L29" s="15">
        <f t="shared" si="1"/>
        <v>1.2736000000000001</v>
      </c>
      <c r="M29" s="45">
        <v>78</v>
      </c>
      <c r="N29" s="45">
        <v>62</v>
      </c>
      <c r="O29" s="45">
        <v>140</v>
      </c>
      <c r="P29" s="43">
        <v>10.25573</v>
      </c>
    </row>
    <row r="30" spans="1:16" x14ac:dyDescent="0.15">
      <c r="A30" s="5" t="s">
        <v>28</v>
      </c>
      <c r="B30" s="5" t="s">
        <v>164</v>
      </c>
      <c r="C30" s="5" t="s">
        <v>248</v>
      </c>
      <c r="D30" s="8">
        <v>68280.25</v>
      </c>
      <c r="E30" s="43">
        <v>6.405490169978302</v>
      </c>
      <c r="F30" s="15">
        <v>23.254899999999999</v>
      </c>
      <c r="G30" s="15">
        <v>25.214600000000001</v>
      </c>
      <c r="H30" s="15">
        <v>24.9541</v>
      </c>
      <c r="I30" s="15">
        <v>25.624600000000001</v>
      </c>
      <c r="J30" s="15">
        <v>16.104500000000002</v>
      </c>
      <c r="K30" s="15">
        <v>8.7385999999999999</v>
      </c>
      <c r="L30" s="15">
        <f t="shared" si="1"/>
        <v>-14.516299999999999</v>
      </c>
      <c r="M30" s="45">
        <v>45</v>
      </c>
      <c r="N30" s="45">
        <v>8</v>
      </c>
      <c r="O30" s="45">
        <v>53</v>
      </c>
      <c r="P30" s="43">
        <v>8.0616230000000009</v>
      </c>
    </row>
    <row r="31" spans="1:16" x14ac:dyDescent="0.15">
      <c r="A31" s="5" t="s">
        <v>27</v>
      </c>
      <c r="B31" s="5" t="s">
        <v>188</v>
      </c>
      <c r="C31" s="5" t="s">
        <v>233</v>
      </c>
      <c r="D31" s="8">
        <v>36412.147213650002</v>
      </c>
      <c r="E31" s="43">
        <v>6.9612221331609572</v>
      </c>
      <c r="F31" s="15">
        <v>17.319900000000001</v>
      </c>
      <c r="G31" s="15">
        <v>9.6137999999999995</v>
      </c>
      <c r="H31" s="15">
        <v>14.435</v>
      </c>
      <c r="I31" s="15">
        <v>23.640799999999999</v>
      </c>
      <c r="J31" s="15">
        <v>15.563800000000001</v>
      </c>
      <c r="K31" s="15">
        <v>4.7323000000000004</v>
      </c>
      <c r="L31" s="15">
        <f t="shared" si="1"/>
        <v>-12.5876</v>
      </c>
      <c r="M31" s="45">
        <v>36</v>
      </c>
      <c r="N31" s="45">
        <v>14</v>
      </c>
      <c r="O31" s="45">
        <v>50</v>
      </c>
      <c r="P31" s="43">
        <v>7.7540449999999996</v>
      </c>
    </row>
    <row r="32" spans="1:16" x14ac:dyDescent="0.15">
      <c r="A32" s="5" t="s">
        <v>66</v>
      </c>
      <c r="B32" s="5" t="s">
        <v>187</v>
      </c>
      <c r="C32" s="5" t="s">
        <v>247</v>
      </c>
      <c r="D32" s="8">
        <v>38029.820185079996</v>
      </c>
      <c r="E32" s="43">
        <v>5.2794815232662966</v>
      </c>
      <c r="F32" s="15">
        <v>12.117100000000001</v>
      </c>
      <c r="G32" s="15">
        <v>9.7995000000000001</v>
      </c>
      <c r="H32" s="15">
        <v>8.7857000000000003</v>
      </c>
      <c r="I32" s="15">
        <v>5.9226999999999999</v>
      </c>
      <c r="J32" s="15">
        <v>5.5430999999999999</v>
      </c>
      <c r="K32" s="15">
        <v>5.3026</v>
      </c>
      <c r="L32" s="15">
        <f t="shared" si="1"/>
        <v>-6.8145000000000007</v>
      </c>
      <c r="M32" s="45">
        <v>61</v>
      </c>
      <c r="N32" s="45">
        <v>52</v>
      </c>
      <c r="O32" s="45">
        <v>113</v>
      </c>
      <c r="P32" s="43">
        <v>7.5514849999999996</v>
      </c>
    </row>
    <row r="33" spans="1:16" x14ac:dyDescent="0.15">
      <c r="A33" s="5" t="s">
        <v>23</v>
      </c>
      <c r="B33" s="5" t="s">
        <v>197</v>
      </c>
      <c r="C33" s="5" t="s">
        <v>249</v>
      </c>
      <c r="D33" s="8">
        <v>31696.559999999998</v>
      </c>
      <c r="E33" s="43">
        <v>8.0801491686344296</v>
      </c>
      <c r="F33" s="15">
        <v>15.9687</v>
      </c>
      <c r="G33" s="15">
        <v>13.3148</v>
      </c>
      <c r="H33" s="15">
        <v>13.470499999999999</v>
      </c>
      <c r="I33" s="15">
        <v>15.916600000000001</v>
      </c>
      <c r="J33" s="15">
        <v>12.8269</v>
      </c>
      <c r="K33" s="15">
        <v>11.7257</v>
      </c>
      <c r="L33" s="15">
        <f t="shared" si="1"/>
        <v>-4.2430000000000003</v>
      </c>
      <c r="M33" s="45">
        <v>22</v>
      </c>
      <c r="N33" s="45">
        <v>25</v>
      </c>
      <c r="O33" s="45">
        <v>47</v>
      </c>
      <c r="P33" s="43">
        <v>7.3297080000000001</v>
      </c>
    </row>
    <row r="34" spans="1:16" x14ac:dyDescent="0.15">
      <c r="A34" s="5" t="s">
        <v>49</v>
      </c>
      <c r="B34" s="5" t="s">
        <v>127</v>
      </c>
      <c r="C34" s="5" t="s">
        <v>250</v>
      </c>
      <c r="D34" s="8">
        <v>249288.35492100002</v>
      </c>
      <c r="E34" s="43">
        <v>7.4250916878966029</v>
      </c>
      <c r="F34" s="15">
        <v>6.2465999999999999</v>
      </c>
      <c r="G34" s="15">
        <v>5.4897999999999998</v>
      </c>
      <c r="H34" s="15">
        <v>4.5382999999999996</v>
      </c>
      <c r="I34" s="15">
        <v>5.3710000000000004</v>
      </c>
      <c r="J34" s="15">
        <v>5.1657000000000002</v>
      </c>
      <c r="K34" s="15">
        <v>4.5762999999999998</v>
      </c>
      <c r="L34" s="15">
        <f t="shared" si="1"/>
        <v>-1.6703000000000001</v>
      </c>
      <c r="M34" s="45">
        <v>29</v>
      </c>
      <c r="N34" s="45">
        <v>61</v>
      </c>
      <c r="O34" s="45">
        <v>90</v>
      </c>
      <c r="P34" s="43">
        <v>6.8802649999999996</v>
      </c>
    </row>
    <row r="35" spans="1:16" x14ac:dyDescent="0.15">
      <c r="A35" s="5" t="s">
        <v>7</v>
      </c>
      <c r="B35" s="5" t="s">
        <v>173</v>
      </c>
      <c r="C35" s="5" t="s">
        <v>243</v>
      </c>
      <c r="D35" s="8">
        <v>55370.197992609996</v>
      </c>
      <c r="E35" s="43">
        <v>13.848817592218952</v>
      </c>
      <c r="F35" s="15">
        <v>23.474799999999998</v>
      </c>
      <c r="G35" s="15">
        <v>8.8428000000000004</v>
      </c>
      <c r="H35" s="15">
        <v>8.6721000000000004</v>
      </c>
      <c r="I35" s="15">
        <v>6.0336999999999996</v>
      </c>
      <c r="J35" s="15">
        <v>6.8933</v>
      </c>
      <c r="K35" s="15">
        <v>7.2827000000000002</v>
      </c>
      <c r="L35" s="15">
        <f t="shared" si="1"/>
        <v>-16.192099999999996</v>
      </c>
      <c r="M35" s="45">
        <v>7</v>
      </c>
      <c r="N35" s="45">
        <v>7</v>
      </c>
      <c r="O35" s="45">
        <v>14</v>
      </c>
      <c r="P35" s="43">
        <v>6.7711560000000004</v>
      </c>
    </row>
    <row r="36" spans="1:16" x14ac:dyDescent="0.15">
      <c r="A36" s="5" t="s">
        <v>14</v>
      </c>
      <c r="B36" s="5" t="s">
        <v>144</v>
      </c>
      <c r="C36" s="5" t="s">
        <v>228</v>
      </c>
      <c r="D36" s="8">
        <v>120876.12857315142</v>
      </c>
      <c r="E36" s="43">
        <v>7.5517378280024392</v>
      </c>
      <c r="F36" s="15">
        <v>21.3874</v>
      </c>
      <c r="G36" s="15">
        <v>18.834900000000001</v>
      </c>
      <c r="H36" s="15">
        <v>21.798300000000001</v>
      </c>
      <c r="I36" s="15">
        <v>7.9732000000000003</v>
      </c>
      <c r="J36" s="15">
        <v>6.2912999999999997</v>
      </c>
      <c r="K36" s="15">
        <v>5.3083</v>
      </c>
      <c r="L36" s="15">
        <f t="shared" si="1"/>
        <v>-16.0791</v>
      </c>
      <c r="M36" s="45">
        <v>27</v>
      </c>
      <c r="N36" s="45">
        <v>10</v>
      </c>
      <c r="O36" s="45">
        <v>37</v>
      </c>
      <c r="P36" s="43">
        <v>6.4885469999999996</v>
      </c>
    </row>
    <row r="37" spans="1:16" x14ac:dyDescent="0.15">
      <c r="A37" s="5" t="s">
        <v>17</v>
      </c>
      <c r="B37" s="5" t="s">
        <v>123</v>
      </c>
      <c r="C37" s="5" t="s">
        <v>241</v>
      </c>
      <c r="D37" s="8">
        <v>331095.52869570226</v>
      </c>
      <c r="E37" s="43">
        <v>12.3732968193451</v>
      </c>
      <c r="F37" s="15">
        <v>11.478</v>
      </c>
      <c r="G37" s="15">
        <v>5.8872999999999998</v>
      </c>
      <c r="H37" s="15">
        <v>7.2331000000000003</v>
      </c>
      <c r="I37" s="15">
        <v>11.6136</v>
      </c>
      <c r="J37" s="15">
        <v>11.8325</v>
      </c>
      <c r="K37" s="15">
        <v>10.6816</v>
      </c>
      <c r="L37" s="15">
        <f t="shared" si="1"/>
        <v>-0.79640000000000022</v>
      </c>
      <c r="M37" s="45">
        <v>9</v>
      </c>
      <c r="N37" s="45">
        <v>32</v>
      </c>
      <c r="O37" s="45">
        <v>41</v>
      </c>
      <c r="P37" s="43">
        <v>5.1481729999999999</v>
      </c>
    </row>
    <row r="38" spans="1:16" x14ac:dyDescent="0.15">
      <c r="A38" s="5" t="s">
        <v>26</v>
      </c>
      <c r="B38" s="5" t="s">
        <v>125</v>
      </c>
      <c r="C38" s="5" t="s">
        <v>243</v>
      </c>
      <c r="D38" s="8">
        <v>266133.70010640001</v>
      </c>
      <c r="E38" s="43">
        <v>6.5158093866399618</v>
      </c>
      <c r="F38" s="15">
        <v>26.790800000000001</v>
      </c>
      <c r="G38" s="15">
        <v>15.836600000000001</v>
      </c>
      <c r="H38" s="15">
        <v>13.7201</v>
      </c>
      <c r="I38" s="15">
        <v>18.3124</v>
      </c>
      <c r="J38" s="15">
        <v>21.360199999999999</v>
      </c>
      <c r="K38" s="15">
        <v>21.606100000000001</v>
      </c>
      <c r="L38" s="15">
        <f t="shared" si="1"/>
        <v>-5.1846999999999994</v>
      </c>
      <c r="M38" s="45">
        <v>43</v>
      </c>
      <c r="N38" s="45">
        <v>5</v>
      </c>
      <c r="O38" s="45">
        <v>48</v>
      </c>
      <c r="P38" s="43">
        <v>4.6186939999999996</v>
      </c>
    </row>
    <row r="39" spans="1:16" x14ac:dyDescent="0.15">
      <c r="A39" s="5" t="s">
        <v>111</v>
      </c>
      <c r="B39" s="5" t="s">
        <v>202</v>
      </c>
      <c r="C39" s="5" t="s">
        <v>243</v>
      </c>
      <c r="D39" s="8">
        <v>25938.5591656</v>
      </c>
      <c r="E39" s="43">
        <v>-1.1101028621896345</v>
      </c>
      <c r="F39" s="15">
        <v>0.247</v>
      </c>
      <c r="G39" s="15">
        <v>-1.1295999999999999</v>
      </c>
      <c r="H39" s="15">
        <v>22.0138</v>
      </c>
      <c r="I39" s="15">
        <v>4.1779999999999999</v>
      </c>
      <c r="J39" s="15">
        <v>4.3102</v>
      </c>
      <c r="K39" s="15">
        <v>5.5750000000000002</v>
      </c>
      <c r="L39" s="15">
        <f t="shared" si="1"/>
        <v>5.3280000000000003</v>
      </c>
      <c r="M39" s="45">
        <v>107</v>
      </c>
      <c r="N39" s="45">
        <v>106</v>
      </c>
      <c r="O39" s="45">
        <v>213</v>
      </c>
      <c r="P39" s="43">
        <v>4.3822020000000004</v>
      </c>
    </row>
    <row r="40" spans="1:16" x14ac:dyDescent="0.15">
      <c r="A40" s="5" t="s">
        <v>92</v>
      </c>
      <c r="B40" s="5" t="s">
        <v>209</v>
      </c>
      <c r="C40" s="5" t="s">
        <v>250</v>
      </c>
      <c r="D40" s="8">
        <v>21871.475730150003</v>
      </c>
      <c r="E40" s="43">
        <v>3.5921703740219351</v>
      </c>
      <c r="F40" s="15">
        <v>2.8491</v>
      </c>
      <c r="G40" s="15">
        <v>3.0712999999999999</v>
      </c>
      <c r="H40" s="15">
        <v>-2.4195000000000002</v>
      </c>
      <c r="I40" s="15">
        <v>1.5403</v>
      </c>
      <c r="J40" s="15">
        <v>1.2011000000000001</v>
      </c>
      <c r="K40" s="15">
        <v>2.1414</v>
      </c>
      <c r="L40" s="15">
        <f t="shared" si="1"/>
        <v>-0.7077</v>
      </c>
      <c r="M40" s="45">
        <v>83</v>
      </c>
      <c r="N40" s="45">
        <v>94</v>
      </c>
      <c r="O40" s="45">
        <v>177</v>
      </c>
      <c r="P40" s="43">
        <v>3.66059</v>
      </c>
    </row>
    <row r="41" spans="1:16" x14ac:dyDescent="0.15">
      <c r="A41" s="5" t="s">
        <v>100</v>
      </c>
      <c r="B41" s="5" t="s">
        <v>194</v>
      </c>
      <c r="C41" s="5" t="s">
        <v>240</v>
      </c>
      <c r="D41" s="8">
        <v>33906.7719</v>
      </c>
      <c r="E41" s="43">
        <v>1.5873138212089484</v>
      </c>
      <c r="F41" s="15">
        <v>1.6856</v>
      </c>
      <c r="G41" s="15">
        <v>4.5265000000000004</v>
      </c>
      <c r="H41" s="15">
        <v>3.6057999999999999</v>
      </c>
      <c r="I41" s="15">
        <v>5.7049000000000003</v>
      </c>
      <c r="J41" s="15">
        <v>6.0754000000000001</v>
      </c>
      <c r="K41" s="15">
        <v>8.3606999999999996</v>
      </c>
      <c r="L41" s="15">
        <f t="shared" si="1"/>
        <v>6.6750999999999996</v>
      </c>
      <c r="M41" s="45">
        <v>98</v>
      </c>
      <c r="N41" s="45">
        <v>95</v>
      </c>
      <c r="O41" s="45">
        <v>193</v>
      </c>
      <c r="P41" s="43">
        <v>3.6034099999999998</v>
      </c>
    </row>
    <row r="42" spans="1:16" x14ac:dyDescent="0.15">
      <c r="A42" s="5" t="s">
        <v>13</v>
      </c>
      <c r="B42" s="5" t="s">
        <v>121</v>
      </c>
      <c r="C42" s="5" t="s">
        <v>251</v>
      </c>
      <c r="D42" s="8">
        <v>400934.15473632002</v>
      </c>
      <c r="E42" s="43">
        <v>19.156655274567367</v>
      </c>
      <c r="F42" s="15">
        <v>11.5008</v>
      </c>
      <c r="G42" s="15">
        <v>3.7972999999999999</v>
      </c>
      <c r="H42" s="15">
        <v>0.66359999999999997</v>
      </c>
      <c r="I42" s="15">
        <v>4.8990999999999998</v>
      </c>
      <c r="J42" s="15">
        <v>10.59</v>
      </c>
      <c r="K42" s="15">
        <v>10.2964</v>
      </c>
      <c r="L42" s="15">
        <f t="shared" si="1"/>
        <v>-1.2043999999999997</v>
      </c>
      <c r="M42" s="45">
        <v>3</v>
      </c>
      <c r="N42" s="45">
        <v>33</v>
      </c>
      <c r="O42" s="45">
        <v>36</v>
      </c>
      <c r="P42" s="43">
        <v>3.4753090000000002</v>
      </c>
    </row>
    <row r="43" spans="1:16" x14ac:dyDescent="0.15">
      <c r="A43" s="5" t="s">
        <v>32</v>
      </c>
      <c r="B43" s="5" t="s">
        <v>159</v>
      </c>
      <c r="C43" s="5" t="s">
        <v>243</v>
      </c>
      <c r="D43" s="8">
        <v>76918.391280000011</v>
      </c>
      <c r="E43" s="43">
        <v>5.7409032204327737</v>
      </c>
      <c r="F43" s="15">
        <v>29.691600000000001</v>
      </c>
      <c r="G43" s="15">
        <v>10.104800000000001</v>
      </c>
      <c r="H43" s="15">
        <v>6.4322999999999997</v>
      </c>
      <c r="I43" s="15">
        <v>15.7286</v>
      </c>
      <c r="J43" s="15">
        <v>22.282399999999999</v>
      </c>
      <c r="K43" s="15">
        <v>16.198899999999998</v>
      </c>
      <c r="L43" s="15">
        <f t="shared" si="1"/>
        <v>-13.492700000000003</v>
      </c>
      <c r="M43" s="45">
        <v>54</v>
      </c>
      <c r="N43" s="45">
        <v>3</v>
      </c>
      <c r="O43" s="45">
        <v>57</v>
      </c>
      <c r="P43" s="43">
        <v>3.3536260000000002</v>
      </c>
    </row>
    <row r="44" spans="1:16" x14ac:dyDescent="0.15">
      <c r="A44" s="5" t="s">
        <v>62</v>
      </c>
      <c r="B44" s="5" t="s">
        <v>167</v>
      </c>
      <c r="C44" s="5" t="s">
        <v>234</v>
      </c>
      <c r="D44" s="8">
        <v>58999.246340176367</v>
      </c>
      <c r="E44" s="43">
        <v>3.8737421174336784</v>
      </c>
      <c r="F44" s="15">
        <v>12.0783</v>
      </c>
      <c r="G44" s="15">
        <v>10.3672</v>
      </c>
      <c r="H44" s="15">
        <v>6.7282999999999999</v>
      </c>
      <c r="I44" s="15">
        <v>8.6878999999999991</v>
      </c>
      <c r="J44" s="15">
        <v>8.6466999999999992</v>
      </c>
      <c r="K44" s="15">
        <v>9.7378999999999998</v>
      </c>
      <c r="L44" s="15">
        <f t="shared" si="1"/>
        <v>-2.3404000000000007</v>
      </c>
      <c r="M44" s="45">
        <v>80</v>
      </c>
      <c r="N44" s="45">
        <v>30</v>
      </c>
      <c r="O44" s="45">
        <v>110</v>
      </c>
      <c r="P44" s="43">
        <v>3.1031849999999999</v>
      </c>
    </row>
    <row r="45" spans="1:16" x14ac:dyDescent="0.15">
      <c r="A45" s="5" t="s">
        <v>22</v>
      </c>
      <c r="B45" s="5" t="s">
        <v>184</v>
      </c>
      <c r="C45" s="5" t="s">
        <v>239</v>
      </c>
      <c r="D45" s="8">
        <v>40797.257181239998</v>
      </c>
      <c r="E45" s="43">
        <v>16.520414765497076</v>
      </c>
      <c r="F45" s="15">
        <v>10.128399999999999</v>
      </c>
      <c r="G45" s="15">
        <v>7.3358999999999996</v>
      </c>
      <c r="H45" s="15">
        <v>8.4214000000000002</v>
      </c>
      <c r="I45" s="15">
        <v>6.4740000000000002</v>
      </c>
      <c r="J45" s="15">
        <v>6.4657999999999998</v>
      </c>
      <c r="K45" s="15">
        <v>6.5633999999999997</v>
      </c>
      <c r="L45" s="15">
        <f t="shared" si="1"/>
        <v>-3.5649999999999995</v>
      </c>
      <c r="M45" s="45">
        <v>6</v>
      </c>
      <c r="N45" s="45">
        <v>40</v>
      </c>
      <c r="O45" s="45">
        <v>46</v>
      </c>
      <c r="P45" s="43">
        <v>2.9756279999999999</v>
      </c>
    </row>
    <row r="46" spans="1:16" x14ac:dyDescent="0.15">
      <c r="A46" s="5" t="s">
        <v>42</v>
      </c>
      <c r="B46" s="5" t="s">
        <v>206</v>
      </c>
      <c r="C46" s="5" t="s">
        <v>231</v>
      </c>
      <c r="D46" s="8">
        <v>23076.903182079997</v>
      </c>
      <c r="E46" s="43">
        <v>4.6524734357748443</v>
      </c>
      <c r="F46" s="15">
        <v>25.716100000000001</v>
      </c>
      <c r="G46" s="15">
        <v>19.514199999999999</v>
      </c>
      <c r="H46" s="15">
        <v>20.497699999999998</v>
      </c>
      <c r="I46" s="15">
        <v>20.3245</v>
      </c>
      <c r="J46" s="15">
        <v>19.410399999999999</v>
      </c>
      <c r="K46" s="15">
        <v>18.463999999999999</v>
      </c>
      <c r="L46" s="15">
        <f t="shared" si="1"/>
        <v>-7.2521000000000022</v>
      </c>
      <c r="M46" s="45">
        <v>69</v>
      </c>
      <c r="N46" s="45">
        <v>6</v>
      </c>
      <c r="O46" s="45">
        <v>75</v>
      </c>
      <c r="P46" s="43">
        <v>2.7818510000000001</v>
      </c>
    </row>
    <row r="47" spans="1:16" x14ac:dyDescent="0.15">
      <c r="A47" s="5" t="s">
        <v>35</v>
      </c>
      <c r="B47" s="5" t="s">
        <v>172</v>
      </c>
      <c r="C47" s="5" t="s">
        <v>251</v>
      </c>
      <c r="D47" s="8">
        <v>55762.68299952001</v>
      </c>
      <c r="E47" s="43">
        <v>11.85853783859476</v>
      </c>
      <c r="F47" s="15">
        <v>8.1519999999999992</v>
      </c>
      <c r="G47" s="15">
        <v>5.1867999999999999</v>
      </c>
      <c r="H47" s="15">
        <v>2.7427000000000001</v>
      </c>
      <c r="I47" s="15">
        <v>7.5182000000000002</v>
      </c>
      <c r="J47" s="15">
        <v>7.4977</v>
      </c>
      <c r="K47" s="15">
        <v>8.1414000000000009</v>
      </c>
      <c r="L47" s="15">
        <f t="shared" si="1"/>
        <v>-1.0599999999998388E-2</v>
      </c>
      <c r="M47" s="45">
        <v>11</v>
      </c>
      <c r="N47" s="45">
        <v>49</v>
      </c>
      <c r="O47" s="45">
        <v>60</v>
      </c>
      <c r="P47" s="43">
        <v>2.0786150000000001</v>
      </c>
    </row>
    <row r="48" spans="1:16" x14ac:dyDescent="0.15">
      <c r="A48" s="5" t="s">
        <v>34</v>
      </c>
      <c r="B48" s="5" t="s">
        <v>175</v>
      </c>
      <c r="C48" s="5" t="s">
        <v>252</v>
      </c>
      <c r="D48" s="8">
        <v>54415.178960657468</v>
      </c>
      <c r="E48" s="43">
        <v>8.2533715628277253</v>
      </c>
      <c r="F48" s="15">
        <v>8.7698999999999998</v>
      </c>
      <c r="G48" s="15">
        <v>9.7858000000000001</v>
      </c>
      <c r="H48" s="15">
        <v>10.1204</v>
      </c>
      <c r="I48" s="15">
        <v>9.7538999999999998</v>
      </c>
      <c r="J48" s="15">
        <v>9.4686000000000003</v>
      </c>
      <c r="K48" s="15">
        <v>8.1343999999999994</v>
      </c>
      <c r="L48" s="15">
        <f t="shared" si="1"/>
        <v>-0.6355000000000004</v>
      </c>
      <c r="M48" s="45">
        <v>20</v>
      </c>
      <c r="N48" s="45">
        <v>37</v>
      </c>
      <c r="O48" s="45">
        <v>57</v>
      </c>
      <c r="P48" s="43">
        <v>2.0418059999999998</v>
      </c>
    </row>
    <row r="49" spans="1:16" x14ac:dyDescent="0.15">
      <c r="A49" s="5" t="s">
        <v>87</v>
      </c>
      <c r="B49" s="5" t="s">
        <v>177</v>
      </c>
      <c r="C49" s="5" t="s">
        <v>239</v>
      </c>
      <c r="D49" s="8">
        <v>48465.717409780002</v>
      </c>
      <c r="E49" s="43">
        <v>6.0331007566876407</v>
      </c>
      <c r="F49" s="15">
        <v>-3.8506</v>
      </c>
      <c r="G49" s="15">
        <v>9.0012000000000008</v>
      </c>
      <c r="H49" s="15">
        <v>7.8796999999999997</v>
      </c>
      <c r="I49" s="15">
        <v>10.9849</v>
      </c>
      <c r="J49" s="15">
        <v>9.3161000000000005</v>
      </c>
      <c r="K49" s="15">
        <v>0.5343</v>
      </c>
      <c r="L49" s="15">
        <f t="shared" si="1"/>
        <v>4.3849</v>
      </c>
      <c r="M49" s="45">
        <v>48</v>
      </c>
      <c r="N49" s="45">
        <v>109</v>
      </c>
      <c r="O49" s="45">
        <v>157</v>
      </c>
      <c r="P49" s="43">
        <v>0.50393549999999998</v>
      </c>
    </row>
    <row r="50" spans="1:16" x14ac:dyDescent="0.15">
      <c r="A50" s="5" t="s">
        <v>36</v>
      </c>
      <c r="B50" s="5" t="s">
        <v>155</v>
      </c>
      <c r="C50" s="5" t="s">
        <v>238</v>
      </c>
      <c r="D50" s="8">
        <v>84441.191999999995</v>
      </c>
      <c r="E50" s="43">
        <v>5.9385333429020148</v>
      </c>
      <c r="F50" s="15">
        <v>17.1709</v>
      </c>
      <c r="G50" s="15">
        <v>8.0152999999999999</v>
      </c>
      <c r="H50" s="15">
        <v>8.0549999999999997</v>
      </c>
      <c r="I50" s="15">
        <v>7.2417999999999996</v>
      </c>
      <c r="J50" s="15">
        <v>4.9861000000000004</v>
      </c>
      <c r="K50" s="15"/>
      <c r="L50" s="15">
        <f t="shared" si="1"/>
        <v>-17.1709</v>
      </c>
      <c r="M50" s="45">
        <v>50</v>
      </c>
      <c r="N50" s="45">
        <v>15</v>
      </c>
      <c r="O50" s="45">
        <v>65</v>
      </c>
      <c r="P50" s="43">
        <v>0.43230000000000002</v>
      </c>
    </row>
    <row r="51" spans="1:16" x14ac:dyDescent="0.15">
      <c r="A51" s="5" t="s">
        <v>71</v>
      </c>
      <c r="B51" s="5" t="s">
        <v>160</v>
      </c>
      <c r="C51" s="5" t="s">
        <v>240</v>
      </c>
      <c r="D51" s="8">
        <v>76598.6942232</v>
      </c>
      <c r="E51" s="43">
        <v>4.5122696682692913</v>
      </c>
      <c r="F51" s="15">
        <v>7.6241000000000003</v>
      </c>
      <c r="G51" s="15">
        <v>4.5130999999999997</v>
      </c>
      <c r="H51" s="15">
        <v>3.6705000000000001</v>
      </c>
      <c r="I51" s="15">
        <v>5.7686000000000002</v>
      </c>
      <c r="J51" s="15">
        <v>7.4184999999999999</v>
      </c>
      <c r="K51" s="15">
        <v>9.3766999999999996</v>
      </c>
      <c r="L51" s="15">
        <f t="shared" si="1"/>
        <v>1.7525999999999993</v>
      </c>
      <c r="M51" s="45">
        <v>72</v>
      </c>
      <c r="N51" s="45">
        <v>51</v>
      </c>
      <c r="O51" s="45">
        <v>123</v>
      </c>
      <c r="P51" s="43">
        <v>0.2283857</v>
      </c>
    </row>
    <row r="52" spans="1:16" x14ac:dyDescent="0.15">
      <c r="A52" s="5" t="s">
        <v>86</v>
      </c>
      <c r="B52" s="5" t="s">
        <v>181</v>
      </c>
      <c r="C52" s="5" t="s">
        <v>253</v>
      </c>
      <c r="D52" s="8">
        <v>44277.684788039995</v>
      </c>
      <c r="E52" s="43">
        <v>4.8980869433306458</v>
      </c>
      <c r="F52" s="15">
        <v>3.1414</v>
      </c>
      <c r="G52" s="15">
        <v>2.9083000000000001</v>
      </c>
      <c r="H52" s="15">
        <v>3.4832000000000001</v>
      </c>
      <c r="I52" s="15">
        <v>4.9899000000000004</v>
      </c>
      <c r="J52" s="15">
        <v>2.4638999999999998</v>
      </c>
      <c r="K52" s="15">
        <v>1.5335000000000001</v>
      </c>
      <c r="L52" s="15">
        <f t="shared" si="1"/>
        <v>-1.6078999999999999</v>
      </c>
      <c r="M52" s="45">
        <v>65</v>
      </c>
      <c r="N52" s="45">
        <v>88</v>
      </c>
      <c r="O52" s="45">
        <v>153</v>
      </c>
      <c r="P52" s="43">
        <v>-1.509074E-2</v>
      </c>
    </row>
    <row r="53" spans="1:16" x14ac:dyDescent="0.15">
      <c r="A53" s="5" t="s">
        <v>58</v>
      </c>
      <c r="B53" s="5" t="s">
        <v>157</v>
      </c>
      <c r="C53" s="5" t="s">
        <v>231</v>
      </c>
      <c r="D53" s="8">
        <v>79114.213230500012</v>
      </c>
      <c r="E53" s="43">
        <v>5.3220456794313016</v>
      </c>
      <c r="F53" s="15">
        <v>10.4292</v>
      </c>
      <c r="G53" s="15">
        <v>11.397</v>
      </c>
      <c r="H53" s="15">
        <v>12.0016</v>
      </c>
      <c r="I53" s="15">
        <v>11.0084</v>
      </c>
      <c r="J53" s="15">
        <v>9.7737999999999996</v>
      </c>
      <c r="K53" s="15">
        <v>10.927899999999999</v>
      </c>
      <c r="L53" s="15">
        <f t="shared" si="1"/>
        <v>0.49869999999999948</v>
      </c>
      <c r="M53" s="45">
        <v>60</v>
      </c>
      <c r="N53" s="45">
        <v>39</v>
      </c>
      <c r="O53" s="45">
        <v>99</v>
      </c>
      <c r="P53" s="43">
        <v>-0.1206422</v>
      </c>
    </row>
    <row r="54" spans="1:16" x14ac:dyDescent="0.15">
      <c r="A54" s="5" t="s">
        <v>75</v>
      </c>
      <c r="B54" s="5" t="s">
        <v>212</v>
      </c>
      <c r="C54" s="5" t="s">
        <v>254</v>
      </c>
      <c r="D54" s="8">
        <v>17395.912183840002</v>
      </c>
      <c r="E54" s="43">
        <v>5.391506351009129</v>
      </c>
      <c r="F54" s="15">
        <v>4.9992999999999999</v>
      </c>
      <c r="G54" s="15">
        <v>6.4565999999999999</v>
      </c>
      <c r="H54" s="15">
        <v>6.5952999999999999</v>
      </c>
      <c r="I54" s="15">
        <v>5.9734999999999996</v>
      </c>
      <c r="J54" s="15">
        <v>5.9523000000000001</v>
      </c>
      <c r="K54" s="15">
        <v>5.7716000000000003</v>
      </c>
      <c r="L54" s="15">
        <f t="shared" si="1"/>
        <v>0.77230000000000043</v>
      </c>
      <c r="M54" s="45">
        <v>59</v>
      </c>
      <c r="N54" s="45">
        <v>74</v>
      </c>
      <c r="O54" s="45">
        <v>133</v>
      </c>
      <c r="P54" s="43">
        <v>-0.191826</v>
      </c>
    </row>
    <row r="55" spans="1:16" x14ac:dyDescent="0.15">
      <c r="A55" s="5" t="s">
        <v>47</v>
      </c>
      <c r="B55" s="5" t="s">
        <v>163</v>
      </c>
      <c r="C55" s="5" t="s">
        <v>240</v>
      </c>
      <c r="D55" s="8">
        <v>73001.282713799999</v>
      </c>
      <c r="E55" s="43">
        <v>4.5308591349205969</v>
      </c>
      <c r="F55" s="15">
        <v>16.988199999999999</v>
      </c>
      <c r="G55" s="15">
        <v>15.391400000000001</v>
      </c>
      <c r="H55" s="15">
        <v>13.945399999999999</v>
      </c>
      <c r="I55" s="15">
        <v>13.6538</v>
      </c>
      <c r="J55" s="15"/>
      <c r="K55" s="15"/>
      <c r="L55" s="15">
        <f t="shared" si="1"/>
        <v>-16.988199999999999</v>
      </c>
      <c r="M55" s="45">
        <v>71</v>
      </c>
      <c r="N55" s="45">
        <v>17</v>
      </c>
      <c r="O55" s="45">
        <v>88</v>
      </c>
      <c r="P55" s="43">
        <v>-1.4632940000000001</v>
      </c>
    </row>
    <row r="56" spans="1:16" x14ac:dyDescent="0.15">
      <c r="A56" s="5" t="s">
        <v>88</v>
      </c>
      <c r="B56" s="5" t="s">
        <v>179</v>
      </c>
      <c r="C56" s="5" t="s">
        <v>239</v>
      </c>
      <c r="D56" s="8">
        <v>47579.011323993713</v>
      </c>
      <c r="E56" s="43">
        <v>3.7673442245065241</v>
      </c>
      <c r="F56" s="15">
        <v>3.9359999999999999</v>
      </c>
      <c r="G56" s="15">
        <v>1.5514999999999999</v>
      </c>
      <c r="H56" s="15">
        <v>3.6680000000000001</v>
      </c>
      <c r="I56" s="15">
        <v>5.2907000000000002</v>
      </c>
      <c r="J56" s="15">
        <v>3.9337</v>
      </c>
      <c r="K56" s="15">
        <v>2.7976000000000001</v>
      </c>
      <c r="L56" s="15">
        <f t="shared" si="1"/>
        <v>-1.1383999999999999</v>
      </c>
      <c r="M56" s="45">
        <v>81</v>
      </c>
      <c r="N56" s="45">
        <v>81</v>
      </c>
      <c r="O56" s="45">
        <v>162</v>
      </c>
      <c r="P56" s="43">
        <v>-1.6253709999999999</v>
      </c>
    </row>
    <row r="57" spans="1:16" x14ac:dyDescent="0.15">
      <c r="A57" s="5" t="s">
        <v>110</v>
      </c>
      <c r="B57" s="5" t="s">
        <v>186</v>
      </c>
      <c r="C57" s="5" t="s">
        <v>228</v>
      </c>
      <c r="D57" s="8">
        <v>38848.5742876</v>
      </c>
      <c r="E57" s="43">
        <v>-0.54470964534486932</v>
      </c>
      <c r="F57" s="15">
        <v>-1.8069999999999999</v>
      </c>
      <c r="G57" s="15">
        <v>-3.0446</v>
      </c>
      <c r="H57" s="15">
        <v>-3.1850000000000001</v>
      </c>
      <c r="I57" s="15">
        <v>-4.7279999999999998</v>
      </c>
      <c r="J57" s="15">
        <v>-2.2847</v>
      </c>
      <c r="K57" s="15">
        <v>-3.0123000000000002</v>
      </c>
      <c r="L57" s="15">
        <f t="shared" si="1"/>
        <v>-1.2053000000000003</v>
      </c>
      <c r="M57" s="45">
        <v>105</v>
      </c>
      <c r="N57" s="45">
        <v>107</v>
      </c>
      <c r="O57" s="45">
        <v>212</v>
      </c>
      <c r="P57" s="43">
        <v>-1.9335089999999999</v>
      </c>
    </row>
    <row r="58" spans="1:16" x14ac:dyDescent="0.15">
      <c r="A58" s="5" t="s">
        <v>21</v>
      </c>
      <c r="B58" s="5" t="s">
        <v>204</v>
      </c>
      <c r="C58" s="5" t="s">
        <v>252</v>
      </c>
      <c r="D58" s="8">
        <v>25537.51326</v>
      </c>
      <c r="E58" s="43">
        <v>11.779262553894004</v>
      </c>
      <c r="F58" s="15">
        <v>9.9794999999999998</v>
      </c>
      <c r="G58" s="15">
        <v>11.2751</v>
      </c>
      <c r="H58" s="15">
        <v>9.0909999999999993</v>
      </c>
      <c r="I58" s="15">
        <v>8.5884</v>
      </c>
      <c r="J58" s="15">
        <v>7.1929999999999996</v>
      </c>
      <c r="K58" s="15">
        <v>6.5517000000000003</v>
      </c>
      <c r="L58" s="15">
        <f t="shared" si="1"/>
        <v>-3.4277999999999995</v>
      </c>
      <c r="M58" s="45">
        <v>12</v>
      </c>
      <c r="N58" s="45">
        <v>34</v>
      </c>
      <c r="O58" s="45">
        <v>46</v>
      </c>
      <c r="P58" s="43">
        <v>-2.5883050000000001</v>
      </c>
    </row>
    <row r="59" spans="1:16" x14ac:dyDescent="0.15">
      <c r="A59" s="5" t="s">
        <v>41</v>
      </c>
      <c r="B59" s="5" t="s">
        <v>171</v>
      </c>
      <c r="C59" s="5" t="s">
        <v>255</v>
      </c>
      <c r="D59" s="8">
        <v>56229.224753519993</v>
      </c>
      <c r="E59" s="43">
        <v>6.443855786887549</v>
      </c>
      <c r="F59" s="15">
        <v>21.992599999999999</v>
      </c>
      <c r="G59" s="15">
        <v>2.4756</v>
      </c>
      <c r="H59" s="15">
        <v>12.651899999999999</v>
      </c>
      <c r="I59" s="15">
        <v>-4.5404</v>
      </c>
      <c r="J59" s="15">
        <v>14.1235</v>
      </c>
      <c r="K59" s="15">
        <v>16.279699999999998</v>
      </c>
      <c r="L59" s="15">
        <f t="shared" si="1"/>
        <v>-5.7129000000000012</v>
      </c>
      <c r="M59" s="45">
        <v>44</v>
      </c>
      <c r="N59" s="45">
        <v>26</v>
      </c>
      <c r="O59" s="45">
        <v>70</v>
      </c>
      <c r="P59" s="43">
        <v>-3.2787199999999999</v>
      </c>
    </row>
    <row r="60" spans="1:16" x14ac:dyDescent="0.15">
      <c r="A60" s="5" t="s">
        <v>63</v>
      </c>
      <c r="B60" s="5" t="s">
        <v>120</v>
      </c>
      <c r="C60" s="5" t="s">
        <v>251</v>
      </c>
      <c r="D60" s="8">
        <v>517094.98040463601</v>
      </c>
      <c r="E60" s="43">
        <v>6.5845648604269291</v>
      </c>
      <c r="F60" s="15">
        <v>5.4584999999999999</v>
      </c>
      <c r="G60" s="15">
        <v>4.2489999999999997</v>
      </c>
      <c r="H60" s="15">
        <v>3.6677999999999997</v>
      </c>
      <c r="I60" s="15">
        <v>5.1608000000000001</v>
      </c>
      <c r="J60" s="15">
        <v>6.0049000000000001</v>
      </c>
      <c r="K60" s="15">
        <v>6.0198</v>
      </c>
      <c r="L60" s="15">
        <f t="shared" si="1"/>
        <v>0.56130000000000013</v>
      </c>
      <c r="M60" s="45">
        <v>42</v>
      </c>
      <c r="N60" s="45">
        <v>68</v>
      </c>
      <c r="O60" s="45">
        <v>110</v>
      </c>
      <c r="P60" s="43">
        <v>-3.4861309999999999</v>
      </c>
    </row>
    <row r="61" spans="1:16" x14ac:dyDescent="0.15">
      <c r="A61" s="5" t="s">
        <v>48</v>
      </c>
      <c r="B61" s="5" t="s">
        <v>201</v>
      </c>
      <c r="C61" s="5" t="s">
        <v>244</v>
      </c>
      <c r="D61" s="8">
        <v>26421.862697289998</v>
      </c>
      <c r="E61" s="43">
        <v>7.5852353383010662</v>
      </c>
      <c r="F61" s="15">
        <v>6.0990000000000002</v>
      </c>
      <c r="G61" s="15">
        <v>7.1520000000000001</v>
      </c>
      <c r="H61" s="15">
        <v>7.4436</v>
      </c>
      <c r="I61" s="15">
        <v>9.5648999999999997</v>
      </c>
      <c r="J61" s="15">
        <v>11.0611</v>
      </c>
      <c r="K61" s="15">
        <v>8.9708000000000006</v>
      </c>
      <c r="L61" s="15">
        <f t="shared" si="1"/>
        <v>2.8718000000000004</v>
      </c>
      <c r="M61" s="45">
        <v>25</v>
      </c>
      <c r="N61" s="45">
        <v>63</v>
      </c>
      <c r="O61" s="45">
        <v>88</v>
      </c>
      <c r="P61" s="43">
        <v>-4.1324969999999999</v>
      </c>
    </row>
    <row r="62" spans="1:16" x14ac:dyDescent="0.15">
      <c r="A62" s="5" t="s">
        <v>109</v>
      </c>
      <c r="B62" s="5" t="s">
        <v>178</v>
      </c>
      <c r="C62" s="5" t="s">
        <v>228</v>
      </c>
      <c r="D62" s="8">
        <v>48250.271999999997</v>
      </c>
      <c r="E62" s="43">
        <v>0.86602094318507272</v>
      </c>
      <c r="F62" s="15">
        <v>0.74039999999999995</v>
      </c>
      <c r="G62" s="15">
        <v>1.1575</v>
      </c>
      <c r="H62" s="15">
        <v>1.2669000000000001</v>
      </c>
      <c r="I62" s="15">
        <v>-0.27439999999999998</v>
      </c>
      <c r="J62" s="15">
        <v>-0.4516</v>
      </c>
      <c r="K62" s="15">
        <v>3.95E-2</v>
      </c>
      <c r="L62" s="15">
        <f t="shared" si="1"/>
        <v>-0.70089999999999997</v>
      </c>
      <c r="M62" s="45">
        <v>104</v>
      </c>
      <c r="N62" s="45">
        <v>103</v>
      </c>
      <c r="O62" s="45">
        <v>207</v>
      </c>
      <c r="P62" s="43">
        <v>-4.42035</v>
      </c>
    </row>
    <row r="63" spans="1:16" x14ac:dyDescent="0.15">
      <c r="A63" s="5" t="s">
        <v>103</v>
      </c>
      <c r="B63" s="5" t="s">
        <v>165</v>
      </c>
      <c r="C63" s="5" t="s">
        <v>250</v>
      </c>
      <c r="D63" s="8">
        <v>66186.107383288705</v>
      </c>
      <c r="E63" s="43">
        <v>1.2355089452759438</v>
      </c>
      <c r="F63" s="15">
        <v>1.2984</v>
      </c>
      <c r="G63" s="15">
        <v>0.98280000000000001</v>
      </c>
      <c r="H63" s="15">
        <v>-4.8552999999999997</v>
      </c>
      <c r="I63" s="15">
        <v>2.3067000000000002</v>
      </c>
      <c r="J63" s="15">
        <v>2.2547000000000001</v>
      </c>
      <c r="K63" s="15">
        <v>2.3609999999999998</v>
      </c>
      <c r="L63" s="15">
        <f t="shared" si="1"/>
        <v>1.0625999999999998</v>
      </c>
      <c r="M63" s="45">
        <v>101</v>
      </c>
      <c r="N63" s="45">
        <v>97</v>
      </c>
      <c r="O63" s="45">
        <v>198</v>
      </c>
      <c r="P63" s="43">
        <v>-4.8090799999999998</v>
      </c>
    </row>
    <row r="64" spans="1:16" x14ac:dyDescent="0.15">
      <c r="A64" s="5" t="s">
        <v>53</v>
      </c>
      <c r="B64" s="5" t="s">
        <v>129</v>
      </c>
      <c r="C64" s="5" t="s">
        <v>235</v>
      </c>
      <c r="D64" s="8">
        <v>224991.98393237998</v>
      </c>
      <c r="E64" s="43">
        <v>7.4974649085005218</v>
      </c>
      <c r="F64" s="15">
        <v>6.0587999999999997</v>
      </c>
      <c r="G64" s="15">
        <v>5.3780000000000001</v>
      </c>
      <c r="H64" s="15">
        <v>5.2760999999999996</v>
      </c>
      <c r="I64" s="15">
        <v>5.1416000000000004</v>
      </c>
      <c r="J64" s="15">
        <v>4.8875999999999999</v>
      </c>
      <c r="K64" s="15">
        <v>4.7115999999999998</v>
      </c>
      <c r="L64" s="15">
        <f t="shared" si="1"/>
        <v>-1.3472</v>
      </c>
      <c r="M64" s="45">
        <v>28</v>
      </c>
      <c r="N64" s="45">
        <v>66</v>
      </c>
      <c r="O64" s="45">
        <v>94</v>
      </c>
      <c r="P64" s="43">
        <v>-5.0947579999999997</v>
      </c>
    </row>
    <row r="65" spans="1:16" x14ac:dyDescent="0.15">
      <c r="A65" s="5" t="s">
        <v>79</v>
      </c>
      <c r="B65" s="5" t="s">
        <v>196</v>
      </c>
      <c r="C65" s="5" t="s">
        <v>256</v>
      </c>
      <c r="D65" s="8">
        <v>32494.841632280004</v>
      </c>
      <c r="E65" s="43">
        <v>4.7141584474830021</v>
      </c>
      <c r="F65" s="15">
        <v>5.8856999999999999</v>
      </c>
      <c r="G65" s="15">
        <v>7.3388999999999998</v>
      </c>
      <c r="H65" s="15">
        <v>6.4184000000000001</v>
      </c>
      <c r="I65" s="15">
        <v>6.1132999999999997</v>
      </c>
      <c r="J65" s="15">
        <v>5.6459999999999999</v>
      </c>
      <c r="K65" s="15">
        <v>5.9641999999999999</v>
      </c>
      <c r="L65" s="15">
        <f t="shared" si="1"/>
        <v>7.8500000000000014E-2</v>
      </c>
      <c r="M65" s="45">
        <v>67</v>
      </c>
      <c r="N65" s="45">
        <v>76</v>
      </c>
      <c r="O65" s="45">
        <v>143</v>
      </c>
      <c r="P65" s="43">
        <v>-5.511069</v>
      </c>
    </row>
    <row r="66" spans="1:16" x14ac:dyDescent="0.15">
      <c r="A66" s="5" t="s">
        <v>97</v>
      </c>
      <c r="B66" s="5" t="s">
        <v>192</v>
      </c>
      <c r="C66" s="5" t="s">
        <v>250</v>
      </c>
      <c r="D66" s="8">
        <v>34480.456317213975</v>
      </c>
      <c r="E66" s="43">
        <v>2.2034655782936623</v>
      </c>
      <c r="F66" s="15">
        <v>1.734</v>
      </c>
      <c r="G66" s="15">
        <v>4.5773000000000001</v>
      </c>
      <c r="H66" s="15">
        <v>2.2641</v>
      </c>
      <c r="I66" s="15">
        <v>2.7258</v>
      </c>
      <c r="J66" s="15">
        <v>1.4610000000000001</v>
      </c>
      <c r="K66" s="15">
        <v>1.9116</v>
      </c>
      <c r="L66" s="15">
        <f t="shared" si="1"/>
        <v>0.17759999999999998</v>
      </c>
      <c r="M66" s="45">
        <v>92</v>
      </c>
      <c r="N66" s="45">
        <v>93</v>
      </c>
      <c r="O66" s="45">
        <v>185</v>
      </c>
      <c r="P66" s="43">
        <v>-5.5749399999999998</v>
      </c>
    </row>
    <row r="67" spans="1:16" x14ac:dyDescent="0.15">
      <c r="A67" s="5" t="s">
        <v>102</v>
      </c>
      <c r="B67" s="5" t="s">
        <v>146</v>
      </c>
      <c r="C67" s="5" t="s">
        <v>244</v>
      </c>
      <c r="D67" s="8">
        <v>110135.5895451</v>
      </c>
      <c r="E67" s="43">
        <v>1.1881734464163123</v>
      </c>
      <c r="F67" s="15">
        <v>1.8098999999999998</v>
      </c>
      <c r="G67" s="15">
        <v>3.6478000000000002</v>
      </c>
      <c r="H67" s="15">
        <v>2.5406</v>
      </c>
      <c r="I67" s="15">
        <v>1.8813</v>
      </c>
      <c r="J67" s="15">
        <v>2.2448999999999999</v>
      </c>
      <c r="K67" s="15">
        <v>2.6307</v>
      </c>
      <c r="L67" s="15">
        <f t="shared" ref="L67:L109" si="2">K67-F67</f>
        <v>0.8208000000000002</v>
      </c>
      <c r="M67" s="45">
        <v>102</v>
      </c>
      <c r="N67" s="45">
        <v>96</v>
      </c>
      <c r="O67" s="45">
        <v>198</v>
      </c>
      <c r="P67" s="43">
        <v>-5.6109989999999996</v>
      </c>
    </row>
    <row r="68" spans="1:16" x14ac:dyDescent="0.15">
      <c r="A68" s="5" t="s">
        <v>19</v>
      </c>
      <c r="B68" s="5" t="s">
        <v>118</v>
      </c>
      <c r="C68" s="5" t="s">
        <v>247</v>
      </c>
      <c r="D68" s="8">
        <v>1200887.07190905</v>
      </c>
      <c r="E68" s="43">
        <v>11.367743753522449</v>
      </c>
      <c r="F68" s="15">
        <v>11.446</v>
      </c>
      <c r="G68" s="15">
        <v>9.1907999999999994</v>
      </c>
      <c r="H68" s="15">
        <v>9.8533000000000008</v>
      </c>
      <c r="I68" s="15">
        <v>9.9617000000000004</v>
      </c>
      <c r="J68" s="15">
        <v>9.7566000000000006</v>
      </c>
      <c r="K68" s="15">
        <v>8.2608999999999995</v>
      </c>
      <c r="L68" s="15">
        <f t="shared" si="2"/>
        <v>-3.1851000000000003</v>
      </c>
      <c r="M68" s="45">
        <v>13</v>
      </c>
      <c r="N68" s="45">
        <v>31</v>
      </c>
      <c r="O68" s="45">
        <v>44</v>
      </c>
      <c r="P68" s="43">
        <v>-5.6564170000000003</v>
      </c>
    </row>
    <row r="69" spans="1:16" x14ac:dyDescent="0.15">
      <c r="A69" s="5" t="s">
        <v>40</v>
      </c>
      <c r="B69" s="5" t="s">
        <v>168</v>
      </c>
      <c r="C69" s="5" t="s">
        <v>234</v>
      </c>
      <c r="D69" s="8">
        <v>58605.923266979997</v>
      </c>
      <c r="E69" s="43">
        <v>8.0942904316077318</v>
      </c>
      <c r="F69" s="15">
        <v>10.154199999999999</v>
      </c>
      <c r="G69" s="15">
        <v>10.223700000000001</v>
      </c>
      <c r="H69" s="15">
        <v>10.4634</v>
      </c>
      <c r="I69" s="15">
        <v>11.286</v>
      </c>
      <c r="J69" s="15">
        <v>9.9886999999999997</v>
      </c>
      <c r="K69" s="15">
        <v>9.7454000000000001</v>
      </c>
      <c r="L69" s="15">
        <f t="shared" si="2"/>
        <v>-0.40879999999999939</v>
      </c>
      <c r="M69" s="45">
        <v>21</v>
      </c>
      <c r="N69" s="45">
        <v>48</v>
      </c>
      <c r="O69" s="45">
        <v>69</v>
      </c>
      <c r="P69" s="43">
        <v>-6.139913</v>
      </c>
    </row>
    <row r="70" spans="1:16" x14ac:dyDescent="0.15">
      <c r="A70" s="5" t="s">
        <v>99</v>
      </c>
      <c r="B70" s="5" t="s">
        <v>207</v>
      </c>
      <c r="C70" s="5" t="s">
        <v>243</v>
      </c>
      <c r="D70" s="8">
        <v>22230.2553472</v>
      </c>
      <c r="E70" s="43">
        <v>2.3051353202225502</v>
      </c>
      <c r="F70" s="15">
        <v>1.4352</v>
      </c>
      <c r="G70" s="15">
        <v>1.0484</v>
      </c>
      <c r="H70" s="15">
        <v>0.26879999999999998</v>
      </c>
      <c r="I70" s="15">
        <v>1.0922000000000001</v>
      </c>
      <c r="J70" s="15">
        <v>0.80079999999999996</v>
      </c>
      <c r="K70" s="15">
        <v>1.3129999999999999</v>
      </c>
      <c r="L70" s="15">
        <f t="shared" si="2"/>
        <v>-0.12220000000000009</v>
      </c>
      <c r="M70" s="45">
        <v>91</v>
      </c>
      <c r="N70" s="45">
        <v>98</v>
      </c>
      <c r="O70" s="45">
        <v>189</v>
      </c>
      <c r="P70" s="43">
        <v>-6.5573839999999999</v>
      </c>
    </row>
    <row r="71" spans="1:16" x14ac:dyDescent="0.15">
      <c r="A71" s="5" t="s">
        <v>85</v>
      </c>
      <c r="B71" s="5" t="s">
        <v>211</v>
      </c>
      <c r="C71" s="5" t="s">
        <v>238</v>
      </c>
      <c r="D71" s="8">
        <v>20152.299824999998</v>
      </c>
      <c r="E71" s="43">
        <v>4.366580713084816</v>
      </c>
      <c r="F71" s="15">
        <v>4.8609999999999998</v>
      </c>
      <c r="G71" s="15">
        <v>6.0721999999999996</v>
      </c>
      <c r="H71" s="15">
        <v>8.8651</v>
      </c>
      <c r="I71" s="15">
        <v>7.6376999999999997</v>
      </c>
      <c r="J71" s="15">
        <v>5.5503999999999998</v>
      </c>
      <c r="K71" s="15">
        <v>5.4085000000000001</v>
      </c>
      <c r="L71" s="15">
        <f t="shared" si="2"/>
        <v>0.54750000000000032</v>
      </c>
      <c r="M71" s="45">
        <v>74</v>
      </c>
      <c r="N71" s="45">
        <v>79</v>
      </c>
      <c r="O71" s="45">
        <v>153</v>
      </c>
      <c r="P71" s="43">
        <v>-6.9007500000000004</v>
      </c>
    </row>
    <row r="72" spans="1:16" x14ac:dyDescent="0.15">
      <c r="A72" s="5" t="s">
        <v>108</v>
      </c>
      <c r="B72" s="5" t="s">
        <v>198</v>
      </c>
      <c r="C72" s="5" t="s">
        <v>228</v>
      </c>
      <c r="D72" s="8">
        <v>31500.278901744379</v>
      </c>
      <c r="E72" s="43">
        <v>0.9189162341506909</v>
      </c>
      <c r="F72" s="15">
        <v>0.96419999999999995</v>
      </c>
      <c r="G72" s="15">
        <v>4.5270000000000001</v>
      </c>
      <c r="H72" s="15">
        <v>10.361499999999999</v>
      </c>
      <c r="I72" s="15">
        <v>13.075100000000001</v>
      </c>
      <c r="J72" s="15">
        <v>15.8049</v>
      </c>
      <c r="K72" s="15">
        <v>15.9001</v>
      </c>
      <c r="L72" s="15">
        <f t="shared" si="2"/>
        <v>14.9359</v>
      </c>
      <c r="M72" s="45">
        <v>103</v>
      </c>
      <c r="N72" s="45">
        <v>102</v>
      </c>
      <c r="O72" s="45">
        <v>205</v>
      </c>
      <c r="P72" s="43">
        <v>-7.0850720000000003</v>
      </c>
    </row>
    <row r="73" spans="1:16" x14ac:dyDescent="0.15">
      <c r="A73" s="5" t="s">
        <v>9</v>
      </c>
      <c r="B73" s="5" t="s">
        <v>185</v>
      </c>
      <c r="C73" s="5" t="s">
        <v>243</v>
      </c>
      <c r="D73" s="8">
        <v>39140.000010299998</v>
      </c>
      <c r="E73" s="43">
        <v>7.7254034726018741</v>
      </c>
      <c r="F73" s="15">
        <v>55.244700000000002</v>
      </c>
      <c r="G73" s="15">
        <v>25.2593</v>
      </c>
      <c r="H73" s="15">
        <v>15.6776</v>
      </c>
      <c r="I73" s="15">
        <v>9.2979000000000003</v>
      </c>
      <c r="J73" s="15">
        <v>6.2295999999999996</v>
      </c>
      <c r="K73" s="15">
        <v>10.7501</v>
      </c>
      <c r="L73" s="15">
        <f t="shared" si="2"/>
        <v>-44.494600000000005</v>
      </c>
      <c r="M73" s="45">
        <v>24</v>
      </c>
      <c r="N73" s="45">
        <v>1</v>
      </c>
      <c r="O73" s="45">
        <v>25</v>
      </c>
      <c r="P73" s="43">
        <v>-7.2265280000000001</v>
      </c>
    </row>
    <row r="74" spans="1:16" x14ac:dyDescent="0.15">
      <c r="A74" s="5" t="s">
        <v>101</v>
      </c>
      <c r="B74" s="5" t="s">
        <v>158</v>
      </c>
      <c r="C74" s="5" t="s">
        <v>243</v>
      </c>
      <c r="D74" s="8">
        <v>78619.133132000003</v>
      </c>
      <c r="E74" s="43">
        <v>1.8857981246784945</v>
      </c>
      <c r="F74" s="15">
        <v>6.4157000000000002</v>
      </c>
      <c r="G74" s="15">
        <v>6.0937000000000001</v>
      </c>
      <c r="H74" s="15">
        <v>5.9847000000000001</v>
      </c>
      <c r="I74" s="15">
        <v>6.3913000000000002</v>
      </c>
      <c r="J74" s="15">
        <v>4.9485000000000001</v>
      </c>
      <c r="K74" s="15">
        <v>5.4532999999999996</v>
      </c>
      <c r="L74" s="15">
        <f t="shared" si="2"/>
        <v>-0.96240000000000059</v>
      </c>
      <c r="M74" s="45">
        <v>96</v>
      </c>
      <c r="N74" s="45">
        <v>99</v>
      </c>
      <c r="O74" s="45">
        <v>195</v>
      </c>
      <c r="P74" s="43">
        <v>-7.242305</v>
      </c>
    </row>
    <row r="75" spans="1:16" x14ac:dyDescent="0.15">
      <c r="A75" s="5" t="s">
        <v>29</v>
      </c>
      <c r="B75" s="5" t="s">
        <v>170</v>
      </c>
      <c r="C75" s="5" t="s">
        <v>257</v>
      </c>
      <c r="D75" s="8">
        <v>56755.178756607915</v>
      </c>
      <c r="E75" s="43">
        <v>8.7058942406863356</v>
      </c>
      <c r="F75" s="15">
        <v>10.410399999999999</v>
      </c>
      <c r="G75" s="15">
        <v>2.3307000000000002</v>
      </c>
      <c r="H75" s="15">
        <v>-12.588699999999999</v>
      </c>
      <c r="I75" s="15">
        <v>0.54239999999999999</v>
      </c>
      <c r="J75" s="15">
        <v>0.77359999999999995</v>
      </c>
      <c r="K75" s="15">
        <v>4.8078000000000003</v>
      </c>
      <c r="L75" s="15">
        <f t="shared" si="2"/>
        <v>-5.6025999999999989</v>
      </c>
      <c r="M75" s="45">
        <v>18</v>
      </c>
      <c r="N75" s="45">
        <v>35</v>
      </c>
      <c r="O75" s="45">
        <v>53</v>
      </c>
      <c r="P75" s="43">
        <v>-7.2548789999999999</v>
      </c>
    </row>
    <row r="76" spans="1:16" x14ac:dyDescent="0.15">
      <c r="A76" s="5" t="s">
        <v>114</v>
      </c>
      <c r="B76" s="5" t="s">
        <v>174</v>
      </c>
      <c r="C76" s="5" t="s">
        <v>239</v>
      </c>
      <c r="D76" s="8">
        <v>55359.626959327376</v>
      </c>
      <c r="E76" s="43">
        <v>-2.6984073668776354</v>
      </c>
      <c r="F76" s="15">
        <v>-7.6607000000000003</v>
      </c>
      <c r="G76" s="15">
        <v>2.3412000000000002</v>
      </c>
      <c r="H76" s="15">
        <v>2.6694</v>
      </c>
      <c r="I76" s="15">
        <v>3.6377999999999999</v>
      </c>
      <c r="J76" s="15">
        <v>2.4954999999999998</v>
      </c>
      <c r="K76" s="15">
        <v>2.6419999999999999</v>
      </c>
      <c r="L76" s="15">
        <f t="shared" si="2"/>
        <v>10.3027</v>
      </c>
      <c r="M76" s="45">
        <v>109</v>
      </c>
      <c r="N76" s="45">
        <v>111</v>
      </c>
      <c r="O76" s="45">
        <v>220</v>
      </c>
      <c r="P76" s="43">
        <v>-7.3493950000000003</v>
      </c>
    </row>
    <row r="77" spans="1:16" x14ac:dyDescent="0.15">
      <c r="A77" s="5" t="s">
        <v>46</v>
      </c>
      <c r="B77" s="5" t="s">
        <v>219</v>
      </c>
      <c r="C77" s="5" t="s">
        <v>230</v>
      </c>
      <c r="D77" s="8">
        <v>9191.725919999999</v>
      </c>
      <c r="E77" s="43">
        <v>7.3994337364485085</v>
      </c>
      <c r="F77" s="15">
        <v>8.3617000000000008</v>
      </c>
      <c r="G77" s="15">
        <v>6.9970999999999997</v>
      </c>
      <c r="H77" s="15">
        <v>7.3558000000000003</v>
      </c>
      <c r="I77" s="15">
        <v>12.431699999999999</v>
      </c>
      <c r="J77" s="15">
        <v>10.785399999999999</v>
      </c>
      <c r="K77" s="15">
        <v>7.2042000000000002</v>
      </c>
      <c r="L77" s="15">
        <f t="shared" si="2"/>
        <v>-1.1575000000000006</v>
      </c>
      <c r="M77" s="45">
        <v>30</v>
      </c>
      <c r="N77" s="45">
        <v>55</v>
      </c>
      <c r="O77" s="45">
        <v>85</v>
      </c>
      <c r="P77" s="43">
        <v>-8.0230879999999996</v>
      </c>
    </row>
    <row r="78" spans="1:16" x14ac:dyDescent="0.15">
      <c r="A78" s="5" t="s">
        <v>65</v>
      </c>
      <c r="B78" s="5" t="s">
        <v>213</v>
      </c>
      <c r="C78" s="5" t="s">
        <v>234</v>
      </c>
      <c r="D78" s="8">
        <v>15562.543992969999</v>
      </c>
      <c r="E78" s="43">
        <v>2.8968057018382192</v>
      </c>
      <c r="F78" s="15">
        <v>15.0124</v>
      </c>
      <c r="G78" s="15">
        <v>12.0176</v>
      </c>
      <c r="H78" s="15">
        <v>11.4695</v>
      </c>
      <c r="I78" s="15">
        <v>10.373799999999999</v>
      </c>
      <c r="J78" s="15">
        <v>11.272</v>
      </c>
      <c r="K78" s="15">
        <v>9.9149999999999991</v>
      </c>
      <c r="L78" s="15">
        <f t="shared" si="2"/>
        <v>-5.0974000000000004</v>
      </c>
      <c r="M78" s="45">
        <v>88</v>
      </c>
      <c r="N78" s="45">
        <v>24</v>
      </c>
      <c r="O78" s="45">
        <v>112</v>
      </c>
      <c r="P78" s="43">
        <v>-8.2024930000000005</v>
      </c>
    </row>
    <row r="79" spans="1:16" x14ac:dyDescent="0.15">
      <c r="A79" s="5" t="s">
        <v>73</v>
      </c>
      <c r="B79" s="5" t="s">
        <v>182</v>
      </c>
      <c r="C79" s="5" t="s">
        <v>258</v>
      </c>
      <c r="D79" s="8">
        <v>42753.589480000002</v>
      </c>
      <c r="E79" s="43">
        <v>5.1369975658232052</v>
      </c>
      <c r="F79" s="15">
        <v>5.5315000000000003</v>
      </c>
      <c r="G79" s="15">
        <v>5.3826000000000001</v>
      </c>
      <c r="H79" s="15">
        <v>5.3787000000000003</v>
      </c>
      <c r="I79" s="15">
        <v>5.4237000000000002</v>
      </c>
      <c r="J79" s="15">
        <v>5.8422000000000001</v>
      </c>
      <c r="K79" s="15">
        <v>6.0248999999999997</v>
      </c>
      <c r="L79" s="15">
        <f t="shared" si="2"/>
        <v>0.49339999999999939</v>
      </c>
      <c r="M79" s="45">
        <v>62</v>
      </c>
      <c r="N79" s="45">
        <v>67</v>
      </c>
      <c r="O79" s="45">
        <v>129</v>
      </c>
      <c r="P79" s="43">
        <v>-8.2232579999999995</v>
      </c>
    </row>
    <row r="80" spans="1:16" x14ac:dyDescent="0.15">
      <c r="A80" s="5" t="s">
        <v>91</v>
      </c>
      <c r="B80" s="5" t="s">
        <v>153</v>
      </c>
      <c r="C80" s="5" t="s">
        <v>259</v>
      </c>
      <c r="D80" s="8">
        <v>87494.559534553438</v>
      </c>
      <c r="E80" s="43">
        <v>3.114468085606477</v>
      </c>
      <c r="F80" s="15">
        <v>2.5079000000000002</v>
      </c>
      <c r="G80" s="15">
        <v>6.8177000000000003</v>
      </c>
      <c r="H80" s="15">
        <v>4.8220000000000001</v>
      </c>
      <c r="I80" s="15">
        <v>4.4546999999999999</v>
      </c>
      <c r="J80" s="15">
        <v>3.5476000000000001</v>
      </c>
      <c r="K80" s="15">
        <v>3.5426000000000002</v>
      </c>
      <c r="L80" s="15">
        <f t="shared" si="2"/>
        <v>1.0347</v>
      </c>
      <c r="M80" s="45">
        <v>85</v>
      </c>
      <c r="N80" s="45">
        <v>90</v>
      </c>
      <c r="O80" s="45">
        <v>175</v>
      </c>
      <c r="P80" s="43">
        <v>-8.7648360000000007</v>
      </c>
    </row>
    <row r="81" spans="1:16" x14ac:dyDescent="0.15">
      <c r="A81" s="5" t="s">
        <v>55</v>
      </c>
      <c r="B81" s="5" t="s">
        <v>142</v>
      </c>
      <c r="C81" s="5" t="s">
        <v>244</v>
      </c>
      <c r="D81" s="8">
        <v>130380.56508379999</v>
      </c>
      <c r="E81" s="43">
        <v>7.3981816042264299</v>
      </c>
      <c r="F81" s="15">
        <v>5.98</v>
      </c>
      <c r="G81" s="15">
        <v>6.0583</v>
      </c>
      <c r="H81" s="15">
        <v>5.0087999999999999</v>
      </c>
      <c r="I81" s="15">
        <v>5.4882999999999997</v>
      </c>
      <c r="J81" s="15">
        <v>6.4846000000000004</v>
      </c>
      <c r="K81" s="15">
        <v>5.8093000000000004</v>
      </c>
      <c r="L81" s="15">
        <f t="shared" si="2"/>
        <v>-0.17070000000000007</v>
      </c>
      <c r="M81" s="45">
        <v>31</v>
      </c>
      <c r="N81" s="45">
        <v>64</v>
      </c>
      <c r="O81" s="45">
        <v>95</v>
      </c>
      <c r="P81" s="43">
        <v>-9.1578429999999997</v>
      </c>
    </row>
    <row r="82" spans="1:16" x14ac:dyDescent="0.15">
      <c r="A82" s="5" t="s">
        <v>64</v>
      </c>
      <c r="B82" s="5" t="s">
        <v>132</v>
      </c>
      <c r="C82" s="5" t="s">
        <v>247</v>
      </c>
      <c r="D82" s="8">
        <v>181140.89612239998</v>
      </c>
      <c r="E82" s="43">
        <v>6.7043870676329425</v>
      </c>
      <c r="F82" s="15">
        <v>4.7904999999999998</v>
      </c>
      <c r="G82" s="15">
        <v>3.0762999999999998</v>
      </c>
      <c r="H82" s="15">
        <v>1.5710999999999999</v>
      </c>
      <c r="I82" s="15">
        <v>1.5718000000000001</v>
      </c>
      <c r="J82" s="15">
        <v>2.8454000000000002</v>
      </c>
      <c r="K82" s="15">
        <v>3.2725</v>
      </c>
      <c r="L82" s="15">
        <f t="shared" si="2"/>
        <v>-1.5179999999999998</v>
      </c>
      <c r="M82" s="45">
        <v>41</v>
      </c>
      <c r="N82" s="45">
        <v>69</v>
      </c>
      <c r="O82" s="45">
        <v>110</v>
      </c>
      <c r="P82" s="43">
        <v>-9.1975569999999998</v>
      </c>
    </row>
    <row r="83" spans="1:16" x14ac:dyDescent="0.15">
      <c r="A83" s="5" t="s">
        <v>95</v>
      </c>
      <c r="B83" s="5" t="s">
        <v>210</v>
      </c>
      <c r="C83" s="5" t="s">
        <v>252</v>
      </c>
      <c r="D83" s="8">
        <v>21120.318120555454</v>
      </c>
      <c r="E83" s="43">
        <v>2.8840622317568161</v>
      </c>
      <c r="F83" s="15">
        <v>2.2770999999999999</v>
      </c>
      <c r="G83" s="15">
        <v>2.3782000000000001</v>
      </c>
      <c r="H83" s="15">
        <v>1.9215</v>
      </c>
      <c r="I83" s="15">
        <v>2.1665000000000001</v>
      </c>
      <c r="J83" s="15">
        <v>2.2040000000000002</v>
      </c>
      <c r="K83" s="15">
        <v>3.2374000000000001</v>
      </c>
      <c r="L83" s="15">
        <f t="shared" si="2"/>
        <v>0.96030000000000015</v>
      </c>
      <c r="M83" s="45">
        <v>89</v>
      </c>
      <c r="N83" s="45">
        <v>91</v>
      </c>
      <c r="O83" s="45">
        <v>180</v>
      </c>
      <c r="P83" s="43">
        <v>-9.2447459999999992</v>
      </c>
    </row>
    <row r="84" spans="1:16" x14ac:dyDescent="0.15">
      <c r="A84" s="5" t="s">
        <v>18</v>
      </c>
      <c r="B84" s="5" t="s">
        <v>218</v>
      </c>
      <c r="C84" s="5" t="s">
        <v>245</v>
      </c>
      <c r="D84" s="8">
        <v>11207.13996185</v>
      </c>
      <c r="E84" s="43">
        <v>6.7774154389705066</v>
      </c>
      <c r="F84" s="15">
        <v>35.5685</v>
      </c>
      <c r="G84" s="15">
        <v>33.995600000000003</v>
      </c>
      <c r="H84" s="15">
        <v>32.659799999999997</v>
      </c>
      <c r="I84" s="15">
        <v>34.0685</v>
      </c>
      <c r="J84" s="15">
        <v>27.1294</v>
      </c>
      <c r="K84" s="15">
        <v>28.764199999999999</v>
      </c>
      <c r="L84" s="15">
        <f t="shared" si="2"/>
        <v>-6.8043000000000013</v>
      </c>
      <c r="M84" s="45">
        <v>40</v>
      </c>
      <c r="N84" s="45">
        <v>2</v>
      </c>
      <c r="O84" s="45">
        <v>42</v>
      </c>
      <c r="P84" s="43">
        <v>-9.2458419999999997</v>
      </c>
    </row>
    <row r="85" spans="1:16" x14ac:dyDescent="0.15">
      <c r="A85" s="5" t="s">
        <v>80</v>
      </c>
      <c r="B85" s="5" t="s">
        <v>193</v>
      </c>
      <c r="C85" s="5" t="s">
        <v>237</v>
      </c>
      <c r="D85" s="8">
        <v>34450.332893976127</v>
      </c>
      <c r="E85" s="43">
        <v>5.1051026345570554</v>
      </c>
      <c r="F85" s="15">
        <v>4.2079000000000004</v>
      </c>
      <c r="G85" s="15">
        <v>2.9548000000000001</v>
      </c>
      <c r="H85" s="15">
        <v>2.7423000000000002</v>
      </c>
      <c r="I85" s="15">
        <v>2.9661999999999997</v>
      </c>
      <c r="J85" s="15">
        <v>3.3929999999999998</v>
      </c>
      <c r="K85" s="15">
        <v>3.6688000000000001</v>
      </c>
      <c r="L85" s="15">
        <f t="shared" si="2"/>
        <v>-0.53910000000000036</v>
      </c>
      <c r="M85" s="45">
        <v>63</v>
      </c>
      <c r="N85" s="45">
        <v>80</v>
      </c>
      <c r="O85" s="45">
        <v>143</v>
      </c>
      <c r="P85" s="43">
        <v>-9.2537459999999996</v>
      </c>
    </row>
    <row r="86" spans="1:16" x14ac:dyDescent="0.15">
      <c r="A86" s="5" t="s">
        <v>8</v>
      </c>
      <c r="B86" s="5" t="s">
        <v>214</v>
      </c>
      <c r="C86" s="5" t="s">
        <v>257</v>
      </c>
      <c r="D86" s="8">
        <v>15409.439830078125</v>
      </c>
      <c r="E86" s="43">
        <v>44.688669229102338</v>
      </c>
      <c r="F86" s="15">
        <v>14.2012</v>
      </c>
      <c r="G86" s="15">
        <v>11.7973</v>
      </c>
      <c r="H86" s="15">
        <v>3.5202999999999998</v>
      </c>
      <c r="I86" s="15">
        <v>4.5397999999999996</v>
      </c>
      <c r="J86" s="15">
        <v>5.1540999999999997</v>
      </c>
      <c r="K86" s="15">
        <v>5.7274000000000003</v>
      </c>
      <c r="L86" s="15">
        <f t="shared" si="2"/>
        <v>-8.4738000000000007</v>
      </c>
      <c r="M86" s="45">
        <v>1</v>
      </c>
      <c r="N86" s="45">
        <v>22</v>
      </c>
      <c r="O86" s="45">
        <v>23</v>
      </c>
      <c r="P86" s="43">
        <v>-9.4001099999999997</v>
      </c>
    </row>
    <row r="87" spans="1:16" x14ac:dyDescent="0.15">
      <c r="A87" s="5" t="s">
        <v>96</v>
      </c>
      <c r="B87" s="5" t="s">
        <v>131</v>
      </c>
      <c r="C87" s="5" t="s">
        <v>260</v>
      </c>
      <c r="D87" s="8">
        <v>221376.89861430001</v>
      </c>
      <c r="E87" s="43">
        <v>-21.307154601875979</v>
      </c>
      <c r="F87" s="15">
        <v>4.2401999999999997</v>
      </c>
      <c r="G87" s="15">
        <v>3.5644999999999998</v>
      </c>
      <c r="H87" s="15">
        <v>3.7057000000000002</v>
      </c>
      <c r="I87" s="15">
        <v>4.0693000000000001</v>
      </c>
      <c r="J87" s="15">
        <v>4.4912000000000001</v>
      </c>
      <c r="K87" s="15"/>
      <c r="L87" s="15">
        <f t="shared" si="2"/>
        <v>-4.2401999999999997</v>
      </c>
      <c r="M87" s="45">
        <v>110</v>
      </c>
      <c r="N87" s="45">
        <v>71</v>
      </c>
      <c r="O87" s="45">
        <v>181</v>
      </c>
      <c r="P87" s="43">
        <v>-9.479177</v>
      </c>
    </row>
    <row r="88" spans="1:16" x14ac:dyDescent="0.15">
      <c r="A88" s="5" t="s">
        <v>39</v>
      </c>
      <c r="B88" s="5" t="s">
        <v>191</v>
      </c>
      <c r="C88" s="5" t="s">
        <v>261</v>
      </c>
      <c r="D88" s="8">
        <v>35146.750848299998</v>
      </c>
      <c r="E88" s="43">
        <v>5.6200781599343355</v>
      </c>
      <c r="F88" s="15">
        <v>17.995699999999999</v>
      </c>
      <c r="G88" s="15">
        <v>17.8506</v>
      </c>
      <c r="H88" s="15">
        <v>14.451700000000001</v>
      </c>
      <c r="I88" s="15">
        <v>12.9916</v>
      </c>
      <c r="J88" s="15">
        <v>11.4809</v>
      </c>
      <c r="K88" s="15">
        <v>11.1684</v>
      </c>
      <c r="L88" s="15">
        <f t="shared" si="2"/>
        <v>-6.8272999999999993</v>
      </c>
      <c r="M88" s="45">
        <v>56</v>
      </c>
      <c r="N88" s="45">
        <v>13</v>
      </c>
      <c r="O88" s="45">
        <v>69</v>
      </c>
      <c r="P88" s="43">
        <v>-9.5554939999999995</v>
      </c>
    </row>
    <row r="89" spans="1:16" x14ac:dyDescent="0.15">
      <c r="A89" s="5" t="s">
        <v>37</v>
      </c>
      <c r="B89" s="5" t="s">
        <v>216</v>
      </c>
      <c r="C89" s="5" t="s">
        <v>262</v>
      </c>
      <c r="D89" s="8">
        <v>13232.81342018</v>
      </c>
      <c r="E89" s="43">
        <v>7.9563224887449628</v>
      </c>
      <c r="F89" s="15">
        <v>10.1355</v>
      </c>
      <c r="G89" s="15">
        <v>6.6487999999999996</v>
      </c>
      <c r="H89" s="15">
        <v>10.412000000000001</v>
      </c>
      <c r="I89" s="15">
        <v>10.319000000000001</v>
      </c>
      <c r="J89" s="15">
        <v>9.7432999999999996</v>
      </c>
      <c r="K89" s="15">
        <v>6.5450999999999997</v>
      </c>
      <c r="L89" s="15">
        <f t="shared" si="2"/>
        <v>-3.5904000000000007</v>
      </c>
      <c r="M89" s="45">
        <v>23</v>
      </c>
      <c r="N89" s="45">
        <v>44</v>
      </c>
      <c r="O89" s="45">
        <v>67</v>
      </c>
      <c r="P89" s="43">
        <v>-9.8196729999999999</v>
      </c>
    </row>
    <row r="90" spans="1:16" x14ac:dyDescent="0.15">
      <c r="A90" s="5" t="s">
        <v>81</v>
      </c>
      <c r="B90" s="5" t="s">
        <v>161</v>
      </c>
      <c r="C90" s="5" t="s">
        <v>259</v>
      </c>
      <c r="D90" s="8">
        <v>76588.693449835453</v>
      </c>
      <c r="E90" s="43">
        <v>3.8779794646763994</v>
      </c>
      <c r="F90" s="15">
        <v>5.7584999999999997</v>
      </c>
      <c r="G90" s="15">
        <v>8.9110999999999994</v>
      </c>
      <c r="H90" s="15">
        <v>6.8651999999999997</v>
      </c>
      <c r="I90" s="15">
        <v>5.2404000000000002</v>
      </c>
      <c r="J90" s="15">
        <v>4.9108000000000001</v>
      </c>
      <c r="K90" s="15">
        <v>3.7946</v>
      </c>
      <c r="L90" s="15">
        <f t="shared" si="2"/>
        <v>-1.9638999999999998</v>
      </c>
      <c r="M90" s="45">
        <v>79</v>
      </c>
      <c r="N90" s="45">
        <v>65</v>
      </c>
      <c r="O90" s="45">
        <v>144</v>
      </c>
      <c r="P90" s="43">
        <v>-9.8640050000000006</v>
      </c>
    </row>
    <row r="91" spans="1:16" x14ac:dyDescent="0.15">
      <c r="A91" s="5" t="s">
        <v>61</v>
      </c>
      <c r="B91" s="5" t="s">
        <v>139</v>
      </c>
      <c r="C91" s="5" t="s">
        <v>244</v>
      </c>
      <c r="D91" s="8">
        <v>144405.87296073782</v>
      </c>
      <c r="E91" s="43">
        <v>6.0973630500900802</v>
      </c>
      <c r="F91" s="15">
        <v>5.6265999999999998</v>
      </c>
      <c r="G91" s="15">
        <v>5.4379</v>
      </c>
      <c r="H91" s="15">
        <v>4.1624999999999996</v>
      </c>
      <c r="I91" s="15">
        <v>6.5240999999999998</v>
      </c>
      <c r="J91" s="15">
        <v>4.5754999999999999</v>
      </c>
      <c r="K91" s="15">
        <v>5.5076999999999998</v>
      </c>
      <c r="L91" s="15">
        <f t="shared" si="2"/>
        <v>-0.11890000000000001</v>
      </c>
      <c r="M91" s="45">
        <v>47</v>
      </c>
      <c r="N91" s="45">
        <v>58</v>
      </c>
      <c r="O91" s="45">
        <v>105</v>
      </c>
      <c r="P91" s="43">
        <v>-9.8853109999999997</v>
      </c>
    </row>
    <row r="92" spans="1:16" x14ac:dyDescent="0.15">
      <c r="A92" s="5" t="s">
        <v>107</v>
      </c>
      <c r="B92" s="5" t="s">
        <v>176</v>
      </c>
      <c r="C92" s="5" t="s">
        <v>241</v>
      </c>
      <c r="D92" s="8">
        <v>49886.413255438842</v>
      </c>
      <c r="E92" s="43">
        <v>1.5483753752725675</v>
      </c>
      <c r="F92" s="15">
        <v>0.95379999999999998</v>
      </c>
      <c r="G92" s="15">
        <v>4.1599999999999998E-2</v>
      </c>
      <c r="H92" s="15">
        <v>2.6896</v>
      </c>
      <c r="I92" s="15">
        <v>3.4188999999999998</v>
      </c>
      <c r="J92" s="15">
        <v>4.0891000000000002</v>
      </c>
      <c r="K92" s="15">
        <v>5.0324</v>
      </c>
      <c r="L92" s="15">
        <f t="shared" si="2"/>
        <v>4.0785999999999998</v>
      </c>
      <c r="M92" s="45">
        <v>99</v>
      </c>
      <c r="N92" s="45">
        <v>101</v>
      </c>
      <c r="O92" s="45">
        <v>200</v>
      </c>
      <c r="P92" s="43">
        <v>-10.216570000000001</v>
      </c>
    </row>
    <row r="93" spans="1:16" x14ac:dyDescent="0.15">
      <c r="A93" s="5" t="s">
        <v>89</v>
      </c>
      <c r="B93" s="5" t="s">
        <v>215</v>
      </c>
      <c r="C93" s="5" t="s">
        <v>252</v>
      </c>
      <c r="D93" s="8">
        <v>13732.163881200002</v>
      </c>
      <c r="E93" s="43">
        <v>4.1814515112121873</v>
      </c>
      <c r="F93" s="15">
        <v>2.8936000000000002</v>
      </c>
      <c r="G93" s="15">
        <v>1.6815</v>
      </c>
      <c r="H93" s="15">
        <v>1.0931</v>
      </c>
      <c r="I93" s="15">
        <v>5.4169</v>
      </c>
      <c r="J93" s="15">
        <v>2.2010000000000001</v>
      </c>
      <c r="K93" s="15">
        <v>2.1869999999999998</v>
      </c>
      <c r="L93" s="15">
        <f t="shared" si="2"/>
        <v>-0.70660000000000034</v>
      </c>
      <c r="M93" s="45">
        <v>75</v>
      </c>
      <c r="N93" s="45">
        <v>87</v>
      </c>
      <c r="O93" s="45">
        <v>162</v>
      </c>
      <c r="P93" s="43">
        <v>-10.957610000000001</v>
      </c>
    </row>
    <row r="94" spans="1:16" x14ac:dyDescent="0.15">
      <c r="A94" s="5" t="s">
        <v>43</v>
      </c>
      <c r="B94" s="5" t="s">
        <v>203</v>
      </c>
      <c r="C94" s="5" t="s">
        <v>244</v>
      </c>
      <c r="D94" s="8">
        <v>25649.71587344</v>
      </c>
      <c r="E94" s="43">
        <v>7.3207214639269491</v>
      </c>
      <c r="F94" s="15">
        <v>10.241</v>
      </c>
      <c r="G94" s="15">
        <v>11.167</v>
      </c>
      <c r="H94" s="15">
        <v>10.7956</v>
      </c>
      <c r="I94" s="15">
        <v>8.7618000000000009</v>
      </c>
      <c r="J94" s="15">
        <v>5.9490999999999996</v>
      </c>
      <c r="K94" s="15">
        <v>6.3087999999999997</v>
      </c>
      <c r="L94" s="15">
        <f t="shared" si="2"/>
        <v>-3.9321999999999999</v>
      </c>
      <c r="M94" s="45">
        <v>33</v>
      </c>
      <c r="N94" s="45">
        <v>45</v>
      </c>
      <c r="O94" s="45">
        <v>78</v>
      </c>
      <c r="P94" s="43">
        <v>-11.811500000000001</v>
      </c>
    </row>
    <row r="95" spans="1:16" x14ac:dyDescent="0.15">
      <c r="A95" s="5" t="s">
        <v>70</v>
      </c>
      <c r="B95" s="5" t="s">
        <v>199</v>
      </c>
      <c r="C95" s="5" t="s">
        <v>254</v>
      </c>
      <c r="D95" s="8">
        <v>30592.016954160004</v>
      </c>
      <c r="E95" s="43">
        <v>4.5556804260586858</v>
      </c>
      <c r="F95" s="15">
        <v>8.0592000000000006</v>
      </c>
      <c r="G95" s="15">
        <v>8.0533000000000001</v>
      </c>
      <c r="H95" s="15">
        <v>8.4619</v>
      </c>
      <c r="I95" s="15">
        <v>8.5787999999999993</v>
      </c>
      <c r="J95" s="15">
        <v>8.2058999999999997</v>
      </c>
      <c r="K95" s="15">
        <v>7.8667999999999996</v>
      </c>
      <c r="L95" s="15">
        <f t="shared" si="2"/>
        <v>-0.19240000000000101</v>
      </c>
      <c r="M95" s="45">
        <v>70</v>
      </c>
      <c r="N95" s="45">
        <v>50</v>
      </c>
      <c r="O95" s="45">
        <v>120</v>
      </c>
      <c r="P95" s="43">
        <v>-11.94656</v>
      </c>
    </row>
    <row r="96" spans="1:16" x14ac:dyDescent="0.15">
      <c r="A96" s="5" t="s">
        <v>83</v>
      </c>
      <c r="B96" s="5" t="s">
        <v>169</v>
      </c>
      <c r="C96" s="5" t="s">
        <v>263</v>
      </c>
      <c r="D96" s="8">
        <v>57717.103199999998</v>
      </c>
      <c r="E96" s="43">
        <v>4.8472311885874575</v>
      </c>
      <c r="F96" s="15">
        <v>3.5651999999999999</v>
      </c>
      <c r="G96" s="15">
        <v>4.2481</v>
      </c>
      <c r="H96" s="15">
        <v>3.6633</v>
      </c>
      <c r="I96" s="15">
        <v>8.7766000000000002</v>
      </c>
      <c r="J96" s="15">
        <v>7.0174000000000003</v>
      </c>
      <c r="K96" s="15">
        <v>2.7271000000000001</v>
      </c>
      <c r="L96" s="15">
        <f t="shared" si="2"/>
        <v>-0.83809999999999985</v>
      </c>
      <c r="M96" s="45">
        <v>66</v>
      </c>
      <c r="N96" s="45">
        <v>84</v>
      </c>
      <c r="O96" s="45">
        <v>150</v>
      </c>
      <c r="P96" s="43">
        <v>-12.133190000000001</v>
      </c>
    </row>
    <row r="97" spans="1:16" x14ac:dyDescent="0.15">
      <c r="A97" s="5" t="s">
        <v>72</v>
      </c>
      <c r="B97" s="5" t="s">
        <v>143</v>
      </c>
      <c r="C97" s="5" t="s">
        <v>244</v>
      </c>
      <c r="D97" s="8">
        <v>129041.76515616546</v>
      </c>
      <c r="E97" s="43">
        <v>5.8094457448439343</v>
      </c>
      <c r="F97" s="15">
        <v>5.4245000000000001</v>
      </c>
      <c r="G97" s="15">
        <v>5.0663999999999998</v>
      </c>
      <c r="H97" s="15">
        <v>4.6729000000000003</v>
      </c>
      <c r="I97" s="15">
        <v>5.1215999999999999</v>
      </c>
      <c r="J97" s="15">
        <v>4.6893000000000002</v>
      </c>
      <c r="K97" s="15">
        <v>4.0519999999999996</v>
      </c>
      <c r="L97" s="15">
        <f t="shared" si="2"/>
        <v>-1.3725000000000005</v>
      </c>
      <c r="M97" s="45">
        <v>51</v>
      </c>
      <c r="N97" s="45">
        <v>73</v>
      </c>
      <c r="O97" s="45">
        <v>124</v>
      </c>
      <c r="P97" s="43">
        <v>-12.32752</v>
      </c>
    </row>
    <row r="98" spans="1:16" x14ac:dyDescent="0.15">
      <c r="A98" s="5" t="s">
        <v>113</v>
      </c>
      <c r="B98" s="5" t="s">
        <v>200</v>
      </c>
      <c r="C98" s="5" t="s">
        <v>264</v>
      </c>
      <c r="D98" s="8">
        <v>30308.877187300001</v>
      </c>
      <c r="E98" s="43">
        <v>-1.0713990396894846</v>
      </c>
      <c r="F98" s="15">
        <v>-6.0541</v>
      </c>
      <c r="G98" s="15">
        <v>-3.2303999999999999</v>
      </c>
      <c r="H98" s="15">
        <v>-7.5359999999999996</v>
      </c>
      <c r="I98" s="15">
        <v>-5.8149999999999995</v>
      </c>
      <c r="J98" s="15">
        <v>-3.1714000000000002</v>
      </c>
      <c r="K98" s="15">
        <v>-6.9618000000000002</v>
      </c>
      <c r="L98" s="15">
        <f t="shared" si="2"/>
        <v>-0.90770000000000017</v>
      </c>
      <c r="M98" s="45">
        <v>106</v>
      </c>
      <c r="N98" s="45">
        <v>110</v>
      </c>
      <c r="O98" s="45">
        <v>216</v>
      </c>
      <c r="P98" s="43">
        <v>-12.462429999999999</v>
      </c>
    </row>
    <row r="99" spans="1:16" x14ac:dyDescent="0.15">
      <c r="A99" s="5" t="s">
        <v>76</v>
      </c>
      <c r="B99" s="5" t="s">
        <v>205</v>
      </c>
      <c r="C99" s="5" t="s">
        <v>250</v>
      </c>
      <c r="D99" s="8">
        <v>23985.435322170473</v>
      </c>
      <c r="E99" s="43">
        <v>5.4613077611765242</v>
      </c>
      <c r="F99" s="15">
        <v>4.7804000000000002</v>
      </c>
      <c r="G99" s="15">
        <v>5.2268999999999997</v>
      </c>
      <c r="H99" s="15">
        <v>7.7499000000000002</v>
      </c>
      <c r="I99" s="15">
        <v>7.2473999999999998</v>
      </c>
      <c r="J99" s="15">
        <v>4.7530999999999999</v>
      </c>
      <c r="K99" s="15">
        <v>4.3451000000000004</v>
      </c>
      <c r="L99" s="15">
        <f t="shared" si="2"/>
        <v>-0.4352999999999998</v>
      </c>
      <c r="M99" s="45">
        <v>58</v>
      </c>
      <c r="N99" s="45">
        <v>75</v>
      </c>
      <c r="O99" s="45">
        <v>133</v>
      </c>
      <c r="P99" s="43">
        <v>-15.22485</v>
      </c>
    </row>
    <row r="100" spans="1:16" x14ac:dyDescent="0.15">
      <c r="A100" s="5" t="s">
        <v>93</v>
      </c>
      <c r="B100" s="5" t="s">
        <v>195</v>
      </c>
      <c r="C100" s="5" t="s">
        <v>252</v>
      </c>
      <c r="D100" s="8">
        <v>32685.222232380002</v>
      </c>
      <c r="E100" s="43">
        <v>3.0609320678054495</v>
      </c>
      <c r="F100" s="15">
        <v>2.1945000000000001</v>
      </c>
      <c r="G100" s="15">
        <v>2.8428</v>
      </c>
      <c r="H100" s="15">
        <v>3.7625999999999999</v>
      </c>
      <c r="I100" s="15">
        <v>2.4352999999999998</v>
      </c>
      <c r="J100" s="15">
        <v>4.2648000000000001</v>
      </c>
      <c r="K100" s="15">
        <v>5.3415999999999997</v>
      </c>
      <c r="L100" s="15">
        <f t="shared" si="2"/>
        <v>3.1470999999999996</v>
      </c>
      <c r="M100" s="45">
        <v>86</v>
      </c>
      <c r="N100" s="45">
        <v>92</v>
      </c>
      <c r="O100" s="45">
        <v>178</v>
      </c>
      <c r="P100" s="43">
        <v>-15.396140000000001</v>
      </c>
    </row>
    <row r="101" spans="1:16" x14ac:dyDescent="0.15">
      <c r="A101" s="5" t="s">
        <v>50</v>
      </c>
      <c r="B101" s="5" t="s">
        <v>119</v>
      </c>
      <c r="C101" s="5" t="s">
        <v>251</v>
      </c>
      <c r="D101" s="8">
        <v>865991.57479192619</v>
      </c>
      <c r="E101" s="43">
        <v>6.9322691630660902</v>
      </c>
      <c r="F101" s="15">
        <v>7.0564999999999998</v>
      </c>
      <c r="G101" s="15">
        <v>3.0428999999999999</v>
      </c>
      <c r="H101" s="15">
        <v>1.3875999999999999</v>
      </c>
      <c r="I101" s="15">
        <v>2.7890000000000001</v>
      </c>
      <c r="J101" s="15">
        <v>4.1597</v>
      </c>
      <c r="K101" s="15">
        <v>3.9127000000000001</v>
      </c>
      <c r="L101" s="15">
        <f t="shared" si="2"/>
        <v>-3.1437999999999997</v>
      </c>
      <c r="M101" s="45">
        <v>38</v>
      </c>
      <c r="N101" s="45">
        <v>53</v>
      </c>
      <c r="O101" s="45">
        <v>91</v>
      </c>
      <c r="P101" s="43">
        <v>-15.47533</v>
      </c>
    </row>
    <row r="102" spans="1:16" x14ac:dyDescent="0.15">
      <c r="A102" s="5" t="s">
        <v>84</v>
      </c>
      <c r="B102" s="5" t="s">
        <v>190</v>
      </c>
      <c r="C102" s="5" t="s">
        <v>259</v>
      </c>
      <c r="D102" s="8">
        <v>35468.973118529997</v>
      </c>
      <c r="E102" s="43">
        <v>4.6869257634558803</v>
      </c>
      <c r="F102" s="15">
        <v>3.0286</v>
      </c>
      <c r="G102" s="15">
        <v>4.4760999999999997</v>
      </c>
      <c r="H102" s="15">
        <v>0.2611</v>
      </c>
      <c r="I102" s="15">
        <v>-1.0999000000000001</v>
      </c>
      <c r="J102" s="15">
        <v>2.2488000000000001</v>
      </c>
      <c r="K102" s="15">
        <v>1.6215999999999999</v>
      </c>
      <c r="L102" s="15">
        <f t="shared" si="2"/>
        <v>-1.407</v>
      </c>
      <c r="M102" s="45">
        <v>68</v>
      </c>
      <c r="N102" s="45">
        <v>83</v>
      </c>
      <c r="O102" s="45">
        <v>151</v>
      </c>
      <c r="P102" s="43">
        <v>-16.466470000000001</v>
      </c>
    </row>
    <row r="103" spans="1:16" x14ac:dyDescent="0.15">
      <c r="A103" s="5" t="s">
        <v>31</v>
      </c>
      <c r="B103" s="5" t="s">
        <v>217</v>
      </c>
      <c r="C103" s="5" t="s">
        <v>238</v>
      </c>
      <c r="D103" s="8">
        <v>12186.573819499999</v>
      </c>
      <c r="E103" s="43">
        <v>7.2306905008992191</v>
      </c>
      <c r="F103" s="15">
        <v>15.3963</v>
      </c>
      <c r="G103" s="15">
        <v>15.2361</v>
      </c>
      <c r="H103" s="15">
        <v>11.469899999999999</v>
      </c>
      <c r="I103" s="15">
        <v>10.5303</v>
      </c>
      <c r="J103" s="15">
        <v>8.3885000000000005</v>
      </c>
      <c r="K103" s="15">
        <v>5.3143000000000002</v>
      </c>
      <c r="L103" s="15">
        <f t="shared" si="2"/>
        <v>-10.082000000000001</v>
      </c>
      <c r="M103" s="45">
        <v>34</v>
      </c>
      <c r="N103" s="45">
        <v>21</v>
      </c>
      <c r="O103" s="45">
        <v>55</v>
      </c>
      <c r="P103" s="43">
        <v>-17.564889999999998</v>
      </c>
    </row>
    <row r="104" spans="1:16" x14ac:dyDescent="0.15">
      <c r="A104" s="5" t="s">
        <v>77</v>
      </c>
      <c r="B104" s="5" t="s">
        <v>220</v>
      </c>
      <c r="C104" s="5" t="s">
        <v>244</v>
      </c>
      <c r="D104" s="8">
        <v>7880.0868694335932</v>
      </c>
      <c r="E104" s="43">
        <v>-128.00418538804297</v>
      </c>
      <c r="F104" s="15">
        <v>12.263400000000001</v>
      </c>
      <c r="G104" s="15">
        <v>8.8925000000000001</v>
      </c>
      <c r="H104" s="15">
        <v>7.3558000000000003</v>
      </c>
      <c r="I104" s="15">
        <v>12.125999999999999</v>
      </c>
      <c r="J104" s="15">
        <v>6.4367000000000001</v>
      </c>
      <c r="K104" s="15">
        <v>7.6589999999999998</v>
      </c>
      <c r="L104" s="15">
        <f t="shared" si="2"/>
        <v>-4.6044000000000009</v>
      </c>
      <c r="M104" s="45">
        <v>111</v>
      </c>
      <c r="N104" s="45">
        <v>29</v>
      </c>
      <c r="O104" s="45">
        <v>140</v>
      </c>
      <c r="P104" s="43">
        <v>-17.691949999999999</v>
      </c>
    </row>
    <row r="105" spans="1:16" x14ac:dyDescent="0.15">
      <c r="A105" s="5" t="s">
        <v>67</v>
      </c>
      <c r="B105" s="5" t="s">
        <v>221</v>
      </c>
      <c r="C105" s="5" t="s">
        <v>240</v>
      </c>
      <c r="D105" s="8">
        <v>7864.3251896399997</v>
      </c>
      <c r="E105" s="43">
        <v>6.8907847858921416</v>
      </c>
      <c r="F105" s="15">
        <v>3.5364</v>
      </c>
      <c r="G105" s="15">
        <v>3.5762</v>
      </c>
      <c r="H105" s="15">
        <v>4.0735000000000001</v>
      </c>
      <c r="I105" s="15">
        <v>4.6551</v>
      </c>
      <c r="J105" s="15">
        <v>3.5215000000000001</v>
      </c>
      <c r="K105" s="15">
        <v>1.0001</v>
      </c>
      <c r="L105" s="15">
        <f t="shared" si="2"/>
        <v>-2.5362999999999998</v>
      </c>
      <c r="M105" s="45">
        <v>39</v>
      </c>
      <c r="N105" s="45">
        <v>77</v>
      </c>
      <c r="O105" s="45">
        <v>116</v>
      </c>
      <c r="P105" s="43">
        <v>-18.304839999999999</v>
      </c>
    </row>
    <row r="106" spans="1:16" x14ac:dyDescent="0.15">
      <c r="A106" s="5" t="s">
        <v>106</v>
      </c>
      <c r="B106" s="5" t="s">
        <v>208</v>
      </c>
      <c r="C106" s="5" t="s">
        <v>250</v>
      </c>
      <c r="D106" s="8">
        <v>22132.507796795744</v>
      </c>
      <c r="E106" s="43">
        <v>1.4063324969833746</v>
      </c>
      <c r="F106" s="15">
        <v>2.4939999999999998</v>
      </c>
      <c r="G106" s="15">
        <v>0.1414</v>
      </c>
      <c r="H106" s="15">
        <v>0.48770000000000002</v>
      </c>
      <c r="I106" s="15">
        <v>1.6623999999999999</v>
      </c>
      <c r="J106" s="15">
        <v>1.5931999999999999</v>
      </c>
      <c r="K106" s="15">
        <v>2.2162000000000002</v>
      </c>
      <c r="L106" s="15">
        <f t="shared" si="2"/>
        <v>-0.2777999999999996</v>
      </c>
      <c r="M106" s="45">
        <v>100</v>
      </c>
      <c r="N106" s="45">
        <v>100</v>
      </c>
      <c r="O106" s="45">
        <v>200</v>
      </c>
      <c r="P106" s="43">
        <v>-22.197379999999999</v>
      </c>
    </row>
    <row r="107" spans="1:16" x14ac:dyDescent="0.15">
      <c r="A107" s="5" t="s">
        <v>45</v>
      </c>
      <c r="B107" s="5" t="s">
        <v>222</v>
      </c>
      <c r="C107" s="5" t="s">
        <v>247</v>
      </c>
      <c r="D107" s="8">
        <v>7382.7</v>
      </c>
      <c r="E107" s="43">
        <v>23.325155921388905</v>
      </c>
      <c r="F107" s="15">
        <v>3.6295000000000002</v>
      </c>
      <c r="G107" s="15">
        <v>4.2336</v>
      </c>
      <c r="H107" s="15">
        <v>2.2841</v>
      </c>
      <c r="I107" s="15">
        <v>-13.667199999999999</v>
      </c>
      <c r="J107" s="15">
        <v>-18.178100000000001</v>
      </c>
      <c r="K107" s="15">
        <v>-2.4203000000000001</v>
      </c>
      <c r="L107" s="15">
        <f t="shared" si="2"/>
        <v>-6.0498000000000003</v>
      </c>
      <c r="M107" s="45">
        <v>2</v>
      </c>
      <c r="N107" s="45">
        <v>82</v>
      </c>
      <c r="O107" s="45">
        <v>84</v>
      </c>
      <c r="P107" s="43">
        <v>-23.149239999999999</v>
      </c>
    </row>
    <row r="108" spans="1:16" x14ac:dyDescent="0.15">
      <c r="A108" s="5" t="s">
        <v>52</v>
      </c>
      <c r="B108" s="5" t="s">
        <v>223</v>
      </c>
      <c r="C108" s="5" t="s">
        <v>254</v>
      </c>
      <c r="D108" s="8">
        <v>6130.9042700299997</v>
      </c>
      <c r="E108" s="43">
        <v>7.3979645573431423</v>
      </c>
      <c r="F108" s="15">
        <v>5.6065000000000005</v>
      </c>
      <c r="G108" s="15">
        <v>7.7396000000000003</v>
      </c>
      <c r="H108" s="15">
        <v>6.9741999999999997</v>
      </c>
      <c r="I108" s="15">
        <v>5.6376999999999997</v>
      </c>
      <c r="J108" s="15">
        <v>2.5388999999999999</v>
      </c>
      <c r="K108" s="15">
        <v>0.96799999999999997</v>
      </c>
      <c r="L108" s="15">
        <f t="shared" si="2"/>
        <v>-4.6385000000000005</v>
      </c>
      <c r="M108" s="45">
        <v>32</v>
      </c>
      <c r="N108" s="45">
        <v>59</v>
      </c>
      <c r="O108" s="45">
        <v>91</v>
      </c>
      <c r="P108" s="43">
        <v>-27.50366</v>
      </c>
    </row>
    <row r="109" spans="1:16" x14ac:dyDescent="0.15">
      <c r="A109" s="5" t="s">
        <v>68</v>
      </c>
      <c r="B109" s="5" t="s">
        <v>224</v>
      </c>
      <c r="C109" s="5" t="s">
        <v>252</v>
      </c>
      <c r="D109" s="8">
        <v>5006.6766599599996</v>
      </c>
      <c r="E109" s="43">
        <v>3.7529271587085211</v>
      </c>
      <c r="F109" s="15">
        <v>10.4565</v>
      </c>
      <c r="G109" s="15">
        <v>16.299199999999999</v>
      </c>
      <c r="H109" s="15">
        <v>12.657999999999999</v>
      </c>
      <c r="I109" s="15">
        <v>5.4268999999999998</v>
      </c>
      <c r="J109" s="15">
        <v>4.0315000000000003</v>
      </c>
      <c r="K109" s="15">
        <v>0.69969999999999999</v>
      </c>
      <c r="L109" s="15">
        <f t="shared" si="2"/>
        <v>-9.7568000000000001</v>
      </c>
      <c r="M109" s="45">
        <v>82</v>
      </c>
      <c r="N109" s="45">
        <v>36</v>
      </c>
      <c r="O109" s="45">
        <v>118</v>
      </c>
      <c r="P109" s="43">
        <v>-31.603829999999999</v>
      </c>
    </row>
    <row r="110" spans="1:16" x14ac:dyDescent="0.15">
      <c r="A110" s="5"/>
      <c r="B110" s="5"/>
      <c r="C110" s="5"/>
      <c r="D110" s="8"/>
      <c r="F110" s="15"/>
      <c r="G110" s="15"/>
      <c r="H110" s="15"/>
      <c r="I110" s="15"/>
      <c r="J110" s="15"/>
      <c r="K110" s="15"/>
      <c r="L110" s="15"/>
    </row>
    <row r="111" spans="1:16" x14ac:dyDescent="0.15">
      <c r="A111" s="5"/>
      <c r="B111" s="5"/>
      <c r="C111" s="5"/>
      <c r="D111" s="8"/>
      <c r="F111" s="44"/>
      <c r="G111" s="44"/>
      <c r="H111" s="44"/>
      <c r="I111" s="44"/>
      <c r="J111" s="44"/>
      <c r="K111" s="44"/>
      <c r="L111" s="44"/>
      <c r="P111" s="49">
        <v>-9.7531314477628563E-3</v>
      </c>
    </row>
    <row r="112" spans="1:16" x14ac:dyDescent="0.15">
      <c r="A112" s="7"/>
      <c r="B112" s="7"/>
      <c r="C112" s="7"/>
      <c r="D112" s="9"/>
      <c r="P112" s="49">
        <v>1.279002456111112</v>
      </c>
    </row>
    <row r="113" spans="1:16" x14ac:dyDescent="0.15">
      <c r="A113" s="5"/>
      <c r="B113" s="5"/>
      <c r="C113" s="5"/>
      <c r="D113" s="8"/>
      <c r="E113" s="45"/>
      <c r="F113" s="45"/>
      <c r="G113" s="45"/>
      <c r="H113" s="45"/>
      <c r="I113" s="45"/>
      <c r="J113" s="45"/>
      <c r="K113" s="45"/>
      <c r="L113" s="45"/>
      <c r="P113" s="45"/>
    </row>
    <row r="114" spans="1:16" x14ac:dyDescent="0.15">
      <c r="A114" s="5"/>
      <c r="B114" s="5"/>
      <c r="C114" s="5"/>
      <c r="D114" s="8"/>
      <c r="E114" s="45"/>
      <c r="F114" s="45"/>
      <c r="G114" s="45"/>
      <c r="H114" s="45"/>
      <c r="I114" s="45"/>
      <c r="J114" s="45"/>
      <c r="K114" s="45"/>
      <c r="L114" s="45"/>
      <c r="P114" s="45"/>
    </row>
    <row r="115" spans="1:16" x14ac:dyDescent="0.15">
      <c r="A115" s="5"/>
      <c r="B115" s="5"/>
      <c r="C115" s="5"/>
      <c r="D115" s="8"/>
      <c r="E115" s="45"/>
      <c r="F115" s="45"/>
      <c r="G115" s="45"/>
      <c r="H115" s="45"/>
      <c r="I115" s="45"/>
      <c r="J115" s="45"/>
      <c r="K115" s="45"/>
      <c r="L115" s="45"/>
      <c r="P115" s="45"/>
    </row>
    <row r="116" spans="1:16" x14ac:dyDescent="0.15">
      <c r="A116" s="5"/>
      <c r="B116" s="5"/>
      <c r="C116" s="5"/>
      <c r="D116" s="8"/>
      <c r="E116" s="45"/>
      <c r="F116" s="45"/>
      <c r="G116" s="45"/>
      <c r="H116" s="45"/>
      <c r="I116" s="45"/>
      <c r="J116" s="45"/>
      <c r="K116" s="45"/>
      <c r="L116" s="45"/>
      <c r="P116" s="45"/>
    </row>
    <row r="117" spans="1:16" x14ac:dyDescent="0.15">
      <c r="A117" s="5"/>
      <c r="B117" s="5"/>
      <c r="C117" s="5"/>
      <c r="D117" s="8"/>
      <c r="E117" s="45"/>
      <c r="F117" s="45"/>
      <c r="G117" s="45"/>
      <c r="H117" s="45"/>
      <c r="I117" s="45"/>
      <c r="J117" s="45"/>
      <c r="K117" s="45"/>
      <c r="L117" s="45"/>
      <c r="P117" s="45"/>
    </row>
    <row r="118" spans="1:16" x14ac:dyDescent="0.15">
      <c r="A118" s="5"/>
      <c r="B118" s="5"/>
      <c r="C118" s="5"/>
      <c r="D118" s="8"/>
      <c r="E118" s="45"/>
      <c r="F118" s="45"/>
      <c r="G118" s="45"/>
      <c r="H118" s="45"/>
      <c r="I118" s="45"/>
      <c r="J118" s="45"/>
      <c r="K118" s="45"/>
      <c r="L118" s="45"/>
      <c r="P118" s="45"/>
    </row>
    <row r="119" spans="1:16" x14ac:dyDescent="0.15">
      <c r="A119" s="5"/>
      <c r="B119" s="5"/>
      <c r="C119" s="5"/>
      <c r="D119" s="8"/>
      <c r="E119" s="45"/>
      <c r="F119" s="45"/>
      <c r="G119" s="45"/>
      <c r="H119" s="45"/>
      <c r="I119" s="45"/>
      <c r="J119" s="45"/>
      <c r="K119" s="45"/>
      <c r="L119" s="45"/>
      <c r="P119" s="45"/>
    </row>
    <row r="120" spans="1:16" x14ac:dyDescent="0.15">
      <c r="A120" s="5"/>
      <c r="B120" s="5"/>
      <c r="C120" s="5"/>
      <c r="D120" s="8"/>
      <c r="E120" s="45"/>
      <c r="F120" s="45"/>
      <c r="G120" s="45"/>
      <c r="H120" s="45"/>
      <c r="I120" s="45"/>
      <c r="J120" s="45"/>
      <c r="K120" s="45"/>
      <c r="L120" s="45"/>
      <c r="P120" s="45"/>
    </row>
    <row r="121" spans="1:16" x14ac:dyDescent="0.15">
      <c r="A121" s="5"/>
      <c r="B121" s="5"/>
      <c r="C121" s="5"/>
      <c r="D121" s="8"/>
      <c r="E121" s="45"/>
      <c r="F121" s="45"/>
      <c r="G121" s="45"/>
      <c r="H121" s="45"/>
      <c r="I121" s="45"/>
      <c r="J121" s="45"/>
      <c r="K121" s="45"/>
      <c r="L121" s="45"/>
      <c r="P121" s="45"/>
    </row>
    <row r="122" spans="1:16" x14ac:dyDescent="0.15">
      <c r="A122" s="5"/>
      <c r="B122" s="5"/>
      <c r="C122" s="5"/>
      <c r="D122" s="8"/>
      <c r="E122" s="45"/>
      <c r="F122" s="45"/>
      <c r="G122" s="45"/>
      <c r="H122" s="45"/>
      <c r="I122" s="45"/>
      <c r="J122" s="45"/>
      <c r="K122" s="45"/>
      <c r="L122" s="45"/>
      <c r="P122" s="45"/>
    </row>
    <row r="123" spans="1:16" x14ac:dyDescent="0.15">
      <c r="A123" s="5"/>
      <c r="B123" s="5"/>
      <c r="C123" s="5"/>
      <c r="D123" s="8"/>
      <c r="E123" s="45"/>
      <c r="F123" s="45"/>
      <c r="G123" s="45"/>
      <c r="H123" s="45"/>
      <c r="I123" s="45"/>
      <c r="J123" s="45"/>
      <c r="K123" s="45"/>
      <c r="L123" s="45"/>
      <c r="P123" s="45"/>
    </row>
    <row r="124" spans="1:16" x14ac:dyDescent="0.15">
      <c r="A124" s="5"/>
      <c r="B124" s="5"/>
      <c r="C124" s="5"/>
      <c r="D124" s="8"/>
      <c r="E124" s="45"/>
      <c r="F124" s="45"/>
      <c r="G124" s="45"/>
      <c r="H124" s="45"/>
      <c r="I124" s="45"/>
      <c r="J124" s="45"/>
      <c r="K124" s="45"/>
      <c r="L124" s="45"/>
      <c r="P124" s="45"/>
    </row>
    <row r="125" spans="1:16" x14ac:dyDescent="0.15">
      <c r="A125" s="5"/>
      <c r="B125" s="5"/>
      <c r="C125" s="5"/>
      <c r="D125" s="8"/>
      <c r="E125" s="45"/>
      <c r="F125" s="45"/>
      <c r="G125" s="45"/>
      <c r="H125" s="45"/>
      <c r="I125" s="45"/>
      <c r="J125" s="45"/>
      <c r="K125" s="45"/>
      <c r="L125" s="45"/>
      <c r="P125" s="45"/>
    </row>
    <row r="126" spans="1:16" x14ac:dyDescent="0.15">
      <c r="A126" s="5"/>
      <c r="B126" s="5"/>
      <c r="C126" s="5"/>
      <c r="D126" s="8"/>
      <c r="E126" s="45"/>
      <c r="F126" s="45"/>
      <c r="G126" s="45"/>
      <c r="H126" s="45"/>
      <c r="I126" s="45"/>
      <c r="J126" s="45"/>
      <c r="K126" s="45"/>
      <c r="L126" s="45"/>
      <c r="P126" s="45"/>
    </row>
    <row r="127" spans="1:16" x14ac:dyDescent="0.15">
      <c r="A127" s="5"/>
      <c r="B127" s="5"/>
      <c r="C127" s="5"/>
      <c r="D127" s="8"/>
      <c r="E127" s="45"/>
      <c r="F127" s="45"/>
      <c r="G127" s="45"/>
      <c r="H127" s="45"/>
      <c r="I127" s="45"/>
      <c r="J127" s="45"/>
      <c r="K127" s="45"/>
      <c r="L127" s="45"/>
      <c r="P127" s="45"/>
    </row>
    <row r="128" spans="1:16" x14ac:dyDescent="0.15">
      <c r="A128" s="5"/>
      <c r="B128" s="5"/>
      <c r="C128" s="5"/>
      <c r="D128" s="8"/>
      <c r="E128" s="45"/>
      <c r="F128" s="45"/>
      <c r="G128" s="45"/>
      <c r="H128" s="45"/>
      <c r="I128" s="45"/>
      <c r="J128" s="45"/>
      <c r="K128" s="45"/>
      <c r="L128" s="45"/>
      <c r="P128" s="45"/>
    </row>
    <row r="129" spans="1:16" x14ac:dyDescent="0.15">
      <c r="A129" s="5"/>
      <c r="B129" s="5"/>
      <c r="C129" s="5"/>
      <c r="D129" s="8"/>
      <c r="E129" s="45"/>
      <c r="F129" s="45"/>
      <c r="G129" s="45"/>
      <c r="H129" s="45"/>
      <c r="I129" s="45"/>
      <c r="J129" s="45"/>
      <c r="K129" s="45"/>
      <c r="L129" s="45"/>
      <c r="P129" s="45"/>
    </row>
    <row r="130" spans="1:16" x14ac:dyDescent="0.15">
      <c r="A130" s="5"/>
      <c r="B130" s="5"/>
      <c r="C130" s="5"/>
      <c r="D130" s="8"/>
      <c r="E130" s="45"/>
      <c r="F130" s="45"/>
      <c r="G130" s="45"/>
      <c r="H130" s="45"/>
      <c r="I130" s="45"/>
      <c r="J130" s="45"/>
      <c r="K130" s="45"/>
      <c r="L130" s="45"/>
      <c r="P130" s="45"/>
    </row>
    <row r="131" spans="1:16" x14ac:dyDescent="0.15">
      <c r="A131" s="5"/>
      <c r="B131" s="5"/>
      <c r="C131" s="5"/>
      <c r="D131" s="8"/>
      <c r="E131" s="45"/>
      <c r="F131" s="45"/>
      <c r="G131" s="45"/>
      <c r="H131" s="45"/>
      <c r="I131" s="45"/>
      <c r="J131" s="45"/>
      <c r="K131" s="45"/>
      <c r="L131" s="45"/>
      <c r="P131" s="45"/>
    </row>
    <row r="132" spans="1:16" x14ac:dyDescent="0.15">
      <c r="A132" s="5"/>
      <c r="B132" s="5"/>
      <c r="C132" s="5"/>
      <c r="D132" s="8"/>
      <c r="E132" s="45"/>
      <c r="F132" s="45"/>
      <c r="G132" s="45"/>
      <c r="H132" s="45"/>
      <c r="I132" s="45"/>
      <c r="J132" s="45"/>
      <c r="K132" s="45"/>
      <c r="L132" s="45"/>
      <c r="P132" s="45"/>
    </row>
    <row r="133" spans="1:16" x14ac:dyDescent="0.15">
      <c r="A133" s="5"/>
      <c r="B133" s="5"/>
      <c r="C133" s="5"/>
      <c r="D133" s="8"/>
      <c r="E133" s="45"/>
      <c r="F133" s="45"/>
      <c r="G133" s="45"/>
      <c r="H133" s="45"/>
      <c r="I133" s="45"/>
      <c r="J133" s="45"/>
      <c r="K133" s="45"/>
      <c r="L133" s="45"/>
      <c r="P133" s="45"/>
    </row>
    <row r="134" spans="1:16" x14ac:dyDescent="0.15">
      <c r="A134" s="5"/>
      <c r="B134" s="5"/>
      <c r="C134" s="5"/>
      <c r="D134" s="8"/>
      <c r="E134" s="45"/>
      <c r="F134" s="45"/>
      <c r="G134" s="45"/>
      <c r="H134" s="45"/>
      <c r="I134" s="45"/>
      <c r="J134" s="45"/>
      <c r="K134" s="45"/>
      <c r="L134" s="45"/>
      <c r="P134" s="45"/>
    </row>
    <row r="135" spans="1:16" x14ac:dyDescent="0.15">
      <c r="A135" s="5"/>
      <c r="B135" s="5"/>
      <c r="C135" s="5"/>
      <c r="D135" s="8"/>
      <c r="E135" s="45"/>
      <c r="F135" s="45"/>
      <c r="G135" s="45"/>
      <c r="H135" s="45"/>
      <c r="I135" s="45"/>
      <c r="J135" s="45"/>
      <c r="K135" s="45"/>
      <c r="L135" s="45"/>
      <c r="P135" s="45"/>
    </row>
    <row r="136" spans="1:16" x14ac:dyDescent="0.15">
      <c r="A136" s="5"/>
      <c r="B136" s="5"/>
      <c r="C136" s="5"/>
      <c r="D136" s="8"/>
      <c r="E136" s="45"/>
      <c r="F136" s="45"/>
      <c r="G136" s="45"/>
      <c r="H136" s="45"/>
      <c r="I136" s="45"/>
      <c r="J136" s="45"/>
      <c r="K136" s="45"/>
      <c r="L136" s="45"/>
      <c r="P136" s="45"/>
    </row>
    <row r="137" spans="1:16" x14ac:dyDescent="0.15">
      <c r="A137" s="5"/>
      <c r="B137" s="5"/>
      <c r="C137" s="5"/>
      <c r="D137" s="8"/>
      <c r="E137" s="45"/>
      <c r="F137" s="45"/>
      <c r="G137" s="45"/>
      <c r="H137" s="45"/>
      <c r="I137" s="45"/>
      <c r="J137" s="45"/>
      <c r="K137" s="45"/>
      <c r="L137" s="45"/>
      <c r="P137" s="45"/>
    </row>
    <row r="138" spans="1:16" x14ac:dyDescent="0.15">
      <c r="A138" s="5"/>
      <c r="B138" s="5"/>
      <c r="C138" s="5"/>
      <c r="D138" s="8"/>
      <c r="E138" s="45"/>
      <c r="F138" s="45"/>
      <c r="G138" s="45"/>
      <c r="H138" s="45"/>
      <c r="I138" s="45"/>
      <c r="J138" s="45"/>
      <c r="K138" s="45"/>
      <c r="L138" s="45"/>
      <c r="P138" s="45"/>
    </row>
    <row r="139" spans="1:16" x14ac:dyDescent="0.15">
      <c r="A139" s="5"/>
      <c r="B139" s="5"/>
      <c r="C139" s="5"/>
      <c r="D139" s="8"/>
      <c r="E139" s="45"/>
      <c r="F139" s="45"/>
      <c r="G139" s="45"/>
      <c r="H139" s="45"/>
      <c r="I139" s="45"/>
      <c r="J139" s="45"/>
      <c r="K139" s="45"/>
      <c r="L139" s="45"/>
      <c r="P139" s="45"/>
    </row>
    <row r="140" spans="1:16" x14ac:dyDescent="0.15">
      <c r="A140" s="5"/>
      <c r="B140" s="5"/>
      <c r="C140" s="5"/>
      <c r="D140" s="8"/>
      <c r="E140" s="45"/>
      <c r="F140" s="45"/>
      <c r="G140" s="45"/>
      <c r="H140" s="45"/>
      <c r="I140" s="45"/>
      <c r="J140" s="45"/>
      <c r="K140" s="45"/>
      <c r="L140" s="45"/>
      <c r="P140" s="45"/>
    </row>
    <row r="141" spans="1:16" x14ac:dyDescent="0.15">
      <c r="A141" s="5"/>
      <c r="B141" s="5"/>
      <c r="C141" s="5"/>
      <c r="D141" s="8"/>
      <c r="E141" s="45"/>
      <c r="F141" s="45"/>
      <c r="G141" s="45"/>
      <c r="H141" s="45"/>
      <c r="I141" s="45"/>
      <c r="J141" s="45"/>
      <c r="K141" s="45"/>
      <c r="L141" s="45"/>
      <c r="P141" s="45"/>
    </row>
    <row r="142" spans="1:16" x14ac:dyDescent="0.15">
      <c r="A142" s="5"/>
      <c r="B142" s="5"/>
      <c r="C142" s="5"/>
      <c r="D142" s="8"/>
      <c r="E142" s="45"/>
      <c r="F142" s="45"/>
      <c r="G142" s="45"/>
      <c r="H142" s="45"/>
      <c r="I142" s="45"/>
      <c r="J142" s="45"/>
      <c r="K142" s="45"/>
      <c r="L142" s="45"/>
      <c r="P142" s="45"/>
    </row>
    <row r="143" spans="1:16" x14ac:dyDescent="0.15">
      <c r="A143" s="5"/>
      <c r="B143" s="5"/>
      <c r="C143" s="5"/>
      <c r="D143" s="8"/>
      <c r="E143" s="45"/>
      <c r="F143" s="45"/>
      <c r="G143" s="45"/>
      <c r="H143" s="45"/>
      <c r="I143" s="45"/>
      <c r="J143" s="45"/>
      <c r="K143" s="45"/>
      <c r="L143" s="45"/>
      <c r="P143" s="45"/>
    </row>
    <row r="144" spans="1:16" x14ac:dyDescent="0.15">
      <c r="A144" s="5"/>
      <c r="B144" s="5"/>
      <c r="C144" s="5"/>
      <c r="D144" s="8"/>
      <c r="E144" s="45"/>
      <c r="F144" s="45"/>
      <c r="G144" s="45"/>
      <c r="H144" s="45"/>
      <c r="I144" s="45"/>
      <c r="J144" s="45"/>
      <c r="K144" s="45"/>
      <c r="L144" s="45"/>
      <c r="P144" s="45"/>
    </row>
    <row r="145" spans="1:16" x14ac:dyDescent="0.15">
      <c r="A145" s="5"/>
      <c r="B145" s="5"/>
      <c r="C145" s="5"/>
      <c r="D145" s="8"/>
      <c r="E145" s="45"/>
      <c r="F145" s="45"/>
      <c r="G145" s="45"/>
      <c r="H145" s="45"/>
      <c r="I145" s="45"/>
      <c r="J145" s="45"/>
      <c r="K145" s="45"/>
      <c r="L145" s="45"/>
      <c r="P145" s="45"/>
    </row>
    <row r="146" spans="1:16" x14ac:dyDescent="0.15">
      <c r="A146" s="5"/>
      <c r="B146" s="5"/>
      <c r="C146" s="5"/>
      <c r="D146" s="8"/>
      <c r="E146" s="45"/>
      <c r="F146" s="45"/>
      <c r="G146" s="45"/>
      <c r="H146" s="45"/>
      <c r="I146" s="45"/>
      <c r="J146" s="45"/>
      <c r="K146" s="45"/>
      <c r="L146" s="45"/>
      <c r="P146" s="45"/>
    </row>
    <row r="147" spans="1:16" x14ac:dyDescent="0.15">
      <c r="A147" s="5"/>
      <c r="B147" s="5"/>
      <c r="C147" s="5"/>
      <c r="D147" s="8"/>
      <c r="E147" s="45"/>
      <c r="F147" s="45"/>
      <c r="G147" s="45"/>
      <c r="H147" s="45"/>
      <c r="I147" s="45"/>
      <c r="J147" s="45"/>
      <c r="K147" s="45"/>
      <c r="L147" s="45"/>
      <c r="P147" s="45"/>
    </row>
    <row r="148" spans="1:16" x14ac:dyDescent="0.15">
      <c r="A148" s="5"/>
      <c r="B148" s="5"/>
      <c r="C148" s="5"/>
      <c r="D148" s="8"/>
      <c r="E148" s="45"/>
      <c r="F148" s="45"/>
      <c r="G148" s="45"/>
      <c r="H148" s="45"/>
      <c r="I148" s="45"/>
      <c r="J148" s="45"/>
      <c r="K148" s="45"/>
      <c r="L148" s="45"/>
      <c r="P148" s="45"/>
    </row>
    <row r="149" spans="1:16" x14ac:dyDescent="0.15">
      <c r="A149" s="5"/>
      <c r="B149" s="5"/>
      <c r="C149" s="5"/>
      <c r="D149" s="8"/>
      <c r="E149" s="45"/>
      <c r="F149" s="45"/>
      <c r="G149" s="45"/>
      <c r="H149" s="45"/>
      <c r="I149" s="45"/>
      <c r="J149" s="45"/>
      <c r="K149" s="45"/>
      <c r="L149" s="45"/>
      <c r="P149" s="45"/>
    </row>
    <row r="150" spans="1:16" x14ac:dyDescent="0.15">
      <c r="A150" s="5"/>
      <c r="B150" s="5"/>
      <c r="C150" s="5"/>
      <c r="D150" s="8"/>
      <c r="E150" s="45"/>
      <c r="F150" s="45"/>
      <c r="G150" s="45"/>
      <c r="H150" s="45"/>
      <c r="I150" s="45"/>
      <c r="J150" s="45"/>
      <c r="K150" s="45"/>
      <c r="L150" s="45"/>
      <c r="P150" s="45"/>
    </row>
    <row r="151" spans="1:16" x14ac:dyDescent="0.15">
      <c r="A151" s="5"/>
      <c r="B151" s="5"/>
      <c r="C151" s="5"/>
      <c r="D151" s="8"/>
      <c r="E151" s="45"/>
      <c r="F151" s="45"/>
      <c r="G151" s="45"/>
      <c r="H151" s="45"/>
      <c r="I151" s="45"/>
      <c r="J151" s="45"/>
      <c r="K151" s="45"/>
      <c r="L151" s="45"/>
      <c r="P151" s="45"/>
    </row>
    <row r="152" spans="1:16" x14ac:dyDescent="0.15">
      <c r="A152" s="5"/>
      <c r="B152" s="5"/>
      <c r="C152" s="5"/>
      <c r="D152" s="8"/>
      <c r="E152" s="45"/>
      <c r="F152" s="45"/>
      <c r="G152" s="45"/>
      <c r="H152" s="45"/>
      <c r="I152" s="45"/>
      <c r="J152" s="45"/>
      <c r="K152" s="45"/>
      <c r="L152" s="45"/>
      <c r="P152" s="45"/>
    </row>
    <row r="153" spans="1:16" x14ac:dyDescent="0.15">
      <c r="A153" s="5"/>
      <c r="B153" s="5"/>
      <c r="C153" s="5"/>
      <c r="D153" s="8"/>
      <c r="E153" s="45"/>
      <c r="F153" s="45"/>
      <c r="G153" s="45"/>
      <c r="H153" s="45"/>
      <c r="I153" s="45"/>
      <c r="J153" s="45"/>
      <c r="K153" s="45"/>
      <c r="L153" s="45"/>
      <c r="P153" s="45"/>
    </row>
    <row r="154" spans="1:16" x14ac:dyDescent="0.15">
      <c r="A154" s="5"/>
      <c r="B154" s="5"/>
      <c r="C154" s="5"/>
      <c r="D154" s="8"/>
      <c r="E154" s="45"/>
      <c r="F154" s="45"/>
      <c r="G154" s="45"/>
      <c r="H154" s="45"/>
      <c r="I154" s="45"/>
      <c r="J154" s="45"/>
      <c r="K154" s="45"/>
      <c r="L154" s="45"/>
      <c r="P154" s="45"/>
    </row>
    <row r="155" spans="1:16" x14ac:dyDescent="0.15">
      <c r="A155" s="5"/>
      <c r="B155" s="5"/>
      <c r="C155" s="5"/>
      <c r="D155" s="8"/>
      <c r="E155" s="45"/>
      <c r="F155" s="45"/>
      <c r="G155" s="45"/>
      <c r="H155" s="45"/>
      <c r="I155" s="45"/>
      <c r="J155" s="45"/>
      <c r="K155" s="45"/>
      <c r="L155" s="45"/>
      <c r="P155" s="45"/>
    </row>
    <row r="156" spans="1:16" x14ac:dyDescent="0.15">
      <c r="A156" s="5"/>
      <c r="B156" s="5"/>
      <c r="C156" s="5"/>
      <c r="D156" s="8"/>
      <c r="E156" s="45"/>
      <c r="F156" s="45"/>
      <c r="G156" s="45"/>
      <c r="H156" s="45"/>
      <c r="I156" s="45"/>
      <c r="J156" s="45"/>
      <c r="K156" s="45"/>
      <c r="L156" s="45"/>
      <c r="P156" s="45"/>
    </row>
    <row r="157" spans="1:16" x14ac:dyDescent="0.15">
      <c r="A157" s="5"/>
      <c r="B157" s="5"/>
      <c r="C157" s="5"/>
      <c r="D157" s="8"/>
      <c r="E157" s="45"/>
      <c r="F157" s="45"/>
      <c r="G157" s="45"/>
      <c r="H157" s="45"/>
      <c r="I157" s="45"/>
      <c r="J157" s="45"/>
      <c r="K157" s="45"/>
      <c r="L157" s="45"/>
      <c r="P157" s="45"/>
    </row>
    <row r="158" spans="1:16" x14ac:dyDescent="0.15">
      <c r="A158" s="5"/>
      <c r="B158" s="5"/>
      <c r="C158" s="5"/>
      <c r="D158" s="8"/>
      <c r="E158" s="45"/>
      <c r="F158" s="45"/>
      <c r="G158" s="45"/>
      <c r="H158" s="45"/>
      <c r="I158" s="45"/>
      <c r="J158" s="45"/>
      <c r="K158" s="45"/>
      <c r="L158" s="45"/>
      <c r="P158" s="45"/>
    </row>
    <row r="159" spans="1:16" x14ac:dyDescent="0.15">
      <c r="A159" s="5"/>
      <c r="B159" s="5"/>
      <c r="C159" s="5"/>
      <c r="D159" s="8"/>
      <c r="E159" s="45"/>
      <c r="F159" s="45"/>
      <c r="G159" s="45"/>
      <c r="H159" s="45"/>
      <c r="I159" s="45"/>
      <c r="J159" s="45"/>
      <c r="K159" s="45"/>
      <c r="L159" s="45"/>
      <c r="P159" s="45"/>
    </row>
    <row r="160" spans="1:16" x14ac:dyDescent="0.15">
      <c r="A160" s="5"/>
      <c r="B160" s="5"/>
      <c r="C160" s="5"/>
      <c r="D160" s="8"/>
      <c r="E160" s="45"/>
      <c r="F160" s="45"/>
      <c r="G160" s="45"/>
      <c r="H160" s="45"/>
      <c r="I160" s="45"/>
      <c r="J160" s="45"/>
      <c r="K160" s="45"/>
      <c r="L160" s="45"/>
      <c r="P160" s="45"/>
    </row>
    <row r="161" spans="1:16" x14ac:dyDescent="0.15">
      <c r="A161" s="5"/>
      <c r="B161" s="5"/>
      <c r="C161" s="5"/>
      <c r="D161" s="8"/>
      <c r="E161" s="45"/>
      <c r="F161" s="45"/>
      <c r="G161" s="45"/>
      <c r="H161" s="45"/>
      <c r="I161" s="45"/>
      <c r="J161" s="45"/>
      <c r="K161" s="45"/>
      <c r="L161" s="45"/>
      <c r="P161" s="45"/>
    </row>
    <row r="162" spans="1:16" x14ac:dyDescent="0.15">
      <c r="A162" s="5"/>
      <c r="B162" s="5"/>
      <c r="C162" s="5"/>
      <c r="D162" s="8"/>
      <c r="E162" s="45"/>
      <c r="F162" s="45"/>
      <c r="G162" s="45"/>
      <c r="H162" s="45"/>
      <c r="I162" s="45"/>
      <c r="J162" s="45"/>
      <c r="K162" s="45"/>
      <c r="L162" s="45"/>
      <c r="P162" s="45"/>
    </row>
    <row r="163" spans="1:16" x14ac:dyDescent="0.15">
      <c r="A163" s="5"/>
      <c r="B163" s="5"/>
      <c r="C163" s="5"/>
      <c r="D163" s="8"/>
      <c r="E163" s="45"/>
      <c r="F163" s="45"/>
      <c r="G163" s="45"/>
      <c r="H163" s="45"/>
      <c r="I163" s="45"/>
      <c r="J163" s="45"/>
      <c r="K163" s="45"/>
      <c r="L163" s="45"/>
      <c r="P163" s="45"/>
    </row>
    <row r="164" spans="1:16" x14ac:dyDescent="0.15">
      <c r="A164" s="5"/>
      <c r="B164" s="5"/>
      <c r="C164" s="5"/>
      <c r="D164" s="8"/>
      <c r="E164" s="45"/>
      <c r="F164" s="45"/>
      <c r="G164" s="45"/>
      <c r="H164" s="45"/>
      <c r="I164" s="45"/>
      <c r="J164" s="45"/>
      <c r="K164" s="45"/>
      <c r="L164" s="45"/>
      <c r="P164" s="45"/>
    </row>
    <row r="165" spans="1:16" x14ac:dyDescent="0.15">
      <c r="A165" s="5"/>
      <c r="B165" s="5"/>
      <c r="C165" s="5"/>
      <c r="D165" s="8"/>
      <c r="E165" s="45"/>
      <c r="F165" s="45"/>
      <c r="G165" s="45"/>
      <c r="H165" s="45"/>
      <c r="I165" s="45"/>
      <c r="J165" s="45"/>
      <c r="K165" s="45"/>
      <c r="L165" s="45"/>
      <c r="P165" s="45"/>
    </row>
    <row r="166" spans="1:16" x14ac:dyDescent="0.15">
      <c r="A166" s="5"/>
      <c r="B166" s="5"/>
      <c r="C166" s="5"/>
      <c r="D166" s="8"/>
      <c r="E166" s="45"/>
      <c r="F166" s="45"/>
      <c r="G166" s="45"/>
      <c r="H166" s="45"/>
      <c r="I166" s="45"/>
      <c r="J166" s="45"/>
      <c r="K166" s="45"/>
      <c r="L166" s="45"/>
      <c r="P166" s="45"/>
    </row>
    <row r="167" spans="1:16" x14ac:dyDescent="0.15">
      <c r="A167" s="5"/>
      <c r="B167" s="5"/>
      <c r="C167" s="5"/>
      <c r="D167" s="8"/>
      <c r="E167" s="45"/>
      <c r="F167" s="45"/>
      <c r="G167" s="45"/>
      <c r="H167" s="45"/>
      <c r="I167" s="45"/>
      <c r="J167" s="45"/>
      <c r="K167" s="45"/>
      <c r="L167" s="45"/>
      <c r="P167" s="45"/>
    </row>
    <row r="168" spans="1:16" x14ac:dyDescent="0.15">
      <c r="A168" s="5"/>
      <c r="B168" s="5"/>
      <c r="C168" s="5"/>
      <c r="D168" s="8"/>
      <c r="E168" s="45"/>
      <c r="F168" s="45"/>
      <c r="G168" s="45"/>
      <c r="H168" s="45"/>
      <c r="I168" s="45"/>
      <c r="J168" s="45"/>
      <c r="K168" s="45"/>
      <c r="L168" s="45"/>
      <c r="P168" s="45"/>
    </row>
    <row r="169" spans="1:16" x14ac:dyDescent="0.15">
      <c r="A169" s="5"/>
      <c r="B169" s="5"/>
      <c r="C169" s="5"/>
      <c r="D169" s="8"/>
      <c r="E169" s="45"/>
      <c r="F169" s="45"/>
      <c r="G169" s="45"/>
      <c r="H169" s="45"/>
      <c r="I169" s="45"/>
      <c r="J169" s="45"/>
      <c r="K169" s="45"/>
      <c r="L169" s="45"/>
      <c r="P169" s="45"/>
    </row>
    <row r="170" spans="1:16" x14ac:dyDescent="0.15">
      <c r="A170" s="5"/>
      <c r="B170" s="5"/>
      <c r="C170" s="5"/>
      <c r="D170" s="8"/>
      <c r="E170" s="45"/>
      <c r="F170" s="45"/>
      <c r="G170" s="45"/>
      <c r="H170" s="45"/>
      <c r="I170" s="45"/>
      <c r="J170" s="45"/>
      <c r="K170" s="45"/>
      <c r="L170" s="45"/>
      <c r="P170" s="45"/>
    </row>
    <row r="171" spans="1:16" x14ac:dyDescent="0.15">
      <c r="A171" s="5"/>
      <c r="B171" s="5"/>
      <c r="C171" s="5"/>
      <c r="D171" s="8"/>
      <c r="E171" s="45"/>
      <c r="F171" s="45"/>
      <c r="G171" s="45"/>
      <c r="H171" s="45"/>
      <c r="I171" s="45"/>
      <c r="J171" s="45"/>
      <c r="K171" s="45"/>
      <c r="L171" s="45"/>
      <c r="P171" s="45"/>
    </row>
    <row r="172" spans="1:16" x14ac:dyDescent="0.15">
      <c r="A172" s="5"/>
      <c r="B172" s="5"/>
      <c r="C172" s="5"/>
      <c r="D172" s="8"/>
      <c r="E172" s="45"/>
      <c r="F172" s="45"/>
      <c r="G172" s="45"/>
      <c r="H172" s="45"/>
      <c r="I172" s="45"/>
      <c r="J172" s="45"/>
      <c r="K172" s="45"/>
      <c r="L172" s="45"/>
      <c r="P172" s="45"/>
    </row>
    <row r="173" spans="1:16" x14ac:dyDescent="0.15">
      <c r="A173" s="5"/>
      <c r="B173" s="5"/>
      <c r="C173" s="5"/>
      <c r="D173" s="8"/>
      <c r="E173" s="45"/>
      <c r="F173" s="45"/>
      <c r="G173" s="45"/>
      <c r="H173" s="45"/>
      <c r="I173" s="45"/>
      <c r="J173" s="45"/>
      <c r="K173" s="45"/>
      <c r="L173" s="45"/>
      <c r="P173" s="45"/>
    </row>
    <row r="174" spans="1:16" x14ac:dyDescent="0.15">
      <c r="A174" s="5"/>
      <c r="B174" s="5"/>
      <c r="C174" s="5"/>
      <c r="D174" s="8"/>
      <c r="E174" s="45"/>
      <c r="F174" s="45"/>
      <c r="G174" s="45"/>
      <c r="H174" s="45"/>
      <c r="I174" s="45"/>
      <c r="J174" s="45"/>
      <c r="K174" s="45"/>
      <c r="L174" s="45"/>
      <c r="P174" s="45"/>
    </row>
    <row r="175" spans="1:16" x14ac:dyDescent="0.15">
      <c r="A175" s="5"/>
      <c r="B175" s="5"/>
      <c r="C175" s="5"/>
      <c r="D175" s="8"/>
      <c r="E175" s="45"/>
      <c r="F175" s="45"/>
      <c r="G175" s="45"/>
      <c r="H175" s="45"/>
      <c r="I175" s="45"/>
      <c r="J175" s="45"/>
      <c r="K175" s="45"/>
      <c r="L175" s="45"/>
      <c r="P175" s="45"/>
    </row>
    <row r="176" spans="1:16" x14ac:dyDescent="0.15">
      <c r="A176" s="5"/>
      <c r="B176" s="5"/>
      <c r="C176" s="5"/>
      <c r="D176" s="8"/>
      <c r="E176" s="45"/>
      <c r="F176" s="45"/>
      <c r="G176" s="45"/>
      <c r="H176" s="45"/>
      <c r="I176" s="45"/>
      <c r="J176" s="45"/>
      <c r="K176" s="45"/>
      <c r="L176" s="45"/>
      <c r="P176" s="45"/>
    </row>
    <row r="177" spans="1:16" x14ac:dyDescent="0.15">
      <c r="A177" s="5"/>
      <c r="B177" s="5"/>
      <c r="C177" s="5"/>
      <c r="D177" s="8"/>
      <c r="E177" s="45"/>
      <c r="F177" s="45"/>
      <c r="G177" s="45"/>
      <c r="H177" s="45"/>
      <c r="I177" s="45"/>
      <c r="J177" s="45"/>
      <c r="K177" s="45"/>
      <c r="L177" s="45"/>
      <c r="P177" s="45"/>
    </row>
    <row r="178" spans="1:16" x14ac:dyDescent="0.15">
      <c r="A178" s="5"/>
      <c r="B178" s="5"/>
      <c r="C178" s="5"/>
      <c r="D178" s="8"/>
      <c r="E178" s="45"/>
      <c r="F178" s="45"/>
      <c r="G178" s="45"/>
      <c r="H178" s="45"/>
      <c r="I178" s="45"/>
      <c r="J178" s="45"/>
      <c r="K178" s="45"/>
      <c r="L178" s="45"/>
      <c r="P178" s="45"/>
    </row>
    <row r="179" spans="1:16" x14ac:dyDescent="0.15">
      <c r="A179" s="5"/>
      <c r="B179" s="5"/>
      <c r="C179" s="5"/>
      <c r="D179" s="8"/>
      <c r="E179" s="45"/>
      <c r="F179" s="45"/>
      <c r="G179" s="45"/>
      <c r="H179" s="45"/>
      <c r="I179" s="45"/>
      <c r="J179" s="45"/>
      <c r="K179" s="45"/>
      <c r="L179" s="45"/>
      <c r="P179" s="45"/>
    </row>
    <row r="180" spans="1:16" x14ac:dyDescent="0.15">
      <c r="A180" s="5"/>
      <c r="B180" s="5"/>
      <c r="C180" s="5"/>
      <c r="D180" s="8"/>
      <c r="E180" s="45"/>
      <c r="F180" s="45"/>
      <c r="G180" s="45"/>
      <c r="H180" s="45"/>
      <c r="I180" s="45"/>
      <c r="J180" s="45"/>
      <c r="K180" s="45"/>
      <c r="L180" s="45"/>
      <c r="P180" s="45"/>
    </row>
    <row r="181" spans="1:16" x14ac:dyDescent="0.15">
      <c r="A181" s="5"/>
      <c r="B181" s="5"/>
      <c r="C181" s="5"/>
      <c r="D181" s="8"/>
      <c r="E181" s="45"/>
      <c r="F181" s="45"/>
      <c r="G181" s="45"/>
      <c r="H181" s="45"/>
      <c r="I181" s="45"/>
      <c r="J181" s="45"/>
      <c r="K181" s="45"/>
      <c r="L181" s="45"/>
      <c r="P181" s="45"/>
    </row>
    <row r="182" spans="1:16" x14ac:dyDescent="0.15">
      <c r="A182" s="5"/>
      <c r="B182" s="5"/>
      <c r="C182" s="5"/>
      <c r="D182" s="8"/>
      <c r="E182" s="45"/>
      <c r="F182" s="45"/>
      <c r="G182" s="45"/>
      <c r="H182" s="45"/>
      <c r="I182" s="45"/>
      <c r="J182" s="45"/>
      <c r="K182" s="45"/>
      <c r="L182" s="45"/>
      <c r="P182" s="45"/>
    </row>
    <row r="183" spans="1:16" x14ac:dyDescent="0.15">
      <c r="A183" s="5"/>
      <c r="B183" s="5"/>
      <c r="C183" s="5"/>
      <c r="D183" s="8"/>
      <c r="E183" s="45"/>
      <c r="F183" s="45"/>
      <c r="G183" s="45"/>
      <c r="H183" s="45"/>
      <c r="I183" s="45"/>
      <c r="J183" s="45"/>
      <c r="K183" s="45"/>
      <c r="L183" s="45"/>
      <c r="P183" s="45"/>
    </row>
    <row r="184" spans="1:16" x14ac:dyDescent="0.15">
      <c r="A184" s="5"/>
      <c r="B184" s="5"/>
      <c r="C184" s="5"/>
      <c r="D184" s="8"/>
      <c r="E184" s="45"/>
      <c r="F184" s="45"/>
      <c r="G184" s="45"/>
      <c r="H184" s="45"/>
      <c r="I184" s="45"/>
      <c r="J184" s="45"/>
      <c r="K184" s="45"/>
      <c r="L184" s="45"/>
      <c r="P184" s="45"/>
    </row>
    <row r="185" spans="1:16" x14ac:dyDescent="0.15">
      <c r="A185" s="5"/>
      <c r="B185" s="5"/>
      <c r="C185" s="5"/>
      <c r="D185" s="8"/>
      <c r="E185" s="45"/>
      <c r="F185" s="45"/>
      <c r="G185" s="45"/>
      <c r="H185" s="45"/>
      <c r="I185" s="45"/>
      <c r="J185" s="45"/>
      <c r="K185" s="45"/>
      <c r="L185" s="45"/>
      <c r="P185" s="45"/>
    </row>
    <row r="186" spans="1:16" x14ac:dyDescent="0.15">
      <c r="A186" s="5"/>
      <c r="B186" s="5"/>
      <c r="C186" s="5"/>
      <c r="D186" s="8"/>
      <c r="E186" s="45"/>
      <c r="F186" s="45"/>
      <c r="G186" s="45"/>
      <c r="H186" s="45"/>
      <c r="I186" s="45"/>
      <c r="J186" s="45"/>
      <c r="K186" s="45"/>
      <c r="L186" s="45"/>
      <c r="P186" s="45"/>
    </row>
    <row r="187" spans="1:16" x14ac:dyDescent="0.15">
      <c r="A187" s="5"/>
      <c r="B187" s="5"/>
      <c r="C187" s="5"/>
      <c r="D187" s="8"/>
      <c r="E187" s="45"/>
      <c r="F187" s="45"/>
      <c r="G187" s="45"/>
      <c r="H187" s="45"/>
      <c r="I187" s="45"/>
      <c r="J187" s="45"/>
      <c r="K187" s="45"/>
      <c r="L187" s="45"/>
      <c r="P187" s="45"/>
    </row>
    <row r="188" spans="1:16" x14ac:dyDescent="0.15">
      <c r="A188" s="5"/>
      <c r="B188" s="5"/>
      <c r="C188" s="5"/>
      <c r="D188" s="8"/>
      <c r="E188" s="45"/>
      <c r="F188" s="45"/>
      <c r="G188" s="45"/>
      <c r="H188" s="45"/>
      <c r="I188" s="45"/>
      <c r="J188" s="45"/>
      <c r="K188" s="45"/>
      <c r="L188" s="45"/>
      <c r="P188" s="45"/>
    </row>
    <row r="189" spans="1:16" x14ac:dyDescent="0.15">
      <c r="A189" s="5"/>
      <c r="B189" s="5"/>
      <c r="C189" s="5"/>
      <c r="D189" s="8"/>
      <c r="E189" s="45"/>
      <c r="F189" s="45"/>
      <c r="G189" s="45"/>
      <c r="H189" s="45"/>
      <c r="I189" s="45"/>
      <c r="J189" s="45"/>
      <c r="K189" s="45"/>
      <c r="L189" s="45"/>
      <c r="P189" s="45"/>
    </row>
    <row r="190" spans="1:16" x14ac:dyDescent="0.15">
      <c r="A190" s="5"/>
      <c r="B190" s="5"/>
      <c r="C190" s="5"/>
      <c r="D190" s="8"/>
      <c r="E190" s="45"/>
      <c r="F190" s="45"/>
      <c r="G190" s="45"/>
      <c r="H190" s="45"/>
      <c r="I190" s="45"/>
      <c r="J190" s="45"/>
      <c r="K190" s="45"/>
      <c r="L190" s="45"/>
      <c r="P190" s="45"/>
    </row>
    <row r="191" spans="1:16" x14ac:dyDescent="0.15">
      <c r="A191" s="5"/>
      <c r="B191" s="5"/>
      <c r="C191" s="5"/>
      <c r="D191" s="8"/>
      <c r="E191" s="45"/>
      <c r="F191" s="45"/>
      <c r="G191" s="45"/>
      <c r="H191" s="45"/>
      <c r="I191" s="45"/>
      <c r="J191" s="45"/>
      <c r="K191" s="45"/>
      <c r="L191" s="45"/>
      <c r="P191" s="45"/>
    </row>
    <row r="192" spans="1:16" x14ac:dyDescent="0.15">
      <c r="A192" s="5"/>
      <c r="B192" s="5"/>
      <c r="C192" s="5"/>
      <c r="D192" s="8"/>
      <c r="E192" s="45"/>
      <c r="F192" s="45"/>
      <c r="G192" s="45"/>
      <c r="H192" s="45"/>
      <c r="I192" s="45"/>
      <c r="J192" s="45"/>
      <c r="K192" s="45"/>
      <c r="L192" s="45"/>
      <c r="P192" s="45"/>
    </row>
    <row r="193" spans="1:16" x14ac:dyDescent="0.15">
      <c r="A193" s="5"/>
      <c r="B193" s="5"/>
      <c r="C193" s="5"/>
      <c r="D193" s="8"/>
      <c r="E193" s="45"/>
      <c r="F193" s="45"/>
      <c r="G193" s="45"/>
      <c r="H193" s="45"/>
      <c r="I193" s="45"/>
      <c r="J193" s="45"/>
      <c r="K193" s="45"/>
      <c r="L193" s="45"/>
      <c r="P193" s="45"/>
    </row>
    <row r="194" spans="1:16" x14ac:dyDescent="0.15">
      <c r="A194" s="5"/>
      <c r="B194" s="5"/>
      <c r="C194" s="5"/>
      <c r="D194" s="8"/>
      <c r="E194" s="45"/>
      <c r="F194" s="45"/>
      <c r="G194" s="45"/>
      <c r="H194" s="45"/>
      <c r="I194" s="45"/>
      <c r="J194" s="45"/>
      <c r="K194" s="45"/>
      <c r="L194" s="45"/>
      <c r="P194" s="45"/>
    </row>
    <row r="195" spans="1:16" x14ac:dyDescent="0.15">
      <c r="A195" s="5"/>
      <c r="B195" s="5"/>
      <c r="C195" s="5"/>
      <c r="D195" s="8"/>
      <c r="E195" s="45"/>
      <c r="F195" s="45"/>
      <c r="G195" s="45"/>
      <c r="H195" s="45"/>
      <c r="I195" s="45"/>
      <c r="J195" s="45"/>
      <c r="K195" s="45"/>
      <c r="L195" s="45"/>
      <c r="P195" s="45"/>
    </row>
    <row r="196" spans="1:16" x14ac:dyDescent="0.15">
      <c r="A196" s="5"/>
      <c r="B196" s="5"/>
      <c r="C196" s="5"/>
      <c r="D196" s="8"/>
      <c r="E196" s="45"/>
      <c r="F196" s="45"/>
      <c r="G196" s="45"/>
      <c r="H196" s="45"/>
      <c r="I196" s="45"/>
      <c r="J196" s="45"/>
      <c r="K196" s="45"/>
      <c r="L196" s="45"/>
      <c r="P196" s="45"/>
    </row>
    <row r="197" spans="1:16" x14ac:dyDescent="0.15">
      <c r="A197" s="5"/>
      <c r="B197" s="5"/>
      <c r="C197" s="5"/>
      <c r="D197" s="8"/>
      <c r="E197" s="45"/>
      <c r="F197" s="45"/>
      <c r="G197" s="45"/>
      <c r="H197" s="45"/>
      <c r="I197" s="45"/>
      <c r="J197" s="45"/>
      <c r="K197" s="45"/>
      <c r="L197" s="45"/>
      <c r="P197" s="45"/>
    </row>
    <row r="198" spans="1:16" x14ac:dyDescent="0.15">
      <c r="A198" s="5"/>
      <c r="B198" s="5"/>
      <c r="C198" s="5"/>
      <c r="D198" s="8"/>
      <c r="E198" s="45"/>
      <c r="F198" s="45"/>
      <c r="G198" s="45"/>
      <c r="H198" s="45"/>
      <c r="I198" s="45"/>
      <c r="J198" s="45"/>
      <c r="K198" s="45"/>
      <c r="L198" s="45"/>
      <c r="P198" s="45"/>
    </row>
    <row r="199" spans="1:16" x14ac:dyDescent="0.15">
      <c r="A199" s="5"/>
      <c r="B199" s="5"/>
      <c r="C199" s="5"/>
      <c r="D199" s="8"/>
      <c r="E199" s="45"/>
      <c r="F199" s="45"/>
      <c r="G199" s="45"/>
      <c r="H199" s="45"/>
      <c r="I199" s="45"/>
      <c r="J199" s="45"/>
      <c r="K199" s="45"/>
      <c r="L199" s="45"/>
      <c r="P199" s="45"/>
    </row>
    <row r="200" spans="1:16" x14ac:dyDescent="0.15">
      <c r="A200" s="5"/>
      <c r="B200" s="5"/>
      <c r="C200" s="5"/>
      <c r="D200" s="8"/>
      <c r="E200" s="45"/>
      <c r="F200" s="45"/>
      <c r="G200" s="45"/>
      <c r="H200" s="45"/>
      <c r="I200" s="45"/>
      <c r="J200" s="45"/>
      <c r="K200" s="45"/>
      <c r="L200" s="45"/>
      <c r="P200" s="45"/>
    </row>
    <row r="201" spans="1:16" x14ac:dyDescent="0.15">
      <c r="A201" s="5"/>
      <c r="B201" s="5"/>
      <c r="C201" s="5"/>
      <c r="D201" s="8"/>
      <c r="E201" s="45"/>
      <c r="F201" s="45"/>
      <c r="G201" s="45"/>
      <c r="H201" s="45"/>
      <c r="I201" s="45"/>
      <c r="J201" s="45"/>
      <c r="K201" s="45"/>
      <c r="L201" s="45"/>
      <c r="P201" s="45"/>
    </row>
    <row r="202" spans="1:16" x14ac:dyDescent="0.15">
      <c r="A202" s="5"/>
      <c r="B202" s="5"/>
      <c r="C202" s="5"/>
      <c r="D202" s="8"/>
      <c r="E202" s="45"/>
      <c r="F202" s="45"/>
      <c r="G202" s="45"/>
      <c r="H202" s="45"/>
      <c r="I202" s="45"/>
      <c r="J202" s="45"/>
      <c r="K202" s="45"/>
      <c r="L202" s="45"/>
      <c r="P202" s="45"/>
    </row>
    <row r="203" spans="1:16" x14ac:dyDescent="0.15">
      <c r="A203" s="5"/>
      <c r="B203" s="5"/>
      <c r="C203" s="5"/>
      <c r="D203" s="8"/>
      <c r="E203" s="45"/>
      <c r="F203" s="45"/>
      <c r="G203" s="45"/>
      <c r="H203" s="45"/>
      <c r="I203" s="45"/>
      <c r="J203" s="45"/>
      <c r="K203" s="45"/>
      <c r="L203" s="45"/>
      <c r="P203" s="45"/>
    </row>
    <row r="204" spans="1:16" x14ac:dyDescent="0.15">
      <c r="A204" s="5"/>
      <c r="B204" s="5"/>
      <c r="C204" s="5"/>
      <c r="D204" s="8"/>
      <c r="E204" s="45"/>
      <c r="F204" s="45"/>
      <c r="G204" s="45"/>
      <c r="H204" s="45"/>
      <c r="I204" s="45"/>
      <c r="J204" s="45"/>
      <c r="K204" s="45"/>
      <c r="L204" s="45"/>
      <c r="P204" s="45"/>
    </row>
    <row r="205" spans="1:16" x14ac:dyDescent="0.15">
      <c r="A205" s="5"/>
      <c r="B205" s="5"/>
      <c r="C205" s="5"/>
      <c r="D205" s="8"/>
      <c r="E205" s="45"/>
      <c r="F205" s="45"/>
      <c r="G205" s="45"/>
      <c r="H205" s="45"/>
      <c r="I205" s="45"/>
      <c r="J205" s="45"/>
      <c r="K205" s="45"/>
      <c r="L205" s="45"/>
      <c r="P205" s="45"/>
    </row>
    <row r="206" spans="1:16" x14ac:dyDescent="0.15">
      <c r="A206" s="5"/>
      <c r="B206" s="5"/>
      <c r="C206" s="5"/>
      <c r="D206" s="8"/>
      <c r="E206" s="45"/>
      <c r="F206" s="45"/>
      <c r="G206" s="45"/>
      <c r="H206" s="45"/>
      <c r="I206" s="45"/>
      <c r="J206" s="45"/>
      <c r="K206" s="45"/>
      <c r="L206" s="45"/>
      <c r="P206" s="45"/>
    </row>
    <row r="207" spans="1:16" x14ac:dyDescent="0.15">
      <c r="A207" s="5"/>
      <c r="B207" s="5"/>
      <c r="C207" s="5"/>
      <c r="D207" s="8"/>
      <c r="E207" s="45"/>
      <c r="F207" s="45"/>
      <c r="G207" s="45"/>
      <c r="H207" s="45"/>
      <c r="I207" s="45"/>
      <c r="J207" s="45"/>
      <c r="K207" s="45"/>
      <c r="L207" s="45"/>
      <c r="P207" s="45"/>
    </row>
    <row r="208" spans="1:16" x14ac:dyDescent="0.15">
      <c r="A208" s="5"/>
      <c r="B208" s="5"/>
      <c r="C208" s="5"/>
      <c r="D208" s="8"/>
      <c r="E208" s="45"/>
      <c r="F208" s="45"/>
      <c r="G208" s="45"/>
      <c r="H208" s="45"/>
      <c r="I208" s="45"/>
      <c r="J208" s="45"/>
      <c r="K208" s="45"/>
      <c r="L208" s="45"/>
      <c r="P208" s="45"/>
    </row>
    <row r="209" spans="1:16" x14ac:dyDescent="0.15">
      <c r="A209" s="5"/>
      <c r="B209" s="5"/>
      <c r="C209" s="5"/>
      <c r="D209" s="8"/>
      <c r="E209" s="45"/>
      <c r="F209" s="45"/>
      <c r="G209" s="45"/>
      <c r="H209" s="45"/>
      <c r="I209" s="45"/>
      <c r="J209" s="45"/>
      <c r="K209" s="45"/>
      <c r="L209" s="45"/>
      <c r="P209" s="45"/>
    </row>
    <row r="210" spans="1:16" x14ac:dyDescent="0.15">
      <c r="A210" s="5"/>
      <c r="B210" s="5"/>
      <c r="C210" s="5"/>
      <c r="D210" s="8"/>
      <c r="E210" s="45"/>
      <c r="F210" s="45"/>
      <c r="G210" s="45"/>
      <c r="H210" s="45"/>
      <c r="I210" s="45"/>
      <c r="J210" s="45"/>
      <c r="K210" s="45"/>
      <c r="L210" s="45"/>
      <c r="P210" s="45"/>
    </row>
    <row r="211" spans="1:16" x14ac:dyDescent="0.15">
      <c r="A211" s="5"/>
      <c r="B211" s="5"/>
      <c r="C211" s="5"/>
      <c r="D211" s="8"/>
      <c r="E211" s="45"/>
      <c r="F211" s="45"/>
      <c r="G211" s="45"/>
      <c r="H211" s="45"/>
      <c r="I211" s="45"/>
      <c r="J211" s="45"/>
      <c r="K211" s="45"/>
      <c r="L211" s="45"/>
      <c r="P211" s="45"/>
    </row>
    <row r="212" spans="1:16" x14ac:dyDescent="0.15">
      <c r="A212" s="5"/>
      <c r="B212" s="5"/>
      <c r="C212" s="5"/>
      <c r="D212" s="8"/>
      <c r="E212" s="45"/>
      <c r="F212" s="45"/>
      <c r="G212" s="45"/>
      <c r="H212" s="45"/>
      <c r="I212" s="45"/>
      <c r="J212" s="45"/>
      <c r="K212" s="45"/>
      <c r="L212" s="45"/>
      <c r="P212" s="45"/>
    </row>
    <row r="213" spans="1:16" x14ac:dyDescent="0.15">
      <c r="A213" s="5"/>
      <c r="B213" s="5"/>
      <c r="C213" s="5"/>
      <c r="D213" s="8"/>
      <c r="E213" s="45"/>
      <c r="F213" s="45"/>
      <c r="G213" s="45"/>
      <c r="H213" s="45"/>
      <c r="I213" s="45"/>
      <c r="J213" s="45"/>
      <c r="K213" s="45"/>
      <c r="L213" s="45"/>
      <c r="P213" s="45"/>
    </row>
    <row r="214" spans="1:16" x14ac:dyDescent="0.15">
      <c r="A214" s="5"/>
      <c r="B214" s="5"/>
      <c r="C214" s="5"/>
      <c r="D214" s="8"/>
      <c r="E214" s="45"/>
      <c r="F214" s="45"/>
      <c r="G214" s="45"/>
      <c r="H214" s="45"/>
      <c r="I214" s="45"/>
      <c r="J214" s="45"/>
      <c r="K214" s="45"/>
      <c r="L214" s="45"/>
      <c r="P214" s="45"/>
    </row>
    <row r="215" spans="1:16" x14ac:dyDescent="0.15">
      <c r="A215" s="5"/>
      <c r="B215" s="5"/>
      <c r="C215" s="5"/>
      <c r="D215" s="8"/>
      <c r="E215" s="45"/>
      <c r="F215" s="45"/>
      <c r="G215" s="45"/>
      <c r="H215" s="45"/>
      <c r="I215" s="45"/>
      <c r="J215" s="45"/>
      <c r="K215" s="45"/>
      <c r="L215" s="45"/>
      <c r="P215" s="45"/>
    </row>
    <row r="216" spans="1:16" x14ac:dyDescent="0.15">
      <c r="A216" s="5"/>
      <c r="B216" s="5"/>
      <c r="C216" s="5"/>
      <c r="D216" s="8"/>
      <c r="E216" s="45"/>
      <c r="F216" s="45"/>
      <c r="G216" s="45"/>
      <c r="H216" s="45"/>
      <c r="I216" s="45"/>
      <c r="J216" s="45"/>
      <c r="K216" s="45"/>
      <c r="L216" s="45"/>
      <c r="P216" s="45"/>
    </row>
    <row r="217" spans="1:16" x14ac:dyDescent="0.15">
      <c r="A217" s="5"/>
      <c r="B217" s="5"/>
      <c r="C217" s="5"/>
      <c r="D217" s="8"/>
      <c r="E217" s="45"/>
      <c r="F217" s="45"/>
      <c r="G217" s="45"/>
      <c r="H217" s="45"/>
      <c r="I217" s="45"/>
      <c r="J217" s="45"/>
      <c r="K217" s="45"/>
      <c r="L217" s="45"/>
      <c r="P217" s="45"/>
    </row>
    <row r="218" spans="1:16" x14ac:dyDescent="0.15">
      <c r="A218" s="5"/>
      <c r="B218" s="5"/>
      <c r="C218" s="5"/>
      <c r="D218" s="8"/>
      <c r="E218" s="45"/>
      <c r="F218" s="45"/>
      <c r="G218" s="45"/>
      <c r="H218" s="45"/>
      <c r="I218" s="45"/>
      <c r="J218" s="45"/>
      <c r="K218" s="45"/>
      <c r="L218" s="45"/>
      <c r="P218" s="45"/>
    </row>
    <row r="219" spans="1:16" x14ac:dyDescent="0.15">
      <c r="A219" s="5"/>
      <c r="B219" s="5"/>
      <c r="C219" s="5"/>
      <c r="D219" s="8"/>
      <c r="E219" s="45"/>
      <c r="F219" s="45"/>
      <c r="G219" s="45"/>
      <c r="H219" s="45"/>
      <c r="I219" s="45"/>
      <c r="J219" s="45"/>
      <c r="K219" s="45"/>
      <c r="L219" s="45"/>
      <c r="P219" s="45"/>
    </row>
    <row r="220" spans="1:16" x14ac:dyDescent="0.15">
      <c r="A220" s="5"/>
      <c r="B220" s="5"/>
      <c r="C220" s="5"/>
      <c r="D220" s="8"/>
      <c r="E220" s="45"/>
      <c r="F220" s="45"/>
      <c r="G220" s="45"/>
      <c r="H220" s="45"/>
      <c r="I220" s="45"/>
      <c r="J220" s="45"/>
      <c r="K220" s="45"/>
      <c r="L220" s="45"/>
      <c r="P220" s="45"/>
    </row>
    <row r="221" spans="1:16" x14ac:dyDescent="0.15">
      <c r="A221" s="5"/>
      <c r="B221" s="5"/>
      <c r="C221" s="5"/>
      <c r="D221" s="8"/>
      <c r="E221" s="45"/>
      <c r="F221" s="45"/>
      <c r="G221" s="45"/>
      <c r="H221" s="45"/>
      <c r="I221" s="45"/>
      <c r="J221" s="45"/>
      <c r="K221" s="45"/>
      <c r="L221" s="45"/>
      <c r="P221" s="45"/>
    </row>
    <row r="222" spans="1:16" x14ac:dyDescent="0.15">
      <c r="A222" s="5"/>
      <c r="B222" s="5"/>
      <c r="C222" s="5"/>
      <c r="D222" s="8"/>
      <c r="E222" s="45"/>
      <c r="F222" s="45"/>
      <c r="G222" s="45"/>
      <c r="H222" s="45"/>
      <c r="I222" s="45"/>
      <c r="J222" s="45"/>
      <c r="K222" s="45"/>
      <c r="L222" s="45"/>
      <c r="P222" s="45"/>
    </row>
    <row r="223" spans="1:16" x14ac:dyDescent="0.15">
      <c r="A223" s="5"/>
      <c r="B223" s="5"/>
      <c r="C223" s="5"/>
      <c r="D223" s="8"/>
      <c r="E223" s="45"/>
      <c r="F223" s="45"/>
      <c r="G223" s="45"/>
      <c r="H223" s="45"/>
      <c r="I223" s="45"/>
      <c r="J223" s="45"/>
      <c r="K223" s="45"/>
      <c r="L223" s="45"/>
      <c r="P223" s="45"/>
    </row>
    <row r="224" spans="1:16" x14ac:dyDescent="0.15">
      <c r="A224" s="5"/>
      <c r="B224" s="5"/>
      <c r="C224" s="5"/>
      <c r="D224" s="8"/>
      <c r="E224" s="45"/>
      <c r="F224" s="45"/>
      <c r="G224" s="45"/>
      <c r="H224" s="45"/>
      <c r="I224" s="45"/>
      <c r="J224" s="45"/>
      <c r="K224" s="45"/>
      <c r="L224" s="45"/>
      <c r="P224" s="45"/>
    </row>
    <row r="225" spans="1:16" x14ac:dyDescent="0.15">
      <c r="A225" s="5"/>
      <c r="B225" s="5"/>
      <c r="C225" s="5"/>
      <c r="D225" s="8"/>
      <c r="E225" s="45"/>
      <c r="F225" s="45"/>
      <c r="G225" s="45"/>
      <c r="H225" s="45"/>
      <c r="I225" s="45"/>
      <c r="J225" s="45"/>
      <c r="K225" s="45"/>
      <c r="L225" s="45"/>
      <c r="P225" s="45"/>
    </row>
    <row r="226" spans="1:16" x14ac:dyDescent="0.15">
      <c r="A226" s="5"/>
      <c r="B226" s="5"/>
      <c r="C226" s="5"/>
      <c r="D226" s="8"/>
      <c r="E226" s="45"/>
      <c r="F226" s="45"/>
      <c r="G226" s="45"/>
      <c r="H226" s="45"/>
      <c r="I226" s="45"/>
      <c r="J226" s="45"/>
      <c r="K226" s="45"/>
      <c r="L226" s="45"/>
      <c r="P226" s="45"/>
    </row>
    <row r="227" spans="1:16" x14ac:dyDescent="0.15">
      <c r="A227" s="5"/>
      <c r="B227" s="5"/>
      <c r="C227" s="5"/>
      <c r="D227" s="8"/>
      <c r="E227" s="45"/>
      <c r="F227" s="45"/>
      <c r="G227" s="45"/>
      <c r="H227" s="45"/>
      <c r="I227" s="45"/>
      <c r="J227" s="45"/>
      <c r="K227" s="45"/>
      <c r="L227" s="45"/>
      <c r="P227" s="45"/>
    </row>
    <row r="228" spans="1:16" x14ac:dyDescent="0.15">
      <c r="A228" s="5"/>
      <c r="B228" s="5"/>
      <c r="C228" s="5"/>
      <c r="D228" s="8"/>
      <c r="E228" s="45"/>
      <c r="F228" s="45"/>
      <c r="G228" s="45"/>
      <c r="H228" s="45"/>
      <c r="I228" s="45"/>
      <c r="J228" s="45"/>
      <c r="K228" s="45"/>
      <c r="L228" s="45"/>
      <c r="P228" s="45"/>
    </row>
    <row r="229" spans="1:16" x14ac:dyDescent="0.15">
      <c r="A229" s="5"/>
      <c r="B229" s="5"/>
      <c r="C229" s="5"/>
      <c r="D229" s="8"/>
      <c r="E229" s="45"/>
      <c r="F229" s="45"/>
      <c r="G229" s="45"/>
      <c r="H229" s="45"/>
      <c r="I229" s="45"/>
      <c r="J229" s="45"/>
      <c r="K229" s="45"/>
      <c r="L229" s="45"/>
      <c r="P229" s="45"/>
    </row>
    <row r="230" spans="1:16" x14ac:dyDescent="0.15">
      <c r="A230" s="5"/>
      <c r="B230" s="5"/>
      <c r="C230" s="5"/>
      <c r="D230" s="8"/>
      <c r="E230" s="45"/>
      <c r="F230" s="45"/>
      <c r="G230" s="45"/>
      <c r="H230" s="45"/>
      <c r="I230" s="45"/>
      <c r="J230" s="45"/>
      <c r="K230" s="45"/>
      <c r="L230" s="45"/>
      <c r="P230" s="45"/>
    </row>
    <row r="231" spans="1:16" x14ac:dyDescent="0.15">
      <c r="A231" s="5"/>
      <c r="B231" s="5"/>
      <c r="C231" s="5"/>
      <c r="D231" s="8"/>
      <c r="E231" s="45"/>
      <c r="F231" s="45"/>
      <c r="G231" s="45"/>
      <c r="H231" s="45"/>
      <c r="I231" s="45"/>
      <c r="J231" s="45"/>
      <c r="K231" s="45"/>
      <c r="L231" s="45"/>
      <c r="P231" s="45"/>
    </row>
    <row r="232" spans="1:16" x14ac:dyDescent="0.15">
      <c r="A232" s="5"/>
      <c r="B232" s="5"/>
      <c r="C232" s="5"/>
      <c r="D232" s="8"/>
      <c r="E232" s="45"/>
      <c r="F232" s="45"/>
      <c r="G232" s="45"/>
      <c r="H232" s="45"/>
      <c r="I232" s="45"/>
      <c r="J232" s="45"/>
      <c r="K232" s="45"/>
      <c r="L232" s="45"/>
      <c r="P232" s="45"/>
    </row>
    <row r="233" spans="1:16" x14ac:dyDescent="0.15">
      <c r="A233" s="5"/>
      <c r="B233" s="5"/>
      <c r="C233" s="5"/>
      <c r="D233" s="8"/>
      <c r="E233" s="45"/>
      <c r="F233" s="45"/>
      <c r="G233" s="45"/>
      <c r="H233" s="45"/>
      <c r="I233" s="45"/>
      <c r="J233" s="45"/>
      <c r="K233" s="45"/>
      <c r="L233" s="45"/>
      <c r="P233" s="45"/>
    </row>
    <row r="234" spans="1:16" x14ac:dyDescent="0.15">
      <c r="A234" s="5"/>
      <c r="B234" s="5"/>
      <c r="C234" s="5"/>
      <c r="D234" s="8"/>
      <c r="E234" s="45"/>
      <c r="F234" s="45"/>
      <c r="G234" s="45"/>
      <c r="H234" s="45"/>
      <c r="I234" s="45"/>
      <c r="J234" s="45"/>
      <c r="K234" s="45"/>
      <c r="L234" s="45"/>
      <c r="P234" s="45"/>
    </row>
    <row r="235" spans="1:16" x14ac:dyDescent="0.15">
      <c r="A235" s="5"/>
      <c r="B235" s="5"/>
      <c r="C235" s="5"/>
      <c r="D235" s="8"/>
      <c r="E235" s="45"/>
      <c r="F235" s="45"/>
      <c r="G235" s="45"/>
      <c r="H235" s="45"/>
      <c r="I235" s="45"/>
      <c r="J235" s="45"/>
      <c r="K235" s="45"/>
      <c r="L235" s="45"/>
      <c r="P235" s="45"/>
    </row>
    <row r="236" spans="1:16" x14ac:dyDescent="0.15">
      <c r="A236" s="5"/>
      <c r="B236" s="5"/>
      <c r="C236" s="5"/>
      <c r="D236" s="8"/>
      <c r="E236" s="45"/>
      <c r="F236" s="45"/>
      <c r="G236" s="45"/>
      <c r="H236" s="45"/>
      <c r="I236" s="45"/>
      <c r="J236" s="45"/>
      <c r="K236" s="45"/>
      <c r="L236" s="45"/>
      <c r="P236" s="45"/>
    </row>
    <row r="237" spans="1:16" x14ac:dyDescent="0.15">
      <c r="A237" s="5"/>
      <c r="B237" s="5"/>
      <c r="C237" s="5"/>
      <c r="D237" s="8"/>
      <c r="E237" s="45"/>
      <c r="F237" s="45"/>
      <c r="G237" s="45"/>
      <c r="H237" s="45"/>
      <c r="I237" s="45"/>
      <c r="J237" s="45"/>
      <c r="K237" s="45"/>
      <c r="L237" s="45"/>
      <c r="P237" s="45"/>
    </row>
    <row r="238" spans="1:16" x14ac:dyDescent="0.15">
      <c r="A238" s="5"/>
      <c r="B238" s="5"/>
      <c r="C238" s="5"/>
      <c r="D238" s="8"/>
      <c r="E238" s="45"/>
      <c r="F238" s="45"/>
      <c r="G238" s="45"/>
      <c r="H238" s="45"/>
      <c r="I238" s="45"/>
      <c r="J238" s="45"/>
      <c r="K238" s="45"/>
      <c r="L238" s="45"/>
      <c r="P238" s="45"/>
    </row>
    <row r="239" spans="1:16" x14ac:dyDescent="0.15">
      <c r="A239" s="5"/>
      <c r="B239" s="5"/>
      <c r="C239" s="5"/>
      <c r="D239" s="8"/>
      <c r="E239" s="45"/>
      <c r="F239" s="45"/>
      <c r="G239" s="45"/>
      <c r="H239" s="45"/>
      <c r="I239" s="45"/>
      <c r="J239" s="45"/>
      <c r="K239" s="45"/>
      <c r="L239" s="45"/>
      <c r="P239" s="45"/>
    </row>
    <row r="240" spans="1:16" x14ac:dyDescent="0.15">
      <c r="A240" s="5"/>
      <c r="B240" s="5"/>
      <c r="C240" s="5"/>
      <c r="D240" s="8"/>
      <c r="E240" s="45"/>
      <c r="F240" s="45"/>
      <c r="G240" s="45"/>
      <c r="H240" s="45"/>
      <c r="I240" s="45"/>
      <c r="J240" s="45"/>
      <c r="K240" s="45"/>
      <c r="L240" s="45"/>
      <c r="P240" s="45"/>
    </row>
    <row r="241" spans="1:16" x14ac:dyDescent="0.15">
      <c r="A241" s="5"/>
      <c r="B241" s="5"/>
      <c r="C241" s="5"/>
      <c r="D241" s="8"/>
      <c r="E241" s="45"/>
      <c r="F241" s="45"/>
      <c r="G241" s="45"/>
      <c r="H241" s="45"/>
      <c r="I241" s="45"/>
      <c r="J241" s="45"/>
      <c r="K241" s="45"/>
      <c r="L241" s="45"/>
      <c r="P241" s="45"/>
    </row>
    <row r="242" spans="1:16" x14ac:dyDescent="0.15">
      <c r="A242" s="5"/>
      <c r="B242" s="5"/>
      <c r="C242" s="5"/>
      <c r="D242" s="8"/>
      <c r="E242" s="45"/>
      <c r="F242" s="45"/>
      <c r="G242" s="45"/>
      <c r="H242" s="45"/>
      <c r="I242" s="45"/>
      <c r="J242" s="45"/>
      <c r="K242" s="45"/>
      <c r="L242" s="45"/>
      <c r="P242" s="45"/>
    </row>
    <row r="243" spans="1:16" x14ac:dyDescent="0.15">
      <c r="A243" s="5"/>
      <c r="B243" s="5"/>
      <c r="C243" s="5"/>
      <c r="D243" s="8"/>
      <c r="E243" s="45"/>
      <c r="F243" s="45"/>
      <c r="G243" s="45"/>
      <c r="H243" s="45"/>
      <c r="I243" s="45"/>
      <c r="J243" s="45"/>
      <c r="K243" s="45"/>
      <c r="L243" s="45"/>
      <c r="P243" s="45"/>
    </row>
    <row r="244" spans="1:16" x14ac:dyDescent="0.15">
      <c r="A244" s="5"/>
      <c r="B244" s="5"/>
      <c r="C244" s="5"/>
      <c r="D244" s="8"/>
      <c r="E244" s="45"/>
      <c r="F244" s="45"/>
      <c r="G244" s="45"/>
      <c r="H244" s="45"/>
      <c r="I244" s="45"/>
      <c r="J244" s="45"/>
      <c r="K244" s="45"/>
      <c r="L244" s="45"/>
      <c r="P244" s="45"/>
    </row>
    <row r="245" spans="1:16" x14ac:dyDescent="0.15">
      <c r="A245" s="5"/>
      <c r="B245" s="5"/>
      <c r="C245" s="5"/>
      <c r="D245" s="8"/>
      <c r="E245" s="45"/>
      <c r="F245" s="45"/>
      <c r="G245" s="45"/>
      <c r="H245" s="45"/>
      <c r="I245" s="45"/>
      <c r="J245" s="45"/>
      <c r="K245" s="45"/>
      <c r="L245" s="45"/>
      <c r="P245" s="45"/>
    </row>
    <row r="246" spans="1:16" x14ac:dyDescent="0.15">
      <c r="A246" s="5"/>
      <c r="B246" s="5"/>
      <c r="C246" s="5"/>
      <c r="D246" s="8"/>
      <c r="E246" s="45"/>
      <c r="F246" s="45"/>
      <c r="G246" s="45"/>
      <c r="H246" s="45"/>
      <c r="I246" s="45"/>
      <c r="J246" s="45"/>
      <c r="K246" s="45"/>
      <c r="L246" s="45"/>
      <c r="P246" s="45"/>
    </row>
    <row r="247" spans="1:16" x14ac:dyDescent="0.15">
      <c r="A247" s="5"/>
      <c r="B247" s="5"/>
      <c r="C247" s="5"/>
      <c r="D247" s="8"/>
      <c r="E247" s="45"/>
      <c r="F247" s="45"/>
      <c r="G247" s="45"/>
      <c r="H247" s="45"/>
      <c r="I247" s="45"/>
      <c r="J247" s="45"/>
      <c r="K247" s="45"/>
      <c r="L247" s="45"/>
      <c r="P247" s="45"/>
    </row>
    <row r="248" spans="1:16" x14ac:dyDescent="0.15">
      <c r="A248" s="5"/>
      <c r="B248" s="5"/>
      <c r="C248" s="5"/>
      <c r="D248" s="8"/>
      <c r="E248" s="45"/>
      <c r="F248" s="45"/>
      <c r="G248" s="45"/>
      <c r="H248" s="45"/>
      <c r="I248" s="45"/>
      <c r="J248" s="45"/>
      <c r="K248" s="45"/>
      <c r="L248" s="45"/>
      <c r="P248" s="45"/>
    </row>
    <row r="249" spans="1:16" x14ac:dyDescent="0.15">
      <c r="A249" s="5"/>
      <c r="B249" s="5"/>
      <c r="C249" s="5"/>
      <c r="D249" s="8"/>
      <c r="E249" s="45"/>
      <c r="F249" s="45"/>
      <c r="G249" s="45"/>
      <c r="H249" s="45"/>
      <c r="I249" s="45"/>
      <c r="J249" s="45"/>
      <c r="K249" s="45"/>
      <c r="L249" s="45"/>
      <c r="P249" s="45"/>
    </row>
    <row r="250" spans="1:16" x14ac:dyDescent="0.15">
      <c r="A250" s="5"/>
      <c r="B250" s="5"/>
      <c r="C250" s="5"/>
      <c r="D250" s="8"/>
      <c r="E250" s="45"/>
      <c r="F250" s="45"/>
      <c r="G250" s="45"/>
      <c r="H250" s="45"/>
      <c r="I250" s="45"/>
      <c r="J250" s="45"/>
      <c r="K250" s="45"/>
      <c r="L250" s="45"/>
      <c r="P250" s="45"/>
    </row>
    <row r="251" spans="1:16" x14ac:dyDescent="0.15">
      <c r="A251" s="5"/>
      <c r="B251" s="5"/>
      <c r="C251" s="5"/>
      <c r="D251" s="8"/>
      <c r="E251" s="45"/>
      <c r="F251" s="45"/>
      <c r="G251" s="45"/>
      <c r="H251" s="45"/>
      <c r="I251" s="45"/>
      <c r="J251" s="45"/>
      <c r="K251" s="45"/>
      <c r="L251" s="45"/>
      <c r="P251" s="45"/>
    </row>
    <row r="252" spans="1:16" x14ac:dyDescent="0.15">
      <c r="A252" s="5"/>
      <c r="B252" s="5"/>
      <c r="C252" s="5"/>
      <c r="D252" s="8"/>
      <c r="E252" s="45"/>
      <c r="F252" s="45"/>
      <c r="G252" s="45"/>
      <c r="H252" s="45"/>
      <c r="I252" s="45"/>
      <c r="J252" s="45"/>
      <c r="K252" s="45"/>
      <c r="L252" s="45"/>
      <c r="P252" s="45"/>
    </row>
    <row r="253" spans="1:16" x14ac:dyDescent="0.15">
      <c r="A253" s="5"/>
      <c r="B253" s="5"/>
      <c r="C253" s="5"/>
      <c r="D253" s="8"/>
      <c r="E253" s="45"/>
      <c r="F253" s="45"/>
      <c r="G253" s="45"/>
      <c r="H253" s="45"/>
      <c r="I253" s="45"/>
      <c r="J253" s="45"/>
      <c r="K253" s="45"/>
      <c r="L253" s="45"/>
      <c r="P253" s="45"/>
    </row>
    <row r="254" spans="1:16" x14ac:dyDescent="0.15">
      <c r="A254" s="5"/>
      <c r="B254" s="5"/>
      <c r="C254" s="5"/>
      <c r="D254" s="8"/>
      <c r="E254" s="45"/>
      <c r="F254" s="45"/>
      <c r="G254" s="45"/>
      <c r="H254" s="45"/>
      <c r="I254" s="45"/>
      <c r="J254" s="45"/>
      <c r="K254" s="45"/>
      <c r="L254" s="45"/>
      <c r="P254" s="45"/>
    </row>
    <row r="255" spans="1:16" x14ac:dyDescent="0.15">
      <c r="A255" s="5"/>
      <c r="B255" s="5"/>
      <c r="C255" s="5"/>
      <c r="D255" s="8"/>
      <c r="E255" s="45"/>
      <c r="F255" s="45"/>
      <c r="G255" s="45"/>
      <c r="H255" s="45"/>
      <c r="I255" s="45"/>
      <c r="J255" s="45"/>
      <c r="K255" s="45"/>
      <c r="L255" s="45"/>
      <c r="P255" s="45"/>
    </row>
    <row r="256" spans="1:16" x14ac:dyDescent="0.15">
      <c r="A256" s="5"/>
      <c r="B256" s="5"/>
      <c r="C256" s="5"/>
      <c r="D256" s="8"/>
      <c r="E256" s="45"/>
      <c r="F256" s="45"/>
      <c r="G256" s="45"/>
      <c r="H256" s="45"/>
      <c r="I256" s="45"/>
      <c r="J256" s="45"/>
      <c r="K256" s="45"/>
      <c r="L256" s="45"/>
      <c r="P256" s="45"/>
    </row>
    <row r="257" spans="1:16" x14ac:dyDescent="0.15">
      <c r="A257" s="5"/>
      <c r="B257" s="5"/>
      <c r="C257" s="5"/>
      <c r="D257" s="8"/>
      <c r="E257" s="45"/>
      <c r="F257" s="45"/>
      <c r="G257" s="45"/>
      <c r="H257" s="45"/>
      <c r="I257" s="45"/>
      <c r="J257" s="45"/>
      <c r="K257" s="45"/>
      <c r="L257" s="45"/>
      <c r="P257" s="45"/>
    </row>
    <row r="258" spans="1:16" x14ac:dyDescent="0.15">
      <c r="A258" s="5"/>
      <c r="B258" s="5"/>
      <c r="C258" s="5"/>
      <c r="D258" s="8"/>
      <c r="E258" s="45"/>
      <c r="F258" s="45"/>
      <c r="G258" s="45"/>
      <c r="H258" s="45"/>
      <c r="I258" s="45"/>
      <c r="J258" s="45"/>
      <c r="K258" s="45"/>
      <c r="L258" s="45"/>
      <c r="P258" s="45"/>
    </row>
    <row r="259" spans="1:16" x14ac:dyDescent="0.15">
      <c r="A259" s="5"/>
      <c r="B259" s="5"/>
      <c r="C259" s="5"/>
      <c r="D259" s="8"/>
      <c r="E259" s="45"/>
      <c r="F259" s="45"/>
      <c r="G259" s="45"/>
      <c r="H259" s="45"/>
      <c r="I259" s="45"/>
      <c r="J259" s="45"/>
      <c r="K259" s="45"/>
      <c r="L259" s="45"/>
      <c r="P259" s="45"/>
    </row>
    <row r="260" spans="1:16" x14ac:dyDescent="0.15">
      <c r="A260" s="5"/>
      <c r="B260" s="5"/>
      <c r="C260" s="5"/>
      <c r="D260" s="8"/>
      <c r="E260" s="45"/>
      <c r="F260" s="45"/>
      <c r="G260" s="45"/>
      <c r="H260" s="45"/>
      <c r="I260" s="45"/>
      <c r="J260" s="45"/>
      <c r="K260" s="45"/>
      <c r="L260" s="45"/>
      <c r="P260" s="45"/>
    </row>
    <row r="261" spans="1:16" x14ac:dyDescent="0.15">
      <c r="A261" s="5"/>
      <c r="B261" s="5"/>
      <c r="C261" s="5"/>
      <c r="D261" s="8"/>
      <c r="E261" s="45"/>
      <c r="F261" s="45"/>
      <c r="G261" s="45"/>
      <c r="H261" s="45"/>
      <c r="I261" s="45"/>
      <c r="J261" s="45"/>
      <c r="K261" s="45"/>
      <c r="L261" s="45"/>
      <c r="P261" s="45"/>
    </row>
    <row r="262" spans="1:16" x14ac:dyDescent="0.15">
      <c r="A262" s="5"/>
      <c r="B262" s="5"/>
      <c r="C262" s="5"/>
      <c r="D262" s="8"/>
      <c r="E262" s="45"/>
      <c r="F262" s="45"/>
      <c r="G262" s="45"/>
      <c r="H262" s="45"/>
      <c r="I262" s="45"/>
      <c r="J262" s="45"/>
      <c r="K262" s="45"/>
      <c r="L262" s="45"/>
      <c r="P262" s="45"/>
    </row>
    <row r="263" spans="1:16" x14ac:dyDescent="0.15">
      <c r="A263" s="5"/>
      <c r="B263" s="5"/>
      <c r="C263" s="5"/>
      <c r="D263" s="8"/>
      <c r="E263" s="45"/>
      <c r="F263" s="45"/>
      <c r="G263" s="45"/>
      <c r="H263" s="45"/>
      <c r="I263" s="45"/>
      <c r="J263" s="45"/>
      <c r="K263" s="45"/>
      <c r="L263" s="45"/>
      <c r="P263" s="45"/>
    </row>
    <row r="264" spans="1:16" x14ac:dyDescent="0.15">
      <c r="A264" s="5"/>
      <c r="B264" s="5"/>
      <c r="C264" s="5"/>
      <c r="D264" s="8"/>
      <c r="E264" s="45"/>
      <c r="F264" s="45"/>
      <c r="G264" s="45"/>
      <c r="H264" s="45"/>
      <c r="I264" s="45"/>
      <c r="J264" s="45"/>
      <c r="K264" s="45"/>
      <c r="L264" s="45"/>
      <c r="P264" s="45"/>
    </row>
    <row r="265" spans="1:16" x14ac:dyDescent="0.15">
      <c r="A265" s="5"/>
      <c r="B265" s="5"/>
      <c r="C265" s="5"/>
      <c r="D265" s="8"/>
      <c r="E265" s="45"/>
      <c r="F265" s="45"/>
      <c r="G265" s="45"/>
      <c r="H265" s="45"/>
      <c r="I265" s="45"/>
      <c r="J265" s="45"/>
      <c r="K265" s="45"/>
      <c r="L265" s="45"/>
      <c r="P265" s="45"/>
    </row>
    <row r="266" spans="1:16" x14ac:dyDescent="0.15">
      <c r="A266" s="5"/>
      <c r="B266" s="5"/>
      <c r="C266" s="5"/>
      <c r="D266" s="8"/>
      <c r="E266" s="45"/>
      <c r="F266" s="45"/>
      <c r="G266" s="45"/>
      <c r="H266" s="45"/>
      <c r="I266" s="45"/>
      <c r="J266" s="45"/>
      <c r="K266" s="45"/>
      <c r="L266" s="45"/>
      <c r="P266" s="45"/>
    </row>
    <row r="267" spans="1:16" x14ac:dyDescent="0.15">
      <c r="A267" s="5"/>
      <c r="B267" s="5"/>
      <c r="C267" s="5"/>
      <c r="D267" s="8"/>
      <c r="E267" s="45"/>
      <c r="F267" s="45"/>
      <c r="G267" s="45"/>
      <c r="H267" s="45"/>
      <c r="I267" s="45"/>
      <c r="J267" s="45"/>
      <c r="K267" s="45"/>
      <c r="L267" s="45"/>
      <c r="P267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.6640625" customWidth="1"/>
    <col min="2" max="3" width="9.5" bestFit="1" customWidth="1"/>
    <col min="4" max="4" width="10.5" bestFit="1" customWidth="1"/>
  </cols>
  <sheetData>
    <row r="1" spans="1:5" s="55" customFormat="1" ht="60" x14ac:dyDescent="0.2">
      <c r="B1" s="55" t="s">
        <v>266</v>
      </c>
      <c r="C1" s="55" t="s">
        <v>269</v>
      </c>
      <c r="D1" t="s">
        <v>267</v>
      </c>
    </row>
    <row r="2" spans="1:5" x14ac:dyDescent="0.2">
      <c r="A2" t="s">
        <v>268</v>
      </c>
      <c r="B2" s="2" t="e">
        <f ca="1">_xll.BDP($A2,B$1)</f>
        <v>#NAME?</v>
      </c>
      <c r="C2" s="2">
        <f>(6446.064+5500)/2</f>
        <v>5973.0320000000002</v>
      </c>
      <c r="D2" s="2" t="e">
        <f ca="1">_xll.BDP($A2,D$1)</f>
        <v>#NAME?</v>
      </c>
      <c r="E2" s="56" t="e">
        <f ca="1">B2/(C2+D2)</f>
        <v>#NAME?</v>
      </c>
    </row>
    <row r="3" spans="1:5" x14ac:dyDescent="0.2">
      <c r="B3" s="2"/>
      <c r="C3" s="2"/>
      <c r="D3" s="2"/>
    </row>
    <row r="4" spans="1:5" x14ac:dyDescent="0.2">
      <c r="B4" s="2"/>
      <c r="C4" s="2"/>
      <c r="D4" s="2"/>
    </row>
    <row r="5" spans="1:5" x14ac:dyDescent="0.2">
      <c r="B5" s="2"/>
      <c r="C5" s="2"/>
      <c r="D5" s="2"/>
    </row>
    <row r="6" spans="1:5" x14ac:dyDescent="0.2">
      <c r="B6" s="2"/>
      <c r="C6" s="2"/>
      <c r="D6" s="2"/>
    </row>
    <row r="7" spans="1:5" x14ac:dyDescent="0.2">
      <c r="B7" s="2"/>
      <c r="C7" s="2"/>
      <c r="D7" s="2"/>
    </row>
    <row r="8" spans="1:5" x14ac:dyDescent="0.2">
      <c r="B8" s="2"/>
      <c r="C8" s="2"/>
      <c r="D8" s="2"/>
    </row>
    <row r="9" spans="1:5" x14ac:dyDescent="0.2">
      <c r="B9" s="2"/>
      <c r="C9" s="2"/>
      <c r="D9" s="2"/>
    </row>
    <row r="10" spans="1:5" x14ac:dyDescent="0.2">
      <c r="B10" s="2"/>
      <c r="C10" s="2"/>
      <c r="D10" s="2"/>
    </row>
    <row r="11" spans="1:5" x14ac:dyDescent="0.2">
      <c r="B11" s="2"/>
      <c r="C11" s="2"/>
      <c r="D11" s="2"/>
    </row>
    <row r="12" spans="1:5" x14ac:dyDescent="0.2">
      <c r="B12" s="2"/>
      <c r="C12" s="2"/>
      <c r="D12" s="2"/>
    </row>
    <row r="13" spans="1:5" x14ac:dyDescent="0.2">
      <c r="B13" s="2"/>
      <c r="C13" s="2"/>
      <c r="D13" s="2"/>
    </row>
    <row r="14" spans="1:5" x14ac:dyDescent="0.2">
      <c r="B14" s="2"/>
      <c r="C14" s="2"/>
      <c r="D14" s="2"/>
    </row>
    <row r="15" spans="1:5" x14ac:dyDescent="0.2">
      <c r="B15" s="2"/>
      <c r="C15" s="2"/>
      <c r="D15" s="2"/>
    </row>
    <row r="16" spans="1:5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15.5" customWidth="1"/>
    <col min="3" max="3" width="11.6640625" style="41" customWidth="1"/>
  </cols>
  <sheetData>
    <row r="1" spans="1:3" x14ac:dyDescent="0.2">
      <c r="B1" s="75" t="s">
        <v>277</v>
      </c>
      <c r="C1" s="77" t="s">
        <v>278</v>
      </c>
    </row>
    <row r="2" spans="1:3" x14ac:dyDescent="0.2">
      <c r="A2" t="s">
        <v>25</v>
      </c>
      <c r="B2" s="76">
        <v>-24.8581</v>
      </c>
      <c r="C2" s="41">
        <v>5.5510000000000002</v>
      </c>
    </row>
    <row r="3" spans="1:3" x14ac:dyDescent="0.2">
      <c r="A3" t="s">
        <v>104</v>
      </c>
      <c r="B3" s="76">
        <v>11.849500000000001</v>
      </c>
      <c r="C3" s="41">
        <v>-16.7712</v>
      </c>
    </row>
    <row r="4" spans="1:3" x14ac:dyDescent="0.2">
      <c r="A4" t="s">
        <v>11</v>
      </c>
      <c r="B4" s="76">
        <v>-64.764799999999994</v>
      </c>
      <c r="C4" s="41">
        <v>5.2864000000000004</v>
      </c>
    </row>
    <row r="5" spans="1:3" x14ac:dyDescent="0.2">
      <c r="A5" t="s">
        <v>56</v>
      </c>
      <c r="B5" s="76">
        <v>-23.952300000000001</v>
      </c>
      <c r="C5" s="41">
        <v>0.49170000000000003</v>
      </c>
    </row>
    <row r="6" spans="1:3" x14ac:dyDescent="0.2">
      <c r="A6" t="s">
        <v>51</v>
      </c>
      <c r="B6" s="76">
        <v>22.840599999999998</v>
      </c>
      <c r="C6" s="41">
        <v>13.872999999999999</v>
      </c>
    </row>
    <row r="7" spans="1:3" x14ac:dyDescent="0.2">
      <c r="A7" t="s">
        <v>90</v>
      </c>
      <c r="B7" s="76">
        <v>1.2734000000000001</v>
      </c>
      <c r="C7" s="41">
        <v>-1.4904999999999999</v>
      </c>
    </row>
    <row r="8" spans="1:3" x14ac:dyDescent="0.2">
      <c r="A8" t="s">
        <v>20</v>
      </c>
      <c r="B8" s="76">
        <v>-37.129800000000003</v>
      </c>
      <c r="C8" s="41">
        <v>5.3289</v>
      </c>
    </row>
    <row r="9" spans="1:3" x14ac:dyDescent="0.2">
      <c r="A9" t="s">
        <v>59</v>
      </c>
      <c r="B9" s="76">
        <v>-21.233699999999999</v>
      </c>
      <c r="C9" s="41">
        <v>3.6269</v>
      </c>
    </row>
    <row r="10" spans="1:3" x14ac:dyDescent="0.2">
      <c r="A10" t="s">
        <v>38</v>
      </c>
      <c r="B10" s="76">
        <v>13.7973</v>
      </c>
      <c r="C10" s="41">
        <v>3.2917999999999998</v>
      </c>
    </row>
    <row r="11" spans="1:3" x14ac:dyDescent="0.2">
      <c r="A11" t="s">
        <v>30</v>
      </c>
      <c r="B11" s="76">
        <v>56.2607</v>
      </c>
      <c r="C11" s="41">
        <v>10.375299999999999</v>
      </c>
    </row>
    <row r="12" spans="1:3" x14ac:dyDescent="0.2">
      <c r="A12" t="s">
        <v>12</v>
      </c>
      <c r="B12" s="76">
        <v>-9.4588000000000001</v>
      </c>
      <c r="C12" s="41">
        <v>3.1320999999999999</v>
      </c>
    </row>
    <row r="13" spans="1:3" x14ac:dyDescent="0.2">
      <c r="A13" t="s">
        <v>60</v>
      </c>
      <c r="B13" s="76">
        <v>-2.9842</v>
      </c>
      <c r="C13" s="41">
        <v>2.4740000000000002</v>
      </c>
    </row>
    <row r="14" spans="1:3" x14ac:dyDescent="0.2">
      <c r="A14" t="s">
        <v>16</v>
      </c>
      <c r="B14" s="76">
        <v>8.5286000000000008</v>
      </c>
      <c r="C14" s="41">
        <v>8.3722999999999992</v>
      </c>
    </row>
    <row r="15" spans="1:3" x14ac:dyDescent="0.2">
      <c r="A15" t="s">
        <v>82</v>
      </c>
      <c r="B15" s="76">
        <v>56.054600000000001</v>
      </c>
      <c r="C15" s="41">
        <v>-1.5899999999999999</v>
      </c>
    </row>
    <row r="16" spans="1:3" x14ac:dyDescent="0.2">
      <c r="A16" t="s">
        <v>69</v>
      </c>
      <c r="B16" s="76">
        <v>-12.2578</v>
      </c>
      <c r="C16" s="41">
        <v>1.8204</v>
      </c>
    </row>
    <row r="17" spans="1:3" x14ac:dyDescent="0.2">
      <c r="A17" t="s">
        <v>98</v>
      </c>
      <c r="B17" s="76">
        <v>90.198899999999995</v>
      </c>
      <c r="C17" s="41">
        <v>-6.6727999999999996</v>
      </c>
    </row>
    <row r="18" spans="1:3" x14ac:dyDescent="0.2">
      <c r="A18" t="s">
        <v>112</v>
      </c>
      <c r="B18" s="76">
        <v>-10.2753</v>
      </c>
      <c r="C18" s="41">
        <v>2.9763999999999999</v>
      </c>
    </row>
    <row r="19" spans="1:3" x14ac:dyDescent="0.2">
      <c r="A19" t="s">
        <v>105</v>
      </c>
      <c r="B19" s="76">
        <v>88.249399999999994</v>
      </c>
      <c r="C19" s="41">
        <v>-6.3516000000000004</v>
      </c>
    </row>
    <row r="20" spans="1:3" x14ac:dyDescent="0.2">
      <c r="A20" t="s">
        <v>44</v>
      </c>
      <c r="B20" s="76">
        <v>266.34059999999999</v>
      </c>
      <c r="C20" s="41">
        <v>-16.3658</v>
      </c>
    </row>
    <row r="21" spans="1:3" x14ac:dyDescent="0.2">
      <c r="A21" t="s">
        <v>74</v>
      </c>
      <c r="B21" s="76">
        <v>-8.1509</v>
      </c>
      <c r="C21" s="41">
        <v>16.905000000000001</v>
      </c>
    </row>
    <row r="22" spans="1:3" x14ac:dyDescent="0.2">
      <c r="A22" t="s">
        <v>94</v>
      </c>
      <c r="B22" s="76">
        <v>-11.5581</v>
      </c>
      <c r="C22" s="41">
        <v>1.1044</v>
      </c>
    </row>
    <row r="23" spans="1:3" x14ac:dyDescent="0.2">
      <c r="A23" t="s">
        <v>54</v>
      </c>
      <c r="B23" s="76">
        <v>-26.715299999999999</v>
      </c>
      <c r="C23" s="41">
        <v>0.75070000000000003</v>
      </c>
    </row>
    <row r="24" spans="1:3" x14ac:dyDescent="0.2">
      <c r="A24" t="s">
        <v>33</v>
      </c>
      <c r="B24" s="76">
        <v>-22.6066</v>
      </c>
      <c r="C24" s="41">
        <v>1.7000999999999999</v>
      </c>
    </row>
    <row r="25" spans="1:3" x14ac:dyDescent="0.2">
      <c r="A25" t="s">
        <v>24</v>
      </c>
      <c r="B25" s="76">
        <v>-29.851500000000001</v>
      </c>
      <c r="C25" s="41">
        <v>4.5301999999999998</v>
      </c>
    </row>
    <row r="26" spans="1:3" x14ac:dyDescent="0.2">
      <c r="A26" t="s">
        <v>10</v>
      </c>
      <c r="B26" s="76">
        <v>-77.438100000000006</v>
      </c>
      <c r="C26" s="41">
        <v>5.1322000000000001</v>
      </c>
    </row>
    <row r="27" spans="1:3" x14ac:dyDescent="0.2">
      <c r="A27" t="s">
        <v>57</v>
      </c>
      <c r="B27" s="76">
        <v>57.966900000000003</v>
      </c>
      <c r="C27" s="41">
        <v>12.3376</v>
      </c>
    </row>
    <row r="28" spans="1:3" x14ac:dyDescent="0.2">
      <c r="A28" t="s">
        <v>15</v>
      </c>
      <c r="B28" s="76">
        <v>-42.248199999999997</v>
      </c>
      <c r="C28" s="41">
        <v>5.4101999999999997</v>
      </c>
    </row>
    <row r="29" spans="1:3" x14ac:dyDescent="0.2">
      <c r="A29" t="s">
        <v>78</v>
      </c>
      <c r="B29" s="76">
        <v>86.214100000000002</v>
      </c>
      <c r="C29" s="41">
        <v>8.7286000000000001</v>
      </c>
    </row>
    <row r="30" spans="1:3" x14ac:dyDescent="0.2">
      <c r="A30" t="s">
        <v>28</v>
      </c>
      <c r="B30" s="76">
        <v>-1.8867</v>
      </c>
      <c r="C30" s="41">
        <v>0.58279999999999998</v>
      </c>
    </row>
    <row r="31" spans="1:3" x14ac:dyDescent="0.2">
      <c r="A31" t="s">
        <v>27</v>
      </c>
      <c r="B31" s="76">
        <v>-3.1932999999999998</v>
      </c>
      <c r="C31" s="41">
        <v>3.8586</v>
      </c>
    </row>
    <row r="32" spans="1:3" x14ac:dyDescent="0.2">
      <c r="A32" t="s">
        <v>66</v>
      </c>
      <c r="B32" s="76">
        <v>269.81970000000001</v>
      </c>
      <c r="C32" s="41">
        <v>14.635199999999999</v>
      </c>
    </row>
    <row r="33" spans="1:3" x14ac:dyDescent="0.2">
      <c r="A33" t="s">
        <v>23</v>
      </c>
      <c r="B33" s="76">
        <v>-42.815800000000003</v>
      </c>
      <c r="C33" s="41">
        <v>5.2851999999999997</v>
      </c>
    </row>
    <row r="34" spans="1:3" x14ac:dyDescent="0.2">
      <c r="A34" t="s">
        <v>49</v>
      </c>
      <c r="B34" s="76">
        <v>7.5837000000000003</v>
      </c>
      <c r="C34" s="41">
        <v>1.7488000000000001</v>
      </c>
    </row>
    <row r="35" spans="1:3" x14ac:dyDescent="0.2">
      <c r="A35" t="s">
        <v>7</v>
      </c>
      <c r="B35" s="76">
        <v>-92.084000000000003</v>
      </c>
      <c r="C35" s="41">
        <v>4.1256000000000004</v>
      </c>
    </row>
    <row r="36" spans="1:3" x14ac:dyDescent="0.2">
      <c r="A36" t="s">
        <v>14</v>
      </c>
      <c r="B36" s="76">
        <v>3.3780999999999999</v>
      </c>
      <c r="C36" s="41">
        <v>-1.0533999999999999</v>
      </c>
    </row>
    <row r="37" spans="1:3" x14ac:dyDescent="0.2">
      <c r="A37" t="s">
        <v>17</v>
      </c>
      <c r="B37" s="76">
        <v>16.617899999999999</v>
      </c>
      <c r="C37" s="41">
        <v>6.3262999999999998</v>
      </c>
    </row>
    <row r="38" spans="1:3" x14ac:dyDescent="0.2">
      <c r="A38" t="s">
        <v>26</v>
      </c>
      <c r="B38" s="76">
        <v>10.341200000000001</v>
      </c>
      <c r="C38" s="41">
        <v>6.2188999999999997</v>
      </c>
    </row>
    <row r="39" spans="1:3" x14ac:dyDescent="0.2">
      <c r="A39" t="s">
        <v>111</v>
      </c>
      <c r="B39" s="76">
        <v>-7.2211999999999996</v>
      </c>
      <c r="C39" s="41">
        <v>3.0325000000000002</v>
      </c>
    </row>
    <row r="40" spans="1:3" x14ac:dyDescent="0.2">
      <c r="A40" t="s">
        <v>92</v>
      </c>
      <c r="B40" s="76">
        <v>33.882599999999996</v>
      </c>
      <c r="C40" s="41">
        <v>6.8544</v>
      </c>
    </row>
    <row r="41" spans="1:3" x14ac:dyDescent="0.2">
      <c r="A41" t="s">
        <v>100</v>
      </c>
      <c r="B41" s="76">
        <v>33.4191</v>
      </c>
      <c r="C41" s="41">
        <v>-7.6466000000000003</v>
      </c>
    </row>
    <row r="42" spans="1:3" x14ac:dyDescent="0.2">
      <c r="A42" t="s">
        <v>13</v>
      </c>
      <c r="B42" s="76">
        <v>11.7963</v>
      </c>
      <c r="C42" s="41">
        <v>3.8176999999999999</v>
      </c>
    </row>
    <row r="43" spans="1:3" x14ac:dyDescent="0.2">
      <c r="A43" t="s">
        <v>32</v>
      </c>
      <c r="B43" s="76">
        <v>110.94670000000001</v>
      </c>
      <c r="C43" s="41">
        <v>-2.9356999999999998</v>
      </c>
    </row>
    <row r="44" spans="1:3" x14ac:dyDescent="0.2">
      <c r="A44" t="s">
        <v>62</v>
      </c>
      <c r="B44" s="76">
        <v>-26.976900000000001</v>
      </c>
      <c r="C44" s="41">
        <v>5.9539999999999997</v>
      </c>
    </row>
    <row r="45" spans="1:3" x14ac:dyDescent="0.2">
      <c r="A45" t="s">
        <v>22</v>
      </c>
      <c r="B45" s="76">
        <v>99.678799999999995</v>
      </c>
      <c r="C45" s="41">
        <v>-5.8594999999999997</v>
      </c>
    </row>
    <row r="46" spans="1:3" x14ac:dyDescent="0.2">
      <c r="A46" t="s">
        <v>42</v>
      </c>
      <c r="B46" s="76">
        <v>6.032</v>
      </c>
      <c r="C46" s="41">
        <v>3.2747000000000002</v>
      </c>
    </row>
    <row r="47" spans="1:3" x14ac:dyDescent="0.2">
      <c r="A47" t="s">
        <v>35</v>
      </c>
      <c r="B47" s="76">
        <v>19.919499999999999</v>
      </c>
      <c r="C47" s="41">
        <v>7.2317</v>
      </c>
    </row>
    <row r="48" spans="1:3" x14ac:dyDescent="0.2">
      <c r="A48" t="s">
        <v>34</v>
      </c>
      <c r="B48" s="76">
        <v>61.275700000000001</v>
      </c>
      <c r="C48" s="41">
        <v>7.1054000000000004</v>
      </c>
    </row>
    <row r="49" spans="1:3" x14ac:dyDescent="0.2">
      <c r="A49" t="s">
        <v>87</v>
      </c>
      <c r="B49" s="76">
        <v>395.6191</v>
      </c>
      <c r="C49" s="41">
        <v>11.833500000000001</v>
      </c>
    </row>
    <row r="50" spans="1:3" x14ac:dyDescent="0.2">
      <c r="A50" t="s">
        <v>36</v>
      </c>
      <c r="B50" s="76">
        <v>-11</v>
      </c>
      <c r="C50" s="41">
        <v>1.8445</v>
      </c>
    </row>
    <row r="51" spans="1:3" x14ac:dyDescent="0.2">
      <c r="A51" t="s">
        <v>71</v>
      </c>
      <c r="B51" s="76">
        <v>35.537599999999998</v>
      </c>
      <c r="C51" s="41">
        <v>-6.0355999999999996</v>
      </c>
    </row>
    <row r="52" spans="1:3" x14ac:dyDescent="0.2">
      <c r="A52" t="s">
        <v>86</v>
      </c>
      <c r="B52" s="76">
        <v>18.865600000000001</v>
      </c>
      <c r="C52" s="41">
        <v>11.132099999999999</v>
      </c>
    </row>
    <row r="53" spans="1:3" x14ac:dyDescent="0.2">
      <c r="A53" t="s">
        <v>58</v>
      </c>
      <c r="B53" s="76">
        <v>-4.1079999999999997</v>
      </c>
      <c r="C53" s="41">
        <v>3.9177</v>
      </c>
    </row>
    <row r="54" spans="1:3" x14ac:dyDescent="0.2">
      <c r="A54" t="s">
        <v>75</v>
      </c>
      <c r="B54" s="76">
        <v>186.12620000000001</v>
      </c>
      <c r="C54" s="41">
        <v>-22.9251</v>
      </c>
    </row>
    <row r="55" spans="1:3" x14ac:dyDescent="0.2">
      <c r="A55" t="s">
        <v>47</v>
      </c>
      <c r="B55" s="76">
        <v>-11.3598</v>
      </c>
      <c r="C55" s="41">
        <v>-0.33560000000000001</v>
      </c>
    </row>
    <row r="56" spans="1:3" x14ac:dyDescent="0.2">
      <c r="A56" t="s">
        <v>88</v>
      </c>
      <c r="B56" s="76">
        <v>19.1721</v>
      </c>
      <c r="C56" s="41">
        <v>-0.39379999999999998</v>
      </c>
    </row>
    <row r="57" spans="1:3" x14ac:dyDescent="0.2">
      <c r="A57" t="s">
        <v>110</v>
      </c>
      <c r="B57" s="76">
        <v>11.8986</v>
      </c>
      <c r="C57" s="41">
        <v>2.7883</v>
      </c>
    </row>
    <row r="58" spans="1:3" x14ac:dyDescent="0.2">
      <c r="A58" t="s">
        <v>21</v>
      </c>
      <c r="B58" s="76">
        <v>20.911999999999999</v>
      </c>
      <c r="C58" s="41">
        <v>8.0564999999999998</v>
      </c>
    </row>
    <row r="59" spans="1:3" x14ac:dyDescent="0.2">
      <c r="A59" t="s">
        <v>41</v>
      </c>
      <c r="B59" s="76">
        <v>-116</v>
      </c>
      <c r="C59" s="41">
        <v>6.6028000000000002</v>
      </c>
    </row>
    <row r="60" spans="1:3" x14ac:dyDescent="0.2">
      <c r="A60" t="s">
        <v>63</v>
      </c>
      <c r="B60" s="76">
        <v>49.4101</v>
      </c>
      <c r="C60" s="41">
        <v>3.0979999999999999</v>
      </c>
    </row>
    <row r="61" spans="1:3" x14ac:dyDescent="0.2">
      <c r="A61" t="s">
        <v>48</v>
      </c>
      <c r="B61" s="76">
        <v>58.295099999999998</v>
      </c>
      <c r="C61" s="41">
        <v>10.138</v>
      </c>
    </row>
    <row r="62" spans="1:3" x14ac:dyDescent="0.2">
      <c r="A62" t="s">
        <v>109</v>
      </c>
      <c r="B62" s="76">
        <v>7.0152000000000001</v>
      </c>
      <c r="C62" s="41">
        <v>8.8625000000000007</v>
      </c>
    </row>
    <row r="63" spans="1:3" x14ac:dyDescent="0.2">
      <c r="A63" t="s">
        <v>103</v>
      </c>
      <c r="B63" s="76">
        <v>108.7983</v>
      </c>
      <c r="C63" s="41">
        <v>-7.9142000000000001</v>
      </c>
    </row>
    <row r="64" spans="1:3" x14ac:dyDescent="0.2">
      <c r="A64" t="s">
        <v>53</v>
      </c>
      <c r="B64" s="76">
        <v>29.354900000000001</v>
      </c>
      <c r="C64" s="41">
        <v>5.4218000000000002</v>
      </c>
    </row>
    <row r="65" spans="1:3" x14ac:dyDescent="0.2">
      <c r="A65" t="s">
        <v>79</v>
      </c>
      <c r="B65" s="76">
        <v>-5.3331</v>
      </c>
      <c r="C65" s="41">
        <v>-9.9237000000000002</v>
      </c>
    </row>
    <row r="66" spans="1:3" x14ac:dyDescent="0.2">
      <c r="A66" t="s">
        <v>97</v>
      </c>
      <c r="B66" s="76">
        <v>171.15100000000001</v>
      </c>
      <c r="C66" s="41">
        <v>-32.980400000000003</v>
      </c>
    </row>
    <row r="67" spans="1:3" x14ac:dyDescent="0.2">
      <c r="A67" t="s">
        <v>102</v>
      </c>
      <c r="B67" s="76">
        <v>11.331200000000001</v>
      </c>
      <c r="C67" s="41">
        <v>4.2868000000000004</v>
      </c>
    </row>
    <row r="68" spans="1:3" x14ac:dyDescent="0.2">
      <c r="A68" t="s">
        <v>19</v>
      </c>
      <c r="B68" s="76">
        <v>-47.058500000000002</v>
      </c>
      <c r="C68" s="41">
        <v>4.0427999999999997</v>
      </c>
    </row>
    <row r="69" spans="1:3" x14ac:dyDescent="0.2">
      <c r="A69" t="s">
        <v>40</v>
      </c>
      <c r="B69" s="76">
        <v>39.191299999999998</v>
      </c>
      <c r="C69" s="41">
        <v>3.2579000000000002</v>
      </c>
    </row>
    <row r="70" spans="1:3" x14ac:dyDescent="0.2">
      <c r="A70" t="s">
        <v>99</v>
      </c>
      <c r="B70" s="76">
        <v>48.952300000000001</v>
      </c>
      <c r="C70" s="41">
        <v>-10.807700000000001</v>
      </c>
    </row>
    <row r="71" spans="1:3" x14ac:dyDescent="0.2">
      <c r="A71" t="s">
        <v>85</v>
      </c>
      <c r="B71" s="76">
        <v>-0.47220000000000001</v>
      </c>
      <c r="C71" s="41">
        <v>5.5227000000000004</v>
      </c>
    </row>
    <row r="72" spans="1:3" x14ac:dyDescent="0.2">
      <c r="A72" t="s">
        <v>108</v>
      </c>
      <c r="B72" s="76">
        <v>19.049800000000001</v>
      </c>
      <c r="C72" s="41">
        <v>-3.9196</v>
      </c>
    </row>
    <row r="73" spans="1:3" x14ac:dyDescent="0.2">
      <c r="A73" t="s">
        <v>9</v>
      </c>
      <c r="B73" s="76">
        <v>-1.7978000000000001</v>
      </c>
      <c r="C73" s="41">
        <v>3.1819999999999999</v>
      </c>
    </row>
    <row r="74" spans="1:3" x14ac:dyDescent="0.2">
      <c r="A74" t="s">
        <v>101</v>
      </c>
      <c r="B74" s="76">
        <v>39.418599999999998</v>
      </c>
      <c r="C74" s="41">
        <v>-4.0959000000000003</v>
      </c>
    </row>
    <row r="75" spans="1:3" x14ac:dyDescent="0.2">
      <c r="A75" t="s">
        <v>29</v>
      </c>
      <c r="B75" s="76">
        <v>33.008800000000001</v>
      </c>
      <c r="C75" s="41">
        <v>0.16089999999999999</v>
      </c>
    </row>
    <row r="76" spans="1:3" x14ac:dyDescent="0.2">
      <c r="A76" t="s">
        <v>114</v>
      </c>
      <c r="B76" s="76">
        <v>261.73790000000002</v>
      </c>
      <c r="C76" s="41">
        <v>-0.87050000000000005</v>
      </c>
    </row>
    <row r="77" spans="1:3" x14ac:dyDescent="0.2">
      <c r="A77" t="s">
        <v>46</v>
      </c>
      <c r="B77" s="76">
        <v>-12.9971</v>
      </c>
      <c r="C77" s="41">
        <v>5.9312000000000005</v>
      </c>
    </row>
    <row r="78" spans="1:3" x14ac:dyDescent="0.2">
      <c r="A78" t="s">
        <v>65</v>
      </c>
      <c r="B78" s="76">
        <v>-37.155200000000001</v>
      </c>
      <c r="C78" s="41">
        <v>1.0497000000000001</v>
      </c>
    </row>
    <row r="79" spans="1:3" x14ac:dyDescent="0.2">
      <c r="A79" t="s">
        <v>73</v>
      </c>
      <c r="B79" s="76">
        <v>164.81780000000001</v>
      </c>
      <c r="C79" s="41">
        <v>-16.845300000000002</v>
      </c>
    </row>
    <row r="80" spans="1:3" x14ac:dyDescent="0.2">
      <c r="A80" t="s">
        <v>91</v>
      </c>
      <c r="B80" s="76">
        <v>218.5557</v>
      </c>
      <c r="C80" s="41">
        <v>17.3095</v>
      </c>
    </row>
    <row r="81" spans="1:3" x14ac:dyDescent="0.2">
      <c r="A81" t="s">
        <v>55</v>
      </c>
      <c r="B81" s="76">
        <v>85.345399999999998</v>
      </c>
      <c r="C81" s="41">
        <v>-25.9528</v>
      </c>
    </row>
    <row r="82" spans="1:3" x14ac:dyDescent="0.2">
      <c r="A82" t="s">
        <v>64</v>
      </c>
      <c r="B82" s="76">
        <v>49.011800000000001</v>
      </c>
      <c r="C82" s="41">
        <v>9.4977</v>
      </c>
    </row>
    <row r="83" spans="1:3" x14ac:dyDescent="0.2">
      <c r="A83" t="s">
        <v>95</v>
      </c>
      <c r="B83" s="76">
        <v>48.746899999999997</v>
      </c>
      <c r="C83" s="41">
        <v>-5.1868999999999996</v>
      </c>
    </row>
    <row r="84" spans="1:3" x14ac:dyDescent="0.2">
      <c r="A84" t="s">
        <v>18</v>
      </c>
      <c r="B84" s="76">
        <v>-57.4</v>
      </c>
      <c r="C84" s="41">
        <v>5.6573000000000002</v>
      </c>
    </row>
    <row r="85" spans="1:3" x14ac:dyDescent="0.2">
      <c r="A85" t="s">
        <v>80</v>
      </c>
      <c r="B85" s="76">
        <v>93.748699999999999</v>
      </c>
      <c r="C85" s="41">
        <v>-40.389699999999998</v>
      </c>
    </row>
    <row r="86" spans="1:3" x14ac:dyDescent="0.2">
      <c r="A86" t="s">
        <v>8</v>
      </c>
      <c r="B86" s="76">
        <v>-42.329500000000003</v>
      </c>
      <c r="C86" s="41">
        <v>1.3401000000000001</v>
      </c>
    </row>
    <row r="87" spans="1:3" x14ac:dyDescent="0.2">
      <c r="A87" t="s">
        <v>96</v>
      </c>
      <c r="B87" s="76">
        <v>60.484099999999998</v>
      </c>
      <c r="C87" s="41">
        <v>22.7454</v>
      </c>
    </row>
    <row r="88" spans="1:3" x14ac:dyDescent="0.2">
      <c r="A88" t="s">
        <v>39</v>
      </c>
      <c r="B88" s="76">
        <v>-36.019100000000002</v>
      </c>
      <c r="C88" s="41">
        <v>4.2129000000000003</v>
      </c>
    </row>
    <row r="89" spans="1:3" x14ac:dyDescent="0.2">
      <c r="A89" t="s">
        <v>37</v>
      </c>
      <c r="B89" s="76">
        <v>-29.9</v>
      </c>
      <c r="C89" s="41">
        <v>6.9107000000000003</v>
      </c>
    </row>
    <row r="90" spans="1:3" x14ac:dyDescent="0.2">
      <c r="A90" t="s">
        <v>81</v>
      </c>
      <c r="B90" s="76">
        <v>303.82740000000001</v>
      </c>
      <c r="C90" s="41">
        <v>-40.880000000000003</v>
      </c>
    </row>
    <row r="91" spans="1:3" x14ac:dyDescent="0.2">
      <c r="A91" t="s">
        <v>61</v>
      </c>
      <c r="B91" s="76">
        <v>105.4594</v>
      </c>
      <c r="C91" s="41">
        <v>1.6480999999999999</v>
      </c>
    </row>
    <row r="92" spans="1:3" x14ac:dyDescent="0.2">
      <c r="A92" t="s">
        <v>107</v>
      </c>
      <c r="B92" s="76">
        <v>68.747</v>
      </c>
      <c r="C92" s="41">
        <v>-36.405299999999997</v>
      </c>
    </row>
    <row r="93" spans="1:3" x14ac:dyDescent="0.2">
      <c r="A93" t="s">
        <v>89</v>
      </c>
      <c r="B93" s="76">
        <v>17.4374</v>
      </c>
      <c r="C93" s="41">
        <v>4.8741000000000003</v>
      </c>
    </row>
    <row r="94" spans="1:3" x14ac:dyDescent="0.2">
      <c r="A94" t="s">
        <v>43</v>
      </c>
      <c r="B94" s="76">
        <v>36.776400000000002</v>
      </c>
      <c r="C94" s="41">
        <v>-4.4664000000000001</v>
      </c>
    </row>
    <row r="95" spans="1:3" x14ac:dyDescent="0.2">
      <c r="A95" t="s">
        <v>70</v>
      </c>
      <c r="B95" s="76">
        <v>23.641300000000001</v>
      </c>
      <c r="C95" s="41">
        <v>-1.3704000000000001</v>
      </c>
    </row>
    <row r="96" spans="1:3" x14ac:dyDescent="0.2">
      <c r="A96" t="s">
        <v>83</v>
      </c>
      <c r="B96" s="76">
        <v>22.5854</v>
      </c>
      <c r="C96" s="41">
        <v>2.544</v>
      </c>
    </row>
    <row r="97" spans="1:3" x14ac:dyDescent="0.2">
      <c r="A97" t="s">
        <v>72</v>
      </c>
      <c r="B97" s="76">
        <v>114.1651</v>
      </c>
      <c r="C97" s="41">
        <v>-13.706200000000001</v>
      </c>
    </row>
    <row r="98" spans="1:3" x14ac:dyDescent="0.2">
      <c r="A98" t="s">
        <v>113</v>
      </c>
      <c r="B98" s="76">
        <v>-87.208200000000005</v>
      </c>
      <c r="C98" s="41">
        <v>-0.58099999999999996</v>
      </c>
    </row>
    <row r="99" spans="1:3" x14ac:dyDescent="0.2">
      <c r="A99" t="s">
        <v>76</v>
      </c>
      <c r="B99" s="76">
        <v>-4.0648999999999997</v>
      </c>
      <c r="C99" s="41">
        <v>2.2955999999999999</v>
      </c>
    </row>
    <row r="100" spans="1:3" x14ac:dyDescent="0.2">
      <c r="A100" t="s">
        <v>93</v>
      </c>
      <c r="B100" s="76">
        <v>13.161</v>
      </c>
      <c r="C100" s="41">
        <v>0.58689999999999998</v>
      </c>
    </row>
    <row r="101" spans="1:3" x14ac:dyDescent="0.2">
      <c r="A101" t="s">
        <v>50</v>
      </c>
      <c r="B101" s="76">
        <v>35.063699999999997</v>
      </c>
      <c r="C101" s="41">
        <v>3.4767000000000001</v>
      </c>
    </row>
    <row r="102" spans="1:3" x14ac:dyDescent="0.2">
      <c r="A102" t="s">
        <v>84</v>
      </c>
      <c r="B102" s="76">
        <v>84.851399999999998</v>
      </c>
      <c r="C102" s="41">
        <v>-6.4856999999999996</v>
      </c>
    </row>
    <row r="103" spans="1:3" x14ac:dyDescent="0.2">
      <c r="A103" t="s">
        <v>31</v>
      </c>
      <c r="B103" s="76">
        <v>-5.7573999999999996</v>
      </c>
      <c r="C103" s="41">
        <v>3.8383000000000003</v>
      </c>
    </row>
    <row r="104" spans="1:3" x14ac:dyDescent="0.2">
      <c r="A104" t="s">
        <v>77</v>
      </c>
      <c r="B104" s="76">
        <v>-164.0335</v>
      </c>
      <c r="C104" s="41">
        <v>22.316800000000001</v>
      </c>
    </row>
    <row r="105" spans="1:3" x14ac:dyDescent="0.2">
      <c r="A105" t="s">
        <v>67</v>
      </c>
      <c r="B105" s="76">
        <v>45.105600000000003</v>
      </c>
      <c r="C105" s="41">
        <v>14.055999999999999</v>
      </c>
    </row>
    <row r="106" spans="1:3" x14ac:dyDescent="0.2">
      <c r="A106" t="s">
        <v>106</v>
      </c>
      <c r="B106" s="76">
        <v>59.408200000000001</v>
      </c>
      <c r="C106" s="41">
        <v>-15.6394</v>
      </c>
    </row>
    <row r="107" spans="1:3" x14ac:dyDescent="0.2">
      <c r="A107" t="s">
        <v>45</v>
      </c>
      <c r="B107" s="76">
        <v>-63.3262</v>
      </c>
      <c r="C107" s="41">
        <v>3.7782</v>
      </c>
    </row>
    <row r="108" spans="1:3" x14ac:dyDescent="0.2">
      <c r="A108" t="s">
        <v>52</v>
      </c>
      <c r="B108" s="76">
        <v>213.94759999999999</v>
      </c>
      <c r="C108" s="41">
        <v>-1.2142999999999999</v>
      </c>
    </row>
    <row r="109" spans="1:3" x14ac:dyDescent="0.2">
      <c r="A109" t="s">
        <v>68</v>
      </c>
      <c r="B109" s="76">
        <v>21.258400000000002</v>
      </c>
      <c r="C109" s="41">
        <v>-8.3259000000000007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xCap</vt:lpstr>
      <vt:lpstr>Main</vt:lpstr>
      <vt:lpstr>Market Cap</vt:lpstr>
      <vt:lpstr>Market Cap 2014</vt:lpstr>
      <vt:lpstr>ROIC</vt:lpstr>
      <vt:lpstr>Sweet Spot</vt:lpstr>
      <vt:lpstr>ROIC (F)</vt:lpstr>
      <vt:lpstr>Gearing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Microsoft Office User</cp:lastModifiedBy>
  <cp:lastPrinted>2020-08-14T09:06:23Z</cp:lastPrinted>
  <dcterms:created xsi:type="dcterms:W3CDTF">2020-08-14T09:00:36Z</dcterms:created>
  <dcterms:modified xsi:type="dcterms:W3CDTF">2020-08-18T07:58:20Z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eyIwIjoiSGlzdG9yeSIsIjEiOjEsIjIiOjEsIjMiOjEsIjQiOjAsIjUiOjEsIjYiOjEsIjciOjEsIjgiOjAsIjkiOjEsIjEwIjowLCIxMSI6MCwiMTIiOjB9</vt:lpwstr>
  </property>
  <property fmtid="{D5CDD505-2E9C-101B-9397-08002B2CF9AE}" pid="3" name="SpreadsheetBuilder_2">
    <vt:lpwstr>eyIwIjoiSGlzdG9yeSIsIjEiOjEsIjIiOjAsIjMiOjAsIjQiOjAsIjUiOjEsIjYiOjEsIjciOjAsIjgiOjAsIjkiOjEsIjEwIjowLCIxMSI6MCwiMTIiOjB9</vt:lpwstr>
  </property>
  <property fmtid="{D5CDD505-2E9C-101B-9397-08002B2CF9AE}" pid="4" name="SpreadsheetBuilder_3">
    <vt:lpwstr>eyIwIjoiSGlzdG9yeSIsIjEiOjEsIjIiOjEsIjMiOjAsIjQiOjAsIjUiOjEsIjYiOjEsIjciOjAsIjgiOjAsIjkiOjEsIjEwIjowLCIxMSI6MCwiMTIiOjB9</vt:lpwstr>
  </property>
  <property fmtid="{D5CDD505-2E9C-101B-9397-08002B2CF9AE}" pid="5" name="SpreadsheetBuilder_4">
    <vt:lpwstr>eyIwIjoiSGlzdG9yeSIsIjEiOjEsIjIiOjEsIjMiOjAsIjQiOjAsIjUiOjEsIjYiOjEsIjciOjAsIjgiOjAsIjkiOjEsIjEwIjowLCIxMSI6MCwiMTIiOjB9</vt:lpwstr>
  </property>
  <property fmtid="{D5CDD505-2E9C-101B-9397-08002B2CF9AE}" pid="6" name="SpreadsheetBuilder_5">
    <vt:lpwstr>eyIwIjoiSGlzdG9yeSIsIjEiOjEsIjIiOjEsIjMiOjAsIjQiOjAsIjUiOjEsIjYiOjEsIjciOjAsIjgiOjAsIjkiOjEsIjEwIjowLCIxMSI6MCwiMTIiOjB9</vt:lpwstr>
  </property>
  <property fmtid="{D5CDD505-2E9C-101B-9397-08002B2CF9AE}" pid="7" name="SpreadsheetBuilder_6">
    <vt:lpwstr>eyIwIjoiSGlzdG9yeSIsIjEiOjEsIjIiOjEsIjMiOjAsIjQiOjAsIjUiOjEsIjYiOjEsIjciOjAsIjgiOjAsIjkiOjEsIjEwIjowLCIxMSI6MCwiMTIiOjB9</vt:lpwstr>
  </property>
</Properties>
</file>