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6.xml" ContentType="application/vnd.openxmlformats-officedocument.drawingml.chart+xml"/>
  <Override PartName="/xl/drawings/drawing15.xml" ContentType="application/vnd.openxmlformats-officedocument.drawing+xml"/>
  <Override PartName="/xl/drawings/drawing14.xml" ContentType="application/vnd.openxmlformats-officedocument.drawing+xml"/>
  <Override PartName="/xl/drawings/drawing13.xml" ContentType="application/vnd.openxmlformats-officedocument.drawing+xml"/>
  <Override PartName="/xl/charts/chart8.xml" ContentType="application/vnd.openxmlformats-officedocument.drawingml.chart+xml"/>
  <Override PartName="/xl/drawings/drawing17.xml" ContentType="application/vnd.openxmlformats-officedocument.drawing+xml"/>
  <Override PartName="/xl/charts/chart7.xml" ContentType="application/vnd.openxmlformats-officedocument.drawingml.chart+xml"/>
  <Override PartName="/xl/drawings/drawing16.xml" ContentType="application/vnd.openxmlformats-officedocument.drawing+xml"/>
  <Override PartName="/xl/charts/chart2.xml" ContentType="application/vnd.openxmlformats-officedocument.drawingml.chart+xml"/>
  <Override PartName="/xl/drawings/drawing9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drawings/drawing19.xml" ContentType="application/vnd.openxmlformats-officedocument.drawing+xml"/>
  <Override PartName="/xl/charts/chart9.xml" ContentType="application/vnd.openxmlformats-officedocument.drawingml.chart+xml"/>
  <Override PartName="/xl/drawings/drawing18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21.xml" ContentType="application/vnd.openxmlformats-officedocument.drawing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drawings/drawing3.xml" ContentType="application/vnd.openxmlformats-officedocument.drawing+xml"/>
  <Override PartName="/xl/drawings/drawing2.xml" ContentType="application/vnd.openxmlformats-officedocument.drawing+xml"/>
  <Override PartName="/xl/drawings/drawing5.xml" ContentType="application/vnd.openxmlformats-officedocument.drawing+xml"/>
  <Override PartName="/xl/drawings/drawing4.xml" ContentType="application/vnd.openxmlformats-officedocument.drawing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2.xml" ContentType="application/vnd.openxmlformats-officedocument.spreadsheetml.worksheet+xml"/>
  <Override PartName="/xl/worksheets/sheet11.xml" ContentType="application/vnd.openxmlformats-officedocument.spreadsheetml.worksheet+xml"/>
  <Override PartName="/xl/worksheets/sheet10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activeX/activeX35.bin" ContentType="application/vnd.ms-office.activeX"/>
  <Override PartName="/xl/activeX/activeX39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1.bin" ContentType="application/vnd.ms-office.activeX"/>
  <Override PartName="/xl/activeX/activeX1.xml" ContentType="application/vnd.ms-office.activeX+xml"/>
  <Override PartName="/xl/activeX/activeX39.bin" ContentType="application/vnd.ms-office.activeX"/>
  <Override PartName="/xl/activeX/activeX2.bin" ContentType="application/vnd.ms-office.activeX"/>
  <Override PartName="/xl/activeX/activeX2.xml" ContentType="application/vnd.ms-office.activeX+xml"/>
  <Override PartName="/xl/activeX/activeX4.xml" ContentType="application/vnd.ms-office.activeX+xml"/>
  <Override PartName="/xl/activeX/activeX38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49.bin" ContentType="application/vnd.ms-office.activeX"/>
  <Override PartName="/xl/activeX/activeX10.bin" ContentType="application/vnd.ms-office.activeX"/>
  <Override PartName="/xl/calcChain.xml" ContentType="application/vnd.openxmlformats-officedocument.spreadsheetml.calcChain+xml"/>
  <Override PartName="/xl/activeX/activeX10.xml" ContentType="application/vnd.ms-office.activeX+xml"/>
  <Override PartName="/xl/activeX/activeX123.bin" ContentType="application/vnd.ms-office.activeX"/>
  <Override PartName="/xl/activeX/activeX123.xml" ContentType="application/vnd.ms-office.activeX+xml"/>
  <Override PartName="/xl/activeX/activeX11.xml" ContentType="application/vnd.ms-office.activeX+xml"/>
  <Override PartName="/xl/activeX/activeX120.bin" ContentType="application/vnd.ms-office.activeX"/>
  <Override PartName="/xl/activeX/activeX120.xml" ContentType="application/vnd.ms-office.activeX+xml"/>
  <Override PartName="/xl/activeX/activeX12.xml" ContentType="application/vnd.ms-office.activeX+xml"/>
  <Override PartName="/xl/activeX/activeX119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docProps/core.xml" ContentType="application/vnd.openxmlformats-package.core-properties+xml"/>
  <Override PartName="/docProps/app.xml" ContentType="application/vnd.openxmlformats-officedocument.extended-properties+xml"/>
  <Override PartName="/xl/activeX/activeX49.xml" ContentType="application/vnd.ms-office.activeX+xml"/>
  <Override PartName="/xl/activeX/activeX6.xml" ContentType="application/vnd.ms-office.activeX+xml"/>
  <Override PartName="/xl/activeX/activeX6.bin" ContentType="application/vnd.ms-office.activeX"/>
  <Override PartName="/xl/activeX/activeX38.xml" ContentType="application/vnd.ms-office.activeX+xml"/>
  <Override PartName="/xl/activeX/activeX7.xml" ContentType="application/vnd.ms-office.activeX+xml"/>
  <Override PartName="/xl/activeX/activeX47.bin" ContentType="application/vnd.ms-office.activeX"/>
  <Override PartName="/xl/activeX/activeX5.bin" ContentType="application/vnd.ms-office.activeX"/>
  <Override PartName="/xl/activeX/activeX5.xml" ContentType="application/vnd.ms-office.activeX+xml"/>
  <Override PartName="/xl/activeX/activeX47.xml" ContentType="application/vnd.ms-office.activeX+xml"/>
  <Override PartName="/xl/activeX/activeX4.bin" ContentType="application/vnd.ms-office.activeX"/>
  <Override PartName="/xl/activeX/activeX7.bin" ContentType="application/vnd.ms-office.activeX"/>
  <Override PartName="/xl/activeX/activeX48.xml" ContentType="application/vnd.ms-office.activeX+xml"/>
  <Override PartName="/xl/activeX/activeX8.xml" ContentType="application/vnd.ms-office.activeX+xml"/>
  <Override PartName="/xl/ctrlProps/ctrlProp3.xml" ContentType="application/vnd.ms-excel.controlproperties+xml"/>
  <Override PartName="/xl/activeX/activeX37.bin" ContentType="application/vnd.ms-office.activeX"/>
  <Override PartName="/xl/activeX/activeX37.xml" ContentType="application/vnd.ms-office.activeX+xml"/>
  <Override PartName="/xl/ctrlProps/ctrlProp2.xml" ContentType="application/vnd.ms-excel.controlproperties+xml"/>
  <Override PartName="/xl/ctrlProps/ctrlProp1.xml" ContentType="application/vnd.ms-excel.controlproperties+xml"/>
  <Override PartName="/xl/activeX/activeX9.bin" ContentType="application/vnd.ms-office.activeX"/>
  <Override PartName="/xl/activeX/activeX9.xml" ContentType="application/vnd.ms-office.activeX+xml"/>
  <Override PartName="/xl/activeX/activeX48.bin" ContentType="application/vnd.ms-office.activeX"/>
  <Override PartName="/xl/activeX/activeX8.bin" ContentType="application/vnd.ms-office.activeX"/>
  <Override PartName="/xl/activeX/activeX119.xml" ContentType="application/vnd.ms-office.activeX+xml"/>
  <Override PartName="/xl/ctrlProps/ctrlProp23.xml" ContentType="application/vnd.ms-excel.controlproperties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ctrlProps/ctrlProp22.xml" ContentType="application/vnd.ms-excel.controlproperties+xml"/>
  <Override PartName="/xl/ctrlProps/ctrlProp26.xml" ContentType="application/vnd.ms-excel.controlproperties+xml"/>
  <Override PartName="/xl/ctrlProps/ctrlProp25.xml" ContentType="application/vnd.ms-excel.controlproperties+xml"/>
  <Override PartName="/xl/ctrlProps/ctrlProp24.xml" ContentType="application/vnd.ms-excel.controlproperties+xml"/>
  <Override PartName="/xl/activeX/activeX41.bin" ContentType="application/vnd.ms-office.activeX"/>
  <Override PartName="/xl/activeX/activeX41.xml" ContentType="application/vnd.ms-office.activeX+xml"/>
  <Override PartName="/xl/activeX/activeX40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trlProps/ctrlProp27.xml" ContentType="application/vnd.ms-excel.controlproperties+xml"/>
  <Override PartName="/xl/activeX/activeX45.xml" ContentType="application/vnd.ms-office.activeX+xml"/>
  <Override PartName="/xl/activeX/activeX44.bin" ContentType="application/vnd.ms-office.activeX"/>
  <Override PartName="/xl/activeX/activeX44.xml" ContentType="application/vnd.ms-office.activeX+xml"/>
  <Override PartName="/xl/activeX/activeX40.bin" ContentType="application/vnd.ms-office.activeX"/>
  <Override PartName="/xl/activeX/activeX12.bin" ContentType="application/vnd.ms-office.activeX"/>
  <Override PartName="/xl/activeX/activeX118.bin" ContentType="application/vnd.ms-office.activeX"/>
  <Override PartName="/xl/activeX/activeX79.xml" ContentType="application/vnd.ms-office.activeX+xml"/>
  <Override PartName="/xl/activeX/activeX30.bin" ContentType="application/vnd.ms-office.activeX"/>
  <Override PartName="/xl/activeX/activeX78.bin" ContentType="application/vnd.ms-office.activeX"/>
  <Override PartName="/xl/activeX/activeX78.xml" ContentType="application/vnd.ms-office.activeX+xml"/>
  <Override PartName="/xl/activeX/activeX79.bin" ContentType="application/vnd.ms-office.activeX"/>
  <Override PartName="/xl/activeX/activeX30.xml" ContentType="application/vnd.ms-office.activeX+xml"/>
  <Override PartName="/xl/activeX/activeX80.xml" ContentType="application/vnd.ms-office.activeX+xml"/>
  <Override PartName="/xl/activeX/activeX81.bin" ContentType="application/vnd.ms-office.activeX"/>
  <Override PartName="/xl/activeX/activeX81.xml" ContentType="application/vnd.ms-office.activeX+xml"/>
  <Override PartName="/xl/activeX/activeX54.xml" ContentType="application/vnd.ms-office.activeX+xml"/>
  <Override PartName="/xl/activeX/activeX80.bin" ContentType="application/vnd.ms-office.activeX"/>
  <Override PartName="/xl/activeX/activeX54.bin" ContentType="application/vnd.ms-office.activeX"/>
  <Override PartName="/xl/activeX/activeX77.bin" ContentType="application/vnd.ms-office.activeX"/>
  <Override PartName="/xl/activeX/activeX77.xml" ContentType="application/vnd.ms-office.activeX+xml"/>
  <Override PartName="/xl/activeX/activeX75.bin" ContentType="application/vnd.ms-office.activeX"/>
  <Override PartName="/xl/activeX/activeX75.xml" ContentType="application/vnd.ms-office.activeX+xml"/>
  <Override PartName="/xl/ctrlProps/ctrlProp15.xml" ContentType="application/vnd.ms-excel.controlproperties+xml"/>
  <Override PartName="/xl/activeX/activeX74.bin" ContentType="application/vnd.ms-office.activeX"/>
  <Override PartName="/xl/ctrlProps/ctrlProp14.xml" ContentType="application/vnd.ms-excel.controlproperties+xml"/>
  <Override PartName="/xl/activeX/activeX76.xml" ContentType="application/vnd.ms-office.activeX+xml"/>
  <Override PartName="/xl/activeX/activeX76.bin" ContentType="application/vnd.ms-office.activeX"/>
  <Override PartName="/xl/ctrlProps/ctrlProp13.xml" ContentType="application/vnd.ms-excel.controlproperties+xml"/>
  <Override PartName="/xl/ctrlProps/ctrlProp12.xml" ContentType="application/vnd.ms-excel.controlproperties+xml"/>
  <Override PartName="/xl/activeX/activeX29.bin" ContentType="application/vnd.ms-office.activeX"/>
  <Override PartName="/xl/ctrlProps/ctrlProp28.xml" ContentType="application/vnd.ms-excel.controlproperties+xml"/>
  <Override PartName="/xl/activeX/activeX29.xml" ContentType="application/vnd.ms-office.activeX+xml"/>
  <Override PartName="/xl/activeX/activeX87.xml" ContentType="application/vnd.ms-office.activeX+xml"/>
  <Override PartName="/xl/activeX/activeX27.xml" ContentType="application/vnd.ms-office.activeX+xml"/>
  <Override PartName="/xl/activeX/activeX86.bin" ContentType="application/vnd.ms-office.activeX"/>
  <Override PartName="/xl/activeX/activeX86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26.bin" ContentType="application/vnd.ms-office.activeX"/>
  <Override PartName="/xl/activeX/activeX89.xml" ContentType="application/vnd.ms-office.activeX+xml"/>
  <Override PartName="/xl/activeX/activeX27.bin" ContentType="application/vnd.ms-office.activeX"/>
  <Override PartName="/xl/activeX/activeX85.bin" ContentType="application/vnd.ms-office.activeX"/>
  <Override PartName="/xl/activeX/activeX85.xml" ContentType="application/vnd.ms-office.activeX+xml"/>
  <Override PartName="/xl/activeX/activeX28.bin" ContentType="application/vnd.ms-office.activeX"/>
  <Override PartName="/xl/activeX/activeX82.bin" ContentType="application/vnd.ms-office.activeX"/>
  <Override PartName="/xl/activeX/activeX82.xml" ContentType="application/vnd.ms-office.activeX+xml"/>
  <Override PartName="/xl/ctrlProps/ctrlProp17.xml" ContentType="application/vnd.ms-excel.controlproperties+xml"/>
  <Override PartName="/xl/activeX/activeX83.xml" ContentType="application/vnd.ms-office.activeX+xml"/>
  <Override PartName="/xl/activeX/activeX83.bin" ContentType="application/vnd.ms-office.activeX"/>
  <Override PartName="/xl/activeX/activeX28.xml" ContentType="application/vnd.ms-office.activeX+xml"/>
  <Override PartName="/xl/activeX/activeX84.xml" ContentType="application/vnd.ms-office.activeX+xml"/>
  <Override PartName="/xl/activeX/activeX84.bin" ContentType="application/vnd.ms-office.activeX"/>
  <Override PartName="/xl/ctrlProps/ctrlProp18.xml" ContentType="application/vnd.ms-excel.controlproperties+xml"/>
  <Override PartName="/xl/activeX/activeX74.xml" ContentType="application/vnd.ms-office.activeX+xml"/>
  <Override PartName="/xl/ctrlProps/ctrlProp16.xml" ContentType="application/vnd.ms-excel.controlproperties+xml"/>
  <Override PartName="/xl/activeX/activeX73.bin" ContentType="application/vnd.ms-office.activeX"/>
  <Override PartName="/xl/activeX/activeX61.bin" ContentType="application/vnd.ms-office.activeX"/>
  <Override PartName="/xl/activeX/activeX61.xml" ContentType="application/vnd.ms-office.activeX+xml"/>
  <Override PartName="/xl/activeX/activeX33.bin" ContentType="application/vnd.ms-office.activeX"/>
  <Override PartName="/xl/activeX/activeX60.bin" ContentType="application/vnd.ms-office.activeX"/>
  <Override PartName="/xl/activeX/activeX33.xml" ContentType="application/vnd.ms-office.activeX+xml"/>
  <Override PartName="/xl/activeX/activeX62.xml" ContentType="application/vnd.ms-office.activeX+xml"/>
  <Override PartName="/xl/activeX/activeX62.bin" ContentType="application/vnd.ms-office.activeX"/>
  <Override PartName="/xl/activeX/activeX32.bin" ContentType="application/vnd.ms-office.activeX"/>
  <Override PartName="/xl/activeX/activeX63.bin" ContentType="application/vnd.ms-office.activeX"/>
  <Override PartName="/xl/activeX/activeX63.xml" ContentType="application/vnd.ms-office.activeX+xml"/>
  <Override PartName="/xl/activeX/activeX36.bin" ContentType="application/vnd.ms-office.activeX"/>
  <Override PartName="/xl/activeX/activeX60.xml" ContentType="application/vnd.ms-office.activeX+xml"/>
  <Override PartName="/xl/activeX/activeX56.xml" ContentType="application/vnd.ms-office.activeX+xml"/>
  <Override PartName="/xl/activeX/activeX59.bin" ContentType="application/vnd.ms-office.activeX"/>
  <Override PartName="/xl/activeX/activeX57.xml" ContentType="application/vnd.ms-office.activeX+xml"/>
  <Override PartName="/xl/activeX/activeX56.bin" ContentType="application/vnd.ms-office.activeX"/>
  <Override PartName="/xl/activeX/activeX35.xml" ContentType="application/vnd.ms-office.activeX+xml"/>
  <Override PartName="/xl/activeX/activeX57.bin" ContentType="application/vnd.ms-office.activeX"/>
  <Override PartName="/xl/activeX/activeX34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34.xml" ContentType="application/vnd.ms-office.activeX+xml"/>
  <Override PartName="/xl/activeX/activeX59.xml" ContentType="application/vnd.ms-office.activeX+xml"/>
  <Override PartName="/xl/activeX/activeX64.xml" ContentType="application/vnd.ms-office.activeX+xml"/>
  <Override PartName="/xl/activeX/activeX64.bin" ContentType="application/vnd.ms-office.activeX"/>
  <Override PartName="/xl/activeX/activeX32.xml" ContentType="application/vnd.ms-office.activeX+xml"/>
  <Override PartName="/xl/activeX/activeX55.xml" ContentType="application/vnd.ms-office.activeX+xml"/>
  <Override PartName="/xl/activeX/activeX70.bin" ContentType="application/vnd.ms-office.activeX"/>
  <Override PartName="/xl/activeX/activeX70.xml" ContentType="application/vnd.ms-office.activeX+xml"/>
  <Override PartName="/xl/activeX/activeX69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69.xml" ContentType="application/vnd.ms-office.activeX+xml"/>
  <Override PartName="/xl/activeX/activeX68.bin" ContentType="application/vnd.ms-office.activeX"/>
  <Override PartName="/xl/activeX/activeX68.xml" ContentType="application/vnd.ms-office.activeX+xml"/>
  <Override PartName="/xl/activeX/activeX31.xml" ContentType="application/vnd.ms-office.activeX+xml"/>
  <Override PartName="/xl/activeX/activeX31.bin" ContentType="application/vnd.ms-office.activeX"/>
  <Override PartName="/xl/activeX/activeX55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89.bin" ContentType="application/vnd.ms-office.activeX"/>
  <Override PartName="/xl/activeX/activeX26.xml" ContentType="application/vnd.ms-office.activeX+xml"/>
  <Override PartName="/xl/ctrlProps/ctrlProp19.xml" ContentType="application/vnd.ms-excel.controlproperties+xml"/>
  <Override PartName="/xl/activeX/activeX110.xml" ContentType="application/vnd.ms-office.activeX+xml"/>
  <Override PartName="/xl/activeX/activeX20.xml" ContentType="application/vnd.ms-office.activeX+xml"/>
  <Override PartName="/xl/activeX/activeX109.bin" ContentType="application/vnd.ms-office.activeX"/>
  <Override PartName="/xl/activeX/activeX109.xml" ContentType="application/vnd.ms-office.activeX+xml"/>
  <Override PartName="/xl/activeX/activeX110.bin" ContentType="application/vnd.ms-office.activeX"/>
  <Override PartName="/xl/activeX/activeX51.bin" ContentType="application/vnd.ms-office.activeX"/>
  <Override PartName="/xl/activeX/activeX111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111.bin" ContentType="application/vnd.ms-office.activeX"/>
  <Override PartName="/xl/activeX/activeX20.bin" ContentType="application/vnd.ms-office.activeX"/>
  <Override PartName="/xl/activeX/activeX108.bin" ContentType="application/vnd.ms-office.activeX"/>
  <Override PartName="/xl/activeX/activeX108.xml" ContentType="application/vnd.ms-office.activeX+xml"/>
  <Override PartName="/xl/activeX/activeX21.bin" ContentType="application/vnd.ms-office.activeX"/>
  <Override PartName="/xl/activeX/activeX52.xml" ContentType="application/vnd.ms-office.activeX+xml"/>
  <Override PartName="/xl/activeX/activeX22.xml" ContentType="application/vnd.ms-office.activeX+xml"/>
  <Override PartName="/xl/activeX/activeX106.xml" ContentType="application/vnd.ms-office.activeX+xml"/>
  <Override PartName="/xl/activeX/activeX106.bin" ContentType="application/vnd.ms-office.activeX"/>
  <Override PartName="/xl/activeX/activeX21.xml" ContentType="application/vnd.ms-office.activeX+xml"/>
  <Override PartName="/xl/activeX/activeX107.xml" ContentType="application/vnd.ms-office.activeX+xml"/>
  <Override PartName="/xl/activeX/activeX107.bin" ContentType="application/vnd.ms-office.activeX"/>
  <Override PartName="/xl/ctrlProps/ctrlProp21.xml" ContentType="application/vnd.ms-excel.controlproperties+xml"/>
  <Override PartName="/xl/activeX/activeX18.xml" ContentType="application/vnd.ms-office.activeX+xml"/>
  <Override PartName="/xl/activeX/activeX112.xml" ContentType="application/vnd.ms-office.activeX+xml"/>
  <Override PartName="/xl/activeX/activeX112.bin" ContentType="application/vnd.ms-office.activeX"/>
  <Override PartName="/xl/activeX/activeX116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16.bin" ContentType="application/vnd.ms-office.activeX"/>
  <Override PartName="/xl/activeX/activeX13.xml" ContentType="application/vnd.ms-office.activeX+xml"/>
  <Override PartName="/xl/activeX/activeX117.xml" ContentType="application/vnd.ms-office.activeX+xml"/>
  <Override PartName="/xl/activeX/activeX117.bin" ContentType="application/vnd.ms-office.activeX"/>
  <Override PartName="/xl/activeX/activeX51.xml" ContentType="application/vnd.ms-office.activeX+xml"/>
  <Override PartName="/xl/activeX/activeX118.xml" ContentType="application/vnd.ms-office.activeX+xml"/>
  <Override PartName="/xl/activeX/activeX115.bin" ContentType="application/vnd.ms-office.activeX"/>
  <Override PartName="/xl/activeX/activeX115.xml" ContentType="application/vnd.ms-office.activeX+xml"/>
  <Override PartName="/xl/activeX/activeX15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6.xml" ContentType="application/vnd.ms-office.activeX+xml"/>
  <Override PartName="/xl/activeX/activeX113.xml" ContentType="application/vnd.ms-office.activeX+xml"/>
  <Override PartName="/xl/activeX/activeX113.bin" ContentType="application/vnd.ms-office.activeX"/>
  <Override PartName="/xl/activeX/activeX15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22.bin" ContentType="application/vnd.ms-office.activeX"/>
  <Override PartName="/xl/activeX/activeX105.bin" ContentType="application/vnd.ms-office.activeX"/>
  <Override PartName="/xl/activeX/activeX105.xml" ContentType="application/vnd.ms-office.activeX+xml"/>
  <Override PartName="/xl/ctrlProps/ctrlProp8.xml" ContentType="application/vnd.ms-excel.controlproperties+xml"/>
  <Override PartName="/xl/activeX/activeX94.bin" ContentType="application/vnd.ms-office.activeX"/>
  <Override PartName="/xl/activeX/activeX94.xml" ContentType="application/vnd.ms-office.activeX+xml"/>
  <Override PartName="/xl/ctrlProps/ctrlProp9.xml" ContentType="application/vnd.ms-excel.controlproperties+xml"/>
  <Override PartName="/xl/activeX/activeX95.xml" ContentType="application/vnd.ms-office.activeX+xml"/>
  <Override PartName="/xl/activeX/activeX95.bin" ContentType="application/vnd.ms-office.activeX"/>
  <Override PartName="/xl/ctrlProps/ctrlProp7.xml" ContentType="application/vnd.ms-excel.controlproperties+xml"/>
  <Override PartName="/xl/activeX/activeX97.xml" ContentType="application/vnd.ms-office.activeX+xml"/>
  <Override PartName="/xl/ctrlProps/ctrlProp6.xml" ContentType="application/vnd.ms-excel.controlproperties+xml"/>
  <Override PartName="/xl/activeX/activeX96.bin" ContentType="application/vnd.ms-office.activeX"/>
  <Override PartName="/xl/activeX/activeX96.xml" ContentType="application/vnd.ms-office.activeX+xml"/>
  <Override PartName="/xl/activeX/activeX93.bin" ContentType="application/vnd.ms-office.activeX"/>
  <Override PartName="/xl/activeX/activeX93.xml" ContentType="application/vnd.ms-office.activeX+xml"/>
  <Override PartName="/xl/ctrlProps/ctrlProp10.xml" ContentType="application/vnd.ms-excel.controlproperties+xml"/>
  <Override PartName="/xl/activeX/activeX90.bin" ContentType="application/vnd.ms-office.activeX"/>
  <Override PartName="/xl/activeX/activeX90.xml" ContentType="application/vnd.ms-office.activeX+xml"/>
  <Override PartName="/xl/activeX/activeX53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ctrlProps/ctrlProp11.xml" ContentType="application/vnd.ms-excel.controlproperties+xml"/>
  <Override PartName="/xl/activeX/activeX92.xml" ContentType="application/vnd.ms-office.activeX+xml"/>
  <Override PartName="/xl/activeX/activeX92.bin" ContentType="application/vnd.ms-office.activeX"/>
  <Override PartName="/xl/activeX/activeX97.bin" ContentType="application/vnd.ms-office.activeX"/>
  <Override PartName="/xl/ctrlProps/ctrlProp5.xml" ContentType="application/vnd.ms-excel.controlproperties+xml"/>
  <Override PartName="/xl/ctrlProps/ctrlProp4.xml" ContentType="application/vnd.ms-excel.controlproperties+xml"/>
  <Override PartName="/xl/activeX/activeX52.bin" ContentType="application/vnd.ms-office.activeX"/>
  <Override PartName="/xl/activeX/activeX102.bin" ContentType="application/vnd.ms-office.activeX"/>
  <Override PartName="/xl/activeX/activeX102.xml" ContentType="application/vnd.ms-office.activeX+xml"/>
  <Override PartName="/xl/activeX/activeX24.xml" ContentType="application/vnd.ms-office.activeX+xml"/>
  <Override PartName="/xl/activeX/activeX103.xml" ContentType="application/vnd.ms-office.activeX+xml"/>
  <Override PartName="/xl/activeX/activeX103.bin" ContentType="application/vnd.ms-office.activeX"/>
  <Override PartName="/xl/activeX/activeX2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23.xml" ContentType="application/vnd.ms-office.activeX+xml"/>
  <Override PartName="/xl/activeX/activeX101.bin" ContentType="application/vnd.ms-office.activeX"/>
  <Override PartName="/xl/activeX/activeX101.xml" ContentType="application/vnd.ms-office.activeX+xml"/>
  <Override PartName="/xl/activeX/activeX24.bin" ContentType="application/vnd.ms-office.activeX"/>
  <Override PartName="/xl/activeX/activeX98.bin" ContentType="application/vnd.ms-office.activeX"/>
  <Override PartName="/xl/activeX/activeX98.xml" ContentType="application/vnd.ms-office.activeX+xml"/>
  <Override PartName="/xl/activeX/activeX25.bin" ContentType="application/vnd.ms-office.activeX"/>
  <Override PartName="/xl/activeX/activeX53.xml" ContentType="application/vnd.ms-office.activeX+xml"/>
  <Override PartName="/xl/activeX/activeX25.xml" ContentType="application/vnd.ms-office.activeX+xml"/>
  <Override PartName="/xl/activeX/activeX99.xml" ContentType="application/vnd.ms-office.activeX+xml"/>
  <Override PartName="/xl/activeX/activeX99.bin" ContentType="application/vnd.ms-office.activeX"/>
  <Override PartName="/xl/ctrlProps/ctrlProp20.xml" ContentType="application/vnd.ms-excel.controlproperties+xml"/>
  <Override PartName="/xl/activeX/activeX100.xml" ContentType="application/vnd.ms-office.activeX+xml"/>
  <Override PartName="/xl/activeX/activeX100.bin" ContentType="application/vnd.ms-office.activeX"/>
  <Override PartName="/xl/activeX/activeX36.xml" ContentType="application/vnd.ms-office.activeX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n Work\Wildcat\"/>
    </mc:Choice>
  </mc:AlternateContent>
  <bookViews>
    <workbookView xWindow="0" yWindow="0" windowWidth="18180" windowHeight="7530" tabRatio="222"/>
  </bookViews>
  <sheets>
    <sheet name="main" sheetId="1" r:id="rId1"/>
    <sheet name="wait" sheetId="25" r:id="rId2"/>
    <sheet name="rainfallex" sheetId="15" r:id="rId3"/>
    <sheet name="testing" sheetId="16" r:id="rId4"/>
    <sheet name="watershed2" sheetId="20" r:id="rId5"/>
    <sheet name="watershed" sheetId="3" r:id="rId6"/>
    <sheet name="UnitH" sheetId="9" r:id="rId7"/>
    <sheet name="tmpData" sheetId="19" r:id="rId8"/>
    <sheet name="storm" sheetId="2" r:id="rId9"/>
    <sheet name="cstorm" sheetId="8" r:id="rId10"/>
    <sheet name="CNS" sheetId="24" r:id="rId11"/>
    <sheet name="DistriF" sheetId="17" r:id="rId12"/>
    <sheet name="output" sheetId="6" r:id="rId13"/>
    <sheet name="SummaryTable" sheetId="18" r:id="rId14"/>
    <sheet name="table" sheetId="4" r:id="rId15"/>
    <sheet name="graph1" sheetId="7" r:id="rId16"/>
    <sheet name="graph2" sheetId="10" r:id="rId17"/>
    <sheet name="graph3" sheetId="11" r:id="rId18"/>
    <sheet name="routing" sheetId="12" r:id="rId19"/>
    <sheet name="graph4" sheetId="13" r:id="rId20"/>
    <sheet name="routable" sheetId="14" r:id="rId21"/>
    <sheet name="graph5" sheetId="26" r:id="rId22"/>
    <sheet name="W5Message" sheetId="27" r:id="rId23"/>
  </sheets>
  <functionGroups builtInGroupCount="18"/>
  <calcPr calcId="152511"/>
</workbook>
</file>

<file path=xl/calcChain.xml><?xml version="1.0" encoding="utf-8"?>
<calcChain xmlns="http://schemas.openxmlformats.org/spreadsheetml/2006/main">
  <c r="K9" i="4" l="1"/>
  <c r="G22" i="18"/>
  <c r="G13" i="18"/>
  <c r="H20" i="24"/>
  <c r="H8" i="24"/>
  <c r="H21" i="24"/>
  <c r="H22" i="24"/>
  <c r="H16" i="24"/>
  <c r="H24" i="24"/>
  <c r="H18" i="24"/>
  <c r="H13" i="24"/>
  <c r="H19" i="24"/>
  <c r="H15" i="24"/>
  <c r="H10" i="24"/>
  <c r="H7" i="24"/>
  <c r="H14" i="24"/>
  <c r="H25" i="24"/>
  <c r="H23" i="24"/>
  <c r="H12" i="24"/>
  <c r="H17" i="24"/>
  <c r="H11" i="24"/>
  <c r="H9" i="24"/>
  <c r="P6" i="6" l="1"/>
  <c r="N7" i="6"/>
  <c r="P3" i="6"/>
  <c r="N4" i="6"/>
  <c r="R2" i="6"/>
  <c r="D3" i="4"/>
  <c r="F4" i="18"/>
  <c r="L4" i="24"/>
  <c r="O3" i="12"/>
  <c r="L3" i="12"/>
  <c r="H22" i="3"/>
  <c r="H24" i="20"/>
  <c r="D4" i="26"/>
  <c r="G4" i="26" s="1"/>
  <c r="E5" i="24"/>
  <c r="M15" i="24"/>
  <c r="F28" i="19"/>
  <c r="H15" i="20"/>
  <c r="H6" i="20"/>
  <c r="I6" i="3"/>
  <c r="F6" i="3"/>
  <c r="F5" i="17"/>
  <c r="K6" i="17" s="1"/>
  <c r="E5" i="17"/>
  <c r="H15" i="3"/>
  <c r="E6" i="3"/>
  <c r="I44" i="15"/>
  <c r="I31" i="15"/>
  <c r="I16" i="15"/>
  <c r="G9" i="2"/>
  <c r="D2" i="14"/>
  <c r="P7" i="6"/>
  <c r="G35" i="18"/>
  <c r="B12" i="16"/>
  <c r="B9" i="16"/>
  <c r="E3" i="16"/>
  <c r="D4" i="4"/>
  <c r="D5" i="4"/>
  <c r="G16" i="18"/>
  <c r="G17" i="18"/>
  <c r="F2" i="6"/>
  <c r="N6" i="6"/>
  <c r="N3" i="6"/>
  <c r="P4" i="6"/>
  <c r="N5" i="6"/>
  <c r="J6" i="17"/>
  <c r="C33" i="17" s="1"/>
  <c r="L15" i="24"/>
  <c r="E8" i="8"/>
  <c r="E9" i="8"/>
  <c r="BC23" i="9"/>
  <c r="BI24" i="9"/>
  <c r="AO9" i="3"/>
  <c r="AP9" i="3"/>
  <c r="AO9" i="20"/>
  <c r="AP9" i="20"/>
  <c r="G3" i="1"/>
  <c r="AP11" i="20"/>
  <c r="L17" i="24"/>
  <c r="I19" i="20"/>
  <c r="I17" i="3"/>
  <c r="H6" i="24"/>
  <c r="I30" i="20"/>
  <c r="AP11" i="3"/>
  <c r="H13" i="3"/>
  <c r="I26" i="3"/>
  <c r="H13" i="20"/>
  <c r="C35" i="17" l="1"/>
  <c r="C8" i="17"/>
  <c r="C27" i="17"/>
  <c r="C14" i="17"/>
  <c r="C13" i="17"/>
  <c r="C31" i="17"/>
  <c r="C23" i="17"/>
  <c r="C25" i="17"/>
  <c r="C11" i="17"/>
  <c r="C28" i="17"/>
  <c r="C32" i="17"/>
  <c r="C9" i="17"/>
  <c r="C26" i="17"/>
  <c r="C36" i="17"/>
  <c r="C12" i="17"/>
  <c r="C20" i="17"/>
  <c r="C19" i="17"/>
  <c r="C38" i="17"/>
  <c r="C37" i="17"/>
  <c r="C15" i="17"/>
  <c r="C39" i="17"/>
  <c r="C17" i="17"/>
  <c r="C18" i="17"/>
  <c r="C22" i="17"/>
  <c r="C30" i="17"/>
  <c r="C7" i="17"/>
  <c r="C21" i="17"/>
  <c r="C29" i="17"/>
  <c r="C6" i="17"/>
  <c r="C16" i="17"/>
  <c r="C24" i="17"/>
  <c r="C34" i="17"/>
  <c r="C10" i="17"/>
  <c r="G8" i="16"/>
  <c r="H8" i="16" s="1"/>
  <c r="L19" i="24"/>
  <c r="I8" i="16" l="1"/>
  <c r="I11" i="16" l="1"/>
  <c r="J10" i="16" l="1"/>
</calcChain>
</file>

<file path=xl/sharedStrings.xml><?xml version="1.0" encoding="utf-8"?>
<sst xmlns="http://schemas.openxmlformats.org/spreadsheetml/2006/main" count="404" uniqueCount="299">
  <si>
    <t>Wildcat 5</t>
  </si>
  <si>
    <t>Storm Data</t>
  </si>
  <si>
    <t>Storm identification</t>
  </si>
  <si>
    <t>Storm Distribution</t>
  </si>
  <si>
    <t>UNIFORM</t>
  </si>
  <si>
    <t>CUSTOM</t>
  </si>
  <si>
    <t>GENERIC</t>
  </si>
  <si>
    <t>Watershed Identification</t>
  </si>
  <si>
    <t>hr</t>
  </si>
  <si>
    <t>Kirpich's equation [1940]</t>
  </si>
  <si>
    <t>RUNOFF HYDROGRAPH RESULTS</t>
  </si>
  <si>
    <t>STORM:</t>
  </si>
  <si>
    <t>WATERSHED:</t>
  </si>
  <si>
    <t>TIME</t>
  </si>
  <si>
    <t>(hrs)</t>
  </si>
  <si>
    <t>CONTRIB</t>
  </si>
  <si>
    <t>OUTFLOW</t>
  </si>
  <si>
    <t>(%)</t>
  </si>
  <si>
    <t>Runoff hydrograph</t>
  </si>
  <si>
    <t>Total Area =</t>
  </si>
  <si>
    <t>Generic Storm</t>
  </si>
  <si>
    <t>Time</t>
  </si>
  <si>
    <t>Custom Storm Distribution</t>
  </si>
  <si>
    <t>Time (%)</t>
  </si>
  <si>
    <t>Rain (%)</t>
  </si>
  <si>
    <t>CUSTOM STORM DISTRIBUTION ORDINATES</t>
  </si>
  <si>
    <t>Unit Hydrograph</t>
  </si>
  <si>
    <t>Simple Triangular Unit Hydrograph</t>
  </si>
  <si>
    <t>Broken Triangle</t>
  </si>
  <si>
    <t>SCS Dimensionless Curvilinear</t>
  </si>
  <si>
    <t>Unit Hydrograph Type</t>
  </si>
  <si>
    <t>Routing</t>
  </si>
  <si>
    <t>Cummulative Rainfall/Runoff hydrographs</t>
  </si>
  <si>
    <t>Routing: Input and Output Runoff Hydrograph</t>
  </si>
  <si>
    <t>INFLOW</t>
  </si>
  <si>
    <t>DEPTH</t>
  </si>
  <si>
    <t>tr/tp</t>
  </si>
  <si>
    <t>3/2      2.5        516.27</t>
  </si>
  <si>
    <t>2          3.0       430.22</t>
  </si>
  <si>
    <t>8/3      3.67      252</t>
  </si>
  <si>
    <t>4          5          258.13</t>
  </si>
  <si>
    <t>5          6          215.11</t>
  </si>
  <si>
    <t>3          4          322.67</t>
  </si>
  <si>
    <t>1          2.0        645.33</t>
  </si>
  <si>
    <t>HF</t>
  </si>
  <si>
    <t>#DT</t>
  </si>
  <si>
    <t>tb/tp</t>
  </si>
  <si>
    <t>hrs</t>
  </si>
  <si>
    <t>inches</t>
  </si>
  <si>
    <t>cfs</t>
  </si>
  <si>
    <t>acre-ft</t>
  </si>
  <si>
    <t>iph</t>
  </si>
  <si>
    <t>Rainfall Excess Options</t>
  </si>
  <si>
    <t>H</t>
  </si>
  <si>
    <t>Delta T</t>
  </si>
  <si>
    <t>Tc</t>
  </si>
  <si>
    <t>Wildcat4</t>
  </si>
  <si>
    <t>Output from program</t>
  </si>
  <si>
    <t>Sum=</t>
  </si>
  <si>
    <t>Reservoir Routing</t>
  </si>
  <si>
    <t>FARMER- FLETCHER</t>
  </si>
  <si>
    <t>CN (0.2)</t>
  </si>
  <si>
    <t>LUMPED</t>
  </si>
  <si>
    <t>DISTRIBUTED</t>
  </si>
  <si>
    <t>Graph</t>
  </si>
  <si>
    <t>t/tp</t>
  </si>
  <si>
    <t>q/qp</t>
  </si>
  <si>
    <t>7/3     3.33       387.20</t>
  </si>
  <si>
    <t>CUMULATIVE</t>
  </si>
  <si>
    <t>RATE</t>
  </si>
  <si>
    <t>Area</t>
  </si>
  <si>
    <t>TP</t>
  </si>
  <si>
    <t>TB=</t>
  </si>
  <si>
    <t>Distributed F</t>
  </si>
  <si>
    <t>F</t>
  </si>
  <si>
    <t>Total Area:</t>
  </si>
  <si>
    <t>Calculated Tc (hr)</t>
  </si>
  <si>
    <t>Curve Number</t>
  </si>
  <si>
    <t>Output options</t>
  </si>
  <si>
    <t>Curve Number (0.5)</t>
  </si>
  <si>
    <t>Distributed Inf.</t>
  </si>
  <si>
    <t>Rainfall Excess (WIN)</t>
  </si>
  <si>
    <t>Green Ampt</t>
  </si>
  <si>
    <t>Phi Index</t>
  </si>
  <si>
    <t>mu=</t>
  </si>
  <si>
    <t>phi=</t>
  </si>
  <si>
    <t>Option =</t>
  </si>
  <si>
    <t>Infiltration</t>
  </si>
  <si>
    <t>Watershed Data (WIN)</t>
  </si>
  <si>
    <t>TC</t>
  </si>
  <si>
    <t>Name =</t>
  </si>
  <si>
    <t>Tc given =</t>
  </si>
  <si>
    <t>Average land slope</t>
  </si>
  <si>
    <t>Tc calc =</t>
  </si>
  <si>
    <t>Tc  Calc Method</t>
  </si>
  <si>
    <t>CN=</t>
  </si>
  <si>
    <t>Total Area=</t>
  </si>
  <si>
    <t>Total Drainage Area</t>
  </si>
  <si>
    <t>%</t>
  </si>
  <si>
    <t>in</t>
  </si>
  <si>
    <t>Acres</t>
  </si>
  <si>
    <t xml:space="preserve">Peak Time : </t>
  </si>
  <si>
    <t xml:space="preserve">Peak Flow : </t>
  </si>
  <si>
    <t xml:space="preserve">Total Runoff Depth : </t>
  </si>
  <si>
    <t xml:space="preserve">Time of concentration : </t>
  </si>
  <si>
    <t xml:space="preserve">Total Drainage Area : </t>
  </si>
  <si>
    <t>Hectares</t>
  </si>
  <si>
    <t>cms</t>
  </si>
  <si>
    <t>mm/hr</t>
  </si>
  <si>
    <t>mm</t>
  </si>
  <si>
    <t xml:space="preserve">Maximum Contribution Area : </t>
  </si>
  <si>
    <t>[ K=Q/(tb*qp) ]</t>
  </si>
  <si>
    <t>[C=qp/imax]</t>
  </si>
  <si>
    <t>Curve Number  (Kent's method)</t>
  </si>
  <si>
    <r>
      <rPr>
        <sz val="14"/>
        <rFont val="Calibri"/>
        <family val="2"/>
      </rPr>
      <t>μ</t>
    </r>
    <r>
      <rPr>
        <sz val="10"/>
        <rFont val="Arial"/>
        <family val="2"/>
      </rPr>
      <t xml:space="preserve"> = </t>
    </r>
  </si>
  <si>
    <r>
      <rPr>
        <sz val="14"/>
        <rFont val="Calibri"/>
        <family val="2"/>
      </rPr>
      <t xml:space="preserve">φ </t>
    </r>
    <r>
      <rPr>
        <sz val="10"/>
        <rFont val="Arial"/>
        <family val="2"/>
      </rPr>
      <t xml:space="preserve">= </t>
    </r>
  </si>
  <si>
    <t xml:space="preserve">c = </t>
  </si>
  <si>
    <t xml:space="preserve"> Hydrologic Response Units</t>
  </si>
  <si>
    <t>CN (0.05)</t>
  </si>
  <si>
    <t>Variable Triangular UH</t>
  </si>
  <si>
    <t>5/3      2.67      484 **Simple Triangular</t>
  </si>
  <si>
    <t>tr/tp     tb/tp    HF</t>
  </si>
  <si>
    <t xml:space="preserve">Name : </t>
  </si>
  <si>
    <t>Remaining Rain :</t>
  </si>
  <si>
    <t>Remaining Time :</t>
  </si>
  <si>
    <t>Minimum Storm Intensity =</t>
  </si>
  <si>
    <t>Time of Max Intensity =</t>
  </si>
  <si>
    <t>Maximum Storm Intensity =</t>
  </si>
  <si>
    <t>Storm Rainfall</t>
  </si>
  <si>
    <t>Storm Duration</t>
  </si>
  <si>
    <t xml:space="preserve"> hrs</t>
  </si>
  <si>
    <t xml:space="preserve"> (0 &lt; c &lt; 1)</t>
  </si>
  <si>
    <r>
      <rPr>
        <sz val="14"/>
        <rFont val="Calibri"/>
        <family val="2"/>
      </rPr>
      <t>λ</t>
    </r>
    <r>
      <rPr>
        <sz val="14"/>
        <rFont val="Arial"/>
        <family val="2"/>
      </rPr>
      <t xml:space="preserve"> </t>
    </r>
    <r>
      <rPr>
        <sz val="10"/>
        <rFont val="Arial"/>
        <family val="2"/>
      </rPr>
      <t>= Ia/ S</t>
    </r>
    <r>
      <rPr>
        <vertAlign val="subscript"/>
        <sz val="10"/>
        <rFont val="Arial"/>
        <family val="2"/>
      </rPr>
      <t>0.05</t>
    </r>
  </si>
  <si>
    <r>
      <rPr>
        <sz val="14"/>
        <rFont val="Calibri"/>
        <family val="2"/>
      </rPr>
      <t>λ</t>
    </r>
    <r>
      <rPr>
        <sz val="10"/>
        <rFont val="Arial"/>
        <family val="2"/>
      </rPr>
      <t xml:space="preserve"> = 0.2</t>
    </r>
  </si>
  <si>
    <t>Q = P - F</t>
  </si>
  <si>
    <t>Weighted CN (0.2) =</t>
  </si>
  <si>
    <t>Weighted CN (0.05) =</t>
  </si>
  <si>
    <t>Linear Fraction</t>
  </si>
  <si>
    <t>c=</t>
  </si>
  <si>
    <t>INPUT</t>
  </si>
  <si>
    <t xml:space="preserve">Storm Duration : </t>
  </si>
  <si>
    <t xml:space="preserve">Rainfall Excess Method : </t>
  </si>
  <si>
    <t xml:space="preserve">Rainfall : </t>
  </si>
  <si>
    <t xml:space="preserve">Storm Distribution : </t>
  </si>
  <si>
    <t xml:space="preserve">Unit Hydrograph : </t>
  </si>
  <si>
    <t>OUTPUT</t>
  </si>
  <si>
    <t xml:space="preserve">Event Rational C : </t>
  </si>
  <si>
    <t xml:space="preserve">Event Hydrograph Factor : </t>
  </si>
  <si>
    <t xml:space="preserve">Event Runoff Ratio : </t>
  </si>
  <si>
    <t xml:space="preserve">Event Effective CN : </t>
  </si>
  <si>
    <t>CN (0.05) =</t>
  </si>
  <si>
    <t>RUNOFF</t>
  </si>
  <si>
    <t xml:space="preserve">Initial Abstraction : </t>
  </si>
  <si>
    <t>mins</t>
  </si>
  <si>
    <t>Wait, Generating Hydrograph Composite…</t>
  </si>
  <si>
    <t xml:space="preserve">Duration of rainfall excess : </t>
  </si>
  <si>
    <t xml:space="preserve">Duration of runoff : </t>
  </si>
  <si>
    <t xml:space="preserve">Effective loss rate : </t>
  </si>
  <si>
    <t>Started:</t>
  </si>
  <si>
    <t xml:space="preserve">Unit hydrograph Δt : </t>
  </si>
  <si>
    <r>
      <t>Unit Hydrograph T</t>
    </r>
    <r>
      <rPr>
        <vertAlign val="subscript"/>
        <sz val="12"/>
        <rFont val="Times New Roman"/>
        <family val="1"/>
      </rPr>
      <t xml:space="preserve">p </t>
    </r>
    <r>
      <rPr>
        <sz val="12"/>
        <rFont val="Times New Roman"/>
        <family val="1"/>
      </rPr>
      <t xml:space="preserve">: </t>
    </r>
  </si>
  <si>
    <t>Do NOT enter them</t>
  </si>
  <si>
    <t>Routing Value</t>
  </si>
  <si>
    <t>Area =</t>
  </si>
  <si>
    <t>Length =</t>
  </si>
  <si>
    <t>Coeff =</t>
  </si>
  <si>
    <t>iters =</t>
  </si>
  <si>
    <t>CN (0.05) values are calculated</t>
  </si>
  <si>
    <t>Wildcat 5 - Main Screen</t>
  </si>
  <si>
    <t>Summary Preview and Hydrograph</t>
  </si>
  <si>
    <t>b1 =</t>
  </si>
  <si>
    <t>b2 =</t>
  </si>
  <si>
    <t xml:space="preserve"> (0 &lt; b1 &lt; b2 &lt; 1)</t>
  </si>
  <si>
    <t xml:space="preserve"> ( b1 &lt; b2 &lt; 1)</t>
  </si>
  <si>
    <t xml:space="preserve"> (a &gt; 0)</t>
  </si>
  <si>
    <t>Complacent - Violent</t>
  </si>
  <si>
    <t>get value from rainfallex:G4</t>
  </si>
  <si>
    <t>a =</t>
  </si>
  <si>
    <t>Duration =</t>
  </si>
  <si>
    <t>Rainfall =</t>
  </si>
  <si>
    <t>Type =</t>
  </si>
  <si>
    <t>Storm Data Window</t>
  </si>
  <si>
    <t>Watershed Info &amp; Time of Concentration</t>
  </si>
  <si>
    <t>Kent's equation (SCS method) [1972]   (most used)</t>
  </si>
  <si>
    <t>Microsoft Office 2007:</t>
  </si>
  <si>
    <t>At the top-left there is a message similar to this one</t>
  </si>
  <si>
    <t>1) Click the "Options" Button</t>
  </si>
  <si>
    <t>2) Select Enable Macros</t>
  </si>
  <si>
    <t>Microsoft Office 2003 and earlier:</t>
  </si>
  <si>
    <t>1) Go to Tools Menu</t>
  </si>
  <si>
    <t>2) Choose Macros Security</t>
  </si>
  <si>
    <t>3) Select Enable Macros</t>
  </si>
  <si>
    <t>Then click this button:</t>
  </si>
  <si>
    <t>Processing Information</t>
  </si>
  <si>
    <t>PHYDCFS =</t>
  </si>
  <si>
    <t>Delta T =</t>
  </si>
  <si>
    <t>Rows # =</t>
  </si>
  <si>
    <t>StrmRain =</t>
  </si>
  <si>
    <t>StrmDur =</t>
  </si>
  <si>
    <t>TotRoaf =</t>
  </si>
  <si>
    <t>Routing Preview</t>
  </si>
  <si>
    <t>For "Custom" and</t>
  </si>
  <si>
    <t>"Generic" storm type</t>
  </si>
  <si>
    <t>use the "Values" button</t>
  </si>
  <si>
    <t>Storm Distribution Chart Preview</t>
  </si>
  <si>
    <t>CN :</t>
  </si>
  <si>
    <t>Input</t>
  </si>
  <si>
    <t>Metric</t>
  </si>
  <si>
    <t>English</t>
  </si>
  <si>
    <t>Output</t>
  </si>
  <si>
    <t>in/hr</t>
  </si>
  <si>
    <t xml:space="preserve">Watershed Name = </t>
  </si>
  <si>
    <t>.</t>
  </si>
  <si>
    <t>CN</t>
  </si>
  <si>
    <t>Wait, Loading application…</t>
  </si>
  <si>
    <t>Ha</t>
  </si>
  <si>
    <t>Area (Ha)</t>
  </si>
  <si>
    <t>Labels for UNITS</t>
  </si>
  <si>
    <t>Current</t>
  </si>
  <si>
    <t>ft</t>
  </si>
  <si>
    <t>m</t>
  </si>
  <si>
    <t>Area (acres)</t>
  </si>
  <si>
    <t>Hydrologic Units</t>
  </si>
  <si>
    <t>UH</t>
  </si>
  <si>
    <t>Area (Acres)</t>
  </si>
  <si>
    <t>ha-m</t>
  </si>
  <si>
    <t>[=Q/P]</t>
  </si>
  <si>
    <t>http://wildcat5.zonums.com</t>
  </si>
  <si>
    <r>
      <t>Unit hydrograph T</t>
    </r>
    <r>
      <rPr>
        <vertAlign val="subscript"/>
        <sz val="12"/>
        <rFont val="Times New Roman"/>
        <family val="1"/>
      </rPr>
      <t>b</t>
    </r>
    <r>
      <rPr>
        <sz val="12"/>
        <rFont val="Times New Roman"/>
        <family val="1"/>
      </rPr>
      <t xml:space="preserve"> : </t>
    </r>
  </si>
  <si>
    <t>CUMULATIVE RAINFALL</t>
  </si>
  <si>
    <t>INCR</t>
  </si>
  <si>
    <t>EXCESS-Q</t>
  </si>
  <si>
    <t>Time Lag (hr)</t>
  </si>
  <si>
    <t>SIMAS</t>
  </si>
  <si>
    <t>Width</t>
  </si>
  <si>
    <t>Slope</t>
  </si>
  <si>
    <t>TL (hr)</t>
  </si>
  <si>
    <t xml:space="preserve">Timing : </t>
  </si>
  <si>
    <t xml:space="preserve">    Maximum Transient Storage : </t>
  </si>
  <si>
    <t xml:space="preserve"> * * * *  END OF RUNOFF HYDROGRAPH RESULTS  * * * * </t>
  </si>
  <si>
    <t xml:space="preserve">at Time : </t>
  </si>
  <si>
    <t>Average Land Slope (Percent)</t>
  </si>
  <si>
    <t>Max Depth:</t>
  </si>
  <si>
    <r>
      <rPr>
        <sz val="10"/>
        <rFont val="Times New Roman"/>
        <family val="1"/>
      </rPr>
      <t>Max Outflow</t>
    </r>
    <r>
      <rPr>
        <sz val="10"/>
        <rFont val="Arial"/>
        <family val="2"/>
      </rPr>
      <t>:</t>
    </r>
  </si>
  <si>
    <t>Reservoir Area =</t>
  </si>
  <si>
    <t>Spillway Length =</t>
  </si>
  <si>
    <t>Spillway weir coefficient =</t>
  </si>
  <si>
    <t>Description</t>
  </si>
  <si>
    <t>grassland</t>
  </si>
  <si>
    <t xml:space="preserve"> SUMMARY :</t>
  </si>
  <si>
    <t>PROJECT:</t>
  </si>
  <si>
    <t>WATERSHED INFORMATION</t>
  </si>
  <si>
    <t>Analyst :</t>
  </si>
  <si>
    <t xml:space="preserve"> Project:</t>
  </si>
  <si>
    <t>Show Transient Storage</t>
  </si>
  <si>
    <t>Hide Transient Storage</t>
  </si>
  <si>
    <r>
      <t>CN</t>
    </r>
    <r>
      <rPr>
        <vertAlign val="subscript"/>
        <sz val="12"/>
        <rFont val="Times New Roman"/>
        <family val="1"/>
      </rPr>
      <t>2</t>
    </r>
    <r>
      <rPr>
        <sz val="12"/>
        <rFont val="Times New Roman"/>
        <family val="1"/>
      </rPr>
      <t xml:space="preserve"> after event : </t>
    </r>
  </si>
  <si>
    <t>Width (m)</t>
  </si>
  <si>
    <t>Width(ft)</t>
  </si>
  <si>
    <t>http://curve-number.com</t>
  </si>
  <si>
    <t>rhh</t>
  </si>
  <si>
    <t>Operator: rhh</t>
  </si>
  <si>
    <t>Rainfall-Runoff Chart</t>
  </si>
  <si>
    <r>
      <t xml:space="preserve">You must </t>
    </r>
    <r>
      <rPr>
        <b/>
        <sz val="16"/>
        <color indexed="60"/>
        <rFont val="Times New Roman"/>
        <family val="1"/>
      </rPr>
      <t>Enable</t>
    </r>
    <r>
      <rPr>
        <sz val="16"/>
        <rFont val="Times New Roman"/>
        <family val="1"/>
      </rPr>
      <t xml:space="preserve"> your macros in order to use Wildcat5!</t>
    </r>
  </si>
  <si>
    <t>Wildcat5 Message</t>
  </si>
  <si>
    <t>Watershed Information &amp; Time of Concentration</t>
  </si>
  <si>
    <t>Recalculate Routing? =</t>
  </si>
  <si>
    <t>tucson3hr</t>
  </si>
  <si>
    <t>ft³/s</t>
  </si>
  <si>
    <t>Given</t>
  </si>
  <si>
    <r>
      <t>CN</t>
    </r>
    <r>
      <rPr>
        <vertAlign val="subscript"/>
        <sz val="12"/>
        <rFont val="Times New Roman"/>
        <family val="1"/>
      </rPr>
      <t>2</t>
    </r>
    <r>
      <rPr>
        <sz val="12"/>
        <rFont val="Times New Roman"/>
        <family val="1"/>
      </rPr>
      <t xml:space="preserve"> (0.05) after =</t>
    </r>
  </si>
  <si>
    <t>Length of Longest Channel (ft)</t>
  </si>
  <si>
    <t>Length of Longest Channel (m)</t>
  </si>
  <si>
    <t>Channel length (ft or m)</t>
  </si>
  <si>
    <t>NEH4B  (most used)</t>
  </si>
  <si>
    <t>TRANSIENT</t>
  </si>
  <si>
    <t>STORAGE</t>
  </si>
  <si>
    <t>Build: 04.08.14</t>
  </si>
  <si>
    <t>brush/open</t>
  </si>
  <si>
    <t>forest</t>
  </si>
  <si>
    <t>deep forest</t>
  </si>
  <si>
    <t>Curve Number, Average CN(0.20)= 70.65</t>
  </si>
  <si>
    <t>(in)</t>
  </si>
  <si>
    <t>(acre-ft)</t>
  </si>
  <si>
    <t>(cfs)</t>
  </si>
  <si>
    <t>HU</t>
  </si>
  <si>
    <t>Event Runoff</t>
  </si>
  <si>
    <t>(0.20)</t>
  </si>
  <si>
    <t>(0.05)</t>
  </si>
  <si>
    <t>(Desc)</t>
  </si>
  <si>
    <t>(acres)</t>
  </si>
  <si>
    <t>Source (in)</t>
  </si>
  <si>
    <t>(Ac-ft)</t>
  </si>
  <si>
    <t>(Pct)</t>
  </si>
  <si>
    <t>rose50-3</t>
  </si>
  <si>
    <t xml:space="preserve">imin (% of mean) : </t>
  </si>
  <si>
    <t xml:space="preserve">imax (% of mean) : </t>
  </si>
  <si>
    <t xml:space="preserve">time imax : </t>
  </si>
  <si>
    <t>Generic rose50-3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</si>
</sst>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"/>
    <numFmt numFmtId="165" formatCode="0.000"/>
    <numFmt numFmtId="166" formatCode="0.0"/>
    <numFmt numFmtId="167" formatCode="[$-409]m/d/yy\ h:mm\ AM/PM;@"/>
    <numFmt numFmtId="168" formatCode="[$-409]mmmm\ d\,\ yyyy;@"/>
    <numFmt numFmtId="169" formatCode="0.00000"/>
  </numFmts>
  <fonts count="58">
    <font>
      <sz val="10"/>
      <name val="Arial"/>
    </font>
    <font>
      <sz val="10"/>
      <name val="Arial"/>
      <family val="2"/>
    </font>
    <font>
      <b/>
      <sz val="10"/>
      <color indexed="9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Courier New"/>
      <family val="3"/>
    </font>
    <font>
      <sz val="10"/>
      <name val="GreekPlus"/>
    </font>
    <font>
      <sz val="10"/>
      <color indexed="10"/>
      <name val="Arial"/>
      <family val="2"/>
    </font>
    <font>
      <b/>
      <sz val="12"/>
      <color indexed="9"/>
      <name val="Arial"/>
      <family val="2"/>
    </font>
    <font>
      <b/>
      <sz val="11"/>
      <color indexed="9"/>
      <name val="Arial"/>
      <family val="2"/>
    </font>
    <font>
      <sz val="14"/>
      <name val="Calibri"/>
      <family val="2"/>
    </font>
    <font>
      <vertAlign val="subscript"/>
      <sz val="10"/>
      <name val="Arial"/>
      <family val="2"/>
    </font>
    <font>
      <sz val="14"/>
      <name val="Arial"/>
      <family val="2"/>
    </font>
    <font>
      <sz val="10"/>
      <name val="Times New Roman"/>
      <family val="1"/>
    </font>
    <font>
      <sz val="12"/>
      <name val="Times New Roman"/>
      <family val="1"/>
    </font>
    <font>
      <b/>
      <sz val="10"/>
      <name val="Times New Roman"/>
      <family val="1"/>
    </font>
    <font>
      <b/>
      <sz val="12"/>
      <name val="Times New Roman"/>
      <family val="1"/>
    </font>
    <font>
      <vertAlign val="subscript"/>
      <sz val="12"/>
      <name val="Times New Roman"/>
      <family val="1"/>
    </font>
    <font>
      <b/>
      <sz val="14"/>
      <color indexed="9"/>
      <name val="Arial"/>
      <family val="2"/>
    </font>
    <font>
      <i/>
      <sz val="10"/>
      <name val="Arial"/>
      <family val="2"/>
    </font>
    <font>
      <sz val="10"/>
      <color indexed="10"/>
      <name val="Arial"/>
      <family val="2"/>
    </font>
    <font>
      <sz val="10"/>
      <color indexed="9"/>
      <name val="Arial"/>
      <family val="2"/>
    </font>
    <font>
      <sz val="10"/>
      <color indexed="22"/>
      <name val="Arial"/>
      <family val="2"/>
    </font>
    <font>
      <b/>
      <sz val="11"/>
      <color indexed="9"/>
      <name val="Arial"/>
      <family val="2"/>
    </font>
    <font>
      <sz val="12"/>
      <color indexed="10"/>
      <name val="Times New Roman"/>
      <family val="1"/>
    </font>
    <font>
      <sz val="10"/>
      <color indexed="56"/>
      <name val="Arial"/>
      <family val="2"/>
    </font>
    <font>
      <sz val="10"/>
      <color indexed="10"/>
      <name val="Arial"/>
      <family val="2"/>
    </font>
    <font>
      <b/>
      <sz val="10"/>
      <color indexed="60"/>
      <name val="Arial"/>
      <family val="2"/>
    </font>
    <font>
      <b/>
      <sz val="14"/>
      <color indexed="9"/>
      <name val="Arial"/>
      <family val="2"/>
    </font>
    <font>
      <b/>
      <sz val="10"/>
      <color indexed="56"/>
      <name val="Arial"/>
      <family val="2"/>
    </font>
    <font>
      <sz val="8"/>
      <name val="Arial"/>
      <family val="2"/>
    </font>
    <font>
      <sz val="9"/>
      <color indexed="9"/>
      <name val="Arial"/>
      <family val="2"/>
    </font>
    <font>
      <sz val="12"/>
      <name val="Arial"/>
      <family val="2"/>
    </font>
    <font>
      <b/>
      <sz val="14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u/>
      <sz val="10"/>
      <color theme="10"/>
      <name val="Arial"/>
      <family val="2"/>
    </font>
    <font>
      <sz val="9"/>
      <color theme="3" tint="-0.499984740745262"/>
      <name val="Arial"/>
      <family val="2"/>
    </font>
    <font>
      <sz val="10"/>
      <color theme="3" tint="-0.499984740745262"/>
      <name val="Arial"/>
      <family val="2"/>
    </font>
    <font>
      <sz val="10"/>
      <color rgb="FFFF0000"/>
      <name val="Arial"/>
      <family val="2"/>
    </font>
    <font>
      <b/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theme="0"/>
      <name val="Arial"/>
      <family val="2"/>
    </font>
    <font>
      <sz val="10"/>
      <color theme="0" tint="-0.14999847407452621"/>
      <name val="Arial"/>
      <family val="2"/>
    </font>
    <font>
      <sz val="10"/>
      <color theme="0" tint="-0.499984740745262"/>
      <name val="Arial"/>
      <family val="2"/>
    </font>
    <font>
      <b/>
      <sz val="12"/>
      <color rgb="FFFF0000"/>
      <name val="Times New Roman"/>
      <family val="1"/>
    </font>
    <font>
      <b/>
      <sz val="10"/>
      <color theme="0"/>
      <name val="Arial"/>
      <family val="2"/>
    </font>
    <font>
      <sz val="10"/>
      <color theme="3"/>
      <name val="Times New Roman"/>
      <family val="1"/>
    </font>
    <font>
      <sz val="10"/>
      <color theme="3"/>
      <name val="Arial"/>
      <family val="2"/>
    </font>
    <font>
      <b/>
      <sz val="10"/>
      <color theme="1" tint="0.499984740745262"/>
      <name val="Arial"/>
      <family val="2"/>
    </font>
    <font>
      <b/>
      <sz val="10"/>
      <color theme="4" tint="-0.249977111117893"/>
      <name val="Times New Roman"/>
      <family val="1"/>
    </font>
    <font>
      <sz val="16"/>
      <name val="Times New Roman"/>
      <family val="1"/>
    </font>
    <font>
      <b/>
      <sz val="16"/>
      <color indexed="60"/>
      <name val="Times New Roman"/>
      <family val="1"/>
    </font>
    <font>
      <sz val="16"/>
      <name val="Arial"/>
      <family val="2"/>
    </font>
    <font>
      <b/>
      <sz val="12"/>
      <color indexed="9"/>
      <name val="Times New Roman"/>
      <family val="1"/>
    </font>
    <font>
      <sz val="8"/>
      <color rgb="FF000000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5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thin">
        <color indexed="22"/>
      </left>
      <right/>
      <top style="thin">
        <color indexed="64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thin">
        <color indexed="62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38" fillId="0" borderId="0" applyNumberFormat="0" applyFill="0" applyBorder="0" applyAlignment="0" applyProtection="0">
      <alignment vertical="top"/>
      <protection locked="0"/>
    </xf>
  </cellStyleXfs>
  <cellXfs count="35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1" xfId="0" applyFill="1" applyBorder="1" applyAlignment="1">
      <alignment horizontal="center"/>
    </xf>
    <xf numFmtId="0" fontId="4" fillId="0" borderId="0" xfId="0" applyFont="1"/>
    <xf numFmtId="0" fontId="6" fillId="0" borderId="0" xfId="0" applyFont="1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6" fillId="0" borderId="0" xfId="0" applyFont="1" applyAlignment="1">
      <alignment horizontal="right"/>
    </xf>
    <xf numFmtId="2" fontId="0" fillId="0" borderId="0" xfId="0" applyNumberFormat="1"/>
    <xf numFmtId="165" fontId="0" fillId="0" borderId="0" xfId="0" applyNumberFormat="1"/>
    <xf numFmtId="0" fontId="7" fillId="0" borderId="0" xfId="0" applyFont="1"/>
    <xf numFmtId="16" fontId="7" fillId="0" borderId="0" xfId="0" quotePrefix="1" applyNumberFormat="1" applyFont="1"/>
    <xf numFmtId="0" fontId="7" fillId="0" borderId="0" xfId="0" quotePrefix="1" applyFont="1"/>
    <xf numFmtId="164" fontId="0" fillId="0" borderId="0" xfId="0" applyNumberFormat="1"/>
    <xf numFmtId="165" fontId="0" fillId="0" borderId="0" xfId="0" applyNumberFormat="1" applyAlignment="1">
      <alignment horizontal="center"/>
    </xf>
    <xf numFmtId="0" fontId="9" fillId="0" borderId="0" xfId="0" applyFont="1"/>
    <xf numFmtId="0" fontId="0" fillId="5" borderId="0" xfId="0" applyFill="1"/>
    <xf numFmtId="0" fontId="4" fillId="0" borderId="0" xfId="0" applyFont="1" applyBorder="1" applyAlignment="1">
      <alignment horizontal="center"/>
    </xf>
    <xf numFmtId="0" fontId="0" fillId="0" borderId="2" xfId="0" applyBorder="1"/>
    <xf numFmtId="166" fontId="0" fillId="0" borderId="0" xfId="0" applyNumberFormat="1"/>
    <xf numFmtId="2" fontId="0" fillId="0" borderId="0" xfId="0" applyNumberFormat="1" applyFill="1"/>
    <xf numFmtId="0" fontId="6" fillId="0" borderId="0" xfId="0" applyFont="1" applyFill="1" applyBorder="1" applyAlignment="1">
      <alignment horizontal="right"/>
    </xf>
    <xf numFmtId="164" fontId="0" fillId="5" borderId="0" xfId="0" applyNumberFormat="1" applyFill="1"/>
    <xf numFmtId="0" fontId="0" fillId="0" borderId="0" xfId="0" applyFill="1"/>
    <xf numFmtId="2" fontId="22" fillId="0" borderId="0" xfId="0" applyNumberFormat="1" applyFont="1"/>
    <xf numFmtId="0" fontId="0" fillId="4" borderId="0" xfId="0" applyFill="1"/>
    <xf numFmtId="0" fontId="0" fillId="4" borderId="3" xfId="0" applyFill="1" applyBorder="1" applyAlignment="1">
      <alignment horizontal="center"/>
    </xf>
    <xf numFmtId="0" fontId="0" fillId="6" borderId="0" xfId="0" applyFill="1"/>
    <xf numFmtId="0" fontId="0" fillId="7" borderId="0" xfId="0" applyFill="1"/>
    <xf numFmtId="0" fontId="5" fillId="0" borderId="0" xfId="0" applyFont="1"/>
    <xf numFmtId="0" fontId="0" fillId="0" borderId="0" xfId="0" applyBorder="1"/>
    <xf numFmtId="0" fontId="4" fillId="0" borderId="0" xfId="0" quotePrefix="1" applyFont="1" applyBorder="1" applyAlignment="1">
      <alignment horizontal="center"/>
    </xf>
    <xf numFmtId="49" fontId="4" fillId="0" borderId="0" xfId="0" quotePrefix="1" applyNumberFormat="1" applyFont="1" applyBorder="1" applyAlignment="1">
      <alignment horizontal="center"/>
    </xf>
    <xf numFmtId="0" fontId="5" fillId="0" borderId="0" xfId="0" applyFont="1" applyAlignment="1">
      <alignment horizontal="right"/>
    </xf>
    <xf numFmtId="0" fontId="0" fillId="4" borderId="4" xfId="0" applyFill="1" applyBorder="1" applyAlignment="1">
      <alignment horizontal="center"/>
    </xf>
    <xf numFmtId="0" fontId="0" fillId="4" borderId="3" xfId="0" applyFill="1" applyBorder="1"/>
    <xf numFmtId="0" fontId="0" fillId="4" borderId="5" xfId="0" applyFill="1" applyBorder="1"/>
    <xf numFmtId="0" fontId="5" fillId="4" borderId="1" xfId="0" applyFont="1" applyFill="1" applyBorder="1" applyAlignment="1">
      <alignment horizontal="center"/>
    </xf>
    <xf numFmtId="0" fontId="5" fillId="4" borderId="1" xfId="0" applyFont="1" applyFill="1" applyBorder="1"/>
    <xf numFmtId="2" fontId="0" fillId="0" borderId="0" xfId="0" applyNumberFormat="1" applyFill="1" applyBorder="1"/>
    <xf numFmtId="2" fontId="0" fillId="0" borderId="0" xfId="0" applyNumberFormat="1" applyBorder="1"/>
    <xf numFmtId="165" fontId="0" fillId="0" borderId="0" xfId="0" applyNumberFormat="1" applyBorder="1"/>
    <xf numFmtId="166" fontId="0" fillId="0" borderId="0" xfId="0" applyNumberFormat="1" applyBorder="1"/>
    <xf numFmtId="0" fontId="16" fillId="0" borderId="0" xfId="0" applyFont="1"/>
    <xf numFmtId="0" fontId="16" fillId="0" borderId="0" xfId="0" applyFont="1" applyFill="1" applyBorder="1" applyAlignment="1">
      <alignment horizontal="right"/>
    </xf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left"/>
    </xf>
    <xf numFmtId="0" fontId="16" fillId="0" borderId="0" xfId="0" applyFont="1" applyAlignment="1">
      <alignment horizontal="right"/>
    </xf>
    <xf numFmtId="2" fontId="16" fillId="0" borderId="0" xfId="0" applyNumberFormat="1" applyFont="1" applyAlignment="1">
      <alignment horizontal="center"/>
    </xf>
    <xf numFmtId="165" fontId="16" fillId="0" borderId="0" xfId="0" applyNumberFormat="1" applyFont="1" applyAlignment="1">
      <alignment horizontal="center"/>
    </xf>
    <xf numFmtId="2" fontId="26" fillId="0" borderId="0" xfId="0" applyNumberFormat="1" applyFont="1"/>
    <xf numFmtId="2" fontId="16" fillId="0" borderId="0" xfId="0" applyNumberFormat="1" applyFont="1" applyAlignment="1">
      <alignment horizontal="left"/>
    </xf>
    <xf numFmtId="0" fontId="16" fillId="0" borderId="0" xfId="0" applyFont="1" applyBorder="1"/>
    <xf numFmtId="166" fontId="16" fillId="0" borderId="0" xfId="0" applyNumberFormat="1" applyFont="1"/>
    <xf numFmtId="0" fontId="18" fillId="0" borderId="2" xfId="0" applyFont="1" applyBorder="1"/>
    <xf numFmtId="0" fontId="0" fillId="0" borderId="0" xfId="0" applyAlignment="1">
      <alignment vertical="top"/>
    </xf>
    <xf numFmtId="0" fontId="15" fillId="0" borderId="0" xfId="0" applyFont="1" applyAlignment="1">
      <alignment vertical="top"/>
    </xf>
    <xf numFmtId="22" fontId="4" fillId="0" borderId="0" xfId="0" applyNumberFormat="1" applyFont="1" applyAlignment="1">
      <alignment vertical="top"/>
    </xf>
    <xf numFmtId="2" fontId="16" fillId="0" borderId="0" xfId="0" applyNumberFormat="1" applyFont="1" applyBorder="1"/>
    <xf numFmtId="165" fontId="16" fillId="0" borderId="0" xfId="0" applyNumberFormat="1" applyFont="1" applyBorder="1"/>
    <xf numFmtId="166" fontId="16" fillId="0" borderId="0" xfId="0" applyNumberFormat="1" applyFont="1" applyBorder="1"/>
    <xf numFmtId="0" fontId="4" fillId="3" borderId="0" xfId="0" applyFont="1" applyFill="1"/>
    <xf numFmtId="0" fontId="0" fillId="0" borderId="0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165" fontId="0" fillId="8" borderId="0" xfId="0" applyNumberFormat="1" applyFill="1"/>
    <xf numFmtId="2" fontId="18" fillId="0" borderId="0" xfId="0" applyNumberFormat="1" applyFont="1" applyBorder="1" applyAlignment="1">
      <alignment horizontal="center"/>
    </xf>
    <xf numFmtId="165" fontId="18" fillId="0" borderId="0" xfId="0" applyNumberFormat="1" applyFont="1" applyBorder="1" applyAlignment="1">
      <alignment horizontal="center"/>
    </xf>
    <xf numFmtId="166" fontId="18" fillId="0" borderId="0" xfId="0" applyNumberFormat="1" applyFont="1" applyBorder="1" applyAlignment="1">
      <alignment horizontal="center"/>
    </xf>
    <xf numFmtId="2" fontId="18" fillId="0" borderId="0" xfId="0" applyNumberFormat="1" applyFont="1" applyFill="1" applyBorder="1" applyAlignment="1">
      <alignment horizontal="center"/>
    </xf>
    <xf numFmtId="165" fontId="18" fillId="0" borderId="0" xfId="0" applyNumberFormat="1" applyFont="1" applyBorder="1" applyAlignment="1">
      <alignment horizontal="left"/>
    </xf>
    <xf numFmtId="0" fontId="15" fillId="0" borderId="0" xfId="0" applyFont="1"/>
    <xf numFmtId="0" fontId="15" fillId="0" borderId="0" xfId="0" applyFont="1" applyAlignment="1">
      <alignment horizontal="right"/>
    </xf>
    <xf numFmtId="165" fontId="15" fillId="0" borderId="0" xfId="0" applyNumberFormat="1" applyFont="1" applyAlignment="1">
      <alignment horizontal="center"/>
    </xf>
    <xf numFmtId="164" fontId="15" fillId="0" borderId="0" xfId="0" applyNumberFormat="1" applyFont="1" applyAlignment="1">
      <alignment horizontal="center"/>
    </xf>
    <xf numFmtId="2" fontId="15" fillId="0" borderId="0" xfId="0" applyNumberFormat="1" applyFont="1" applyAlignment="1">
      <alignment horizontal="center"/>
    </xf>
    <xf numFmtId="164" fontId="15" fillId="0" borderId="0" xfId="0" applyNumberFormat="1" applyFont="1" applyFill="1" applyAlignment="1">
      <alignment horizontal="center"/>
    </xf>
    <xf numFmtId="2" fontId="15" fillId="0" borderId="0" xfId="0" applyNumberFormat="1" applyFont="1" applyFill="1" applyAlignment="1">
      <alignment horizontal="center"/>
    </xf>
    <xf numFmtId="0" fontId="17" fillId="0" borderId="0" xfId="0" applyFont="1"/>
    <xf numFmtId="167" fontId="17" fillId="0" borderId="0" xfId="0" applyNumberFormat="1" applyFont="1" applyBorder="1" applyAlignment="1">
      <alignment horizontal="center"/>
    </xf>
    <xf numFmtId="0" fontId="18" fillId="0" borderId="0" xfId="0" applyFont="1"/>
    <xf numFmtId="0" fontId="18" fillId="0" borderId="0" xfId="0" applyFont="1" applyAlignment="1">
      <alignment horizontal="right"/>
    </xf>
    <xf numFmtId="165" fontId="16" fillId="0" borderId="0" xfId="0" applyNumberFormat="1" applyFont="1" applyBorder="1" applyAlignment="1">
      <alignment horizontal="center"/>
    </xf>
    <xf numFmtId="166" fontId="16" fillId="0" borderId="0" xfId="0" applyNumberFormat="1" applyFont="1" applyBorder="1" applyAlignment="1">
      <alignment horizontal="center"/>
    </xf>
    <xf numFmtId="2" fontId="16" fillId="0" borderId="0" xfId="0" applyNumberFormat="1" applyFont="1" applyBorder="1" applyAlignment="1">
      <alignment horizontal="center"/>
    </xf>
    <xf numFmtId="49" fontId="0" fillId="6" borderId="0" xfId="0" applyNumberFormat="1" applyFill="1"/>
    <xf numFmtId="49" fontId="5" fillId="0" borderId="0" xfId="0" applyNumberFormat="1" applyFont="1"/>
    <xf numFmtId="0" fontId="5" fillId="7" borderId="0" xfId="0" applyFont="1" applyFill="1"/>
    <xf numFmtId="0" fontId="5" fillId="7" borderId="0" xfId="0" applyFont="1" applyFill="1" applyAlignment="1">
      <alignment horizontal="right"/>
    </xf>
    <xf numFmtId="0" fontId="0" fillId="0" borderId="0" xfId="0" applyFill="1" applyProtection="1"/>
    <xf numFmtId="0" fontId="0" fillId="3" borderId="1" xfId="0" applyFill="1" applyBorder="1" applyProtection="1">
      <protection locked="0"/>
    </xf>
    <xf numFmtId="0" fontId="0" fillId="2" borderId="0" xfId="0" applyFill="1" applyProtection="1">
      <protection locked="0"/>
    </xf>
    <xf numFmtId="165" fontId="0" fillId="8" borderId="0" xfId="0" applyNumberFormat="1" applyFill="1" applyProtection="1"/>
    <xf numFmtId="0" fontId="0" fillId="3" borderId="1" xfId="0" applyFill="1" applyBorder="1" applyAlignment="1" applyProtection="1">
      <alignment horizontal="right"/>
      <protection locked="0"/>
    </xf>
    <xf numFmtId="0" fontId="0" fillId="0" borderId="9" xfId="0" applyNumberFormat="1" applyFill="1" applyBorder="1" applyProtection="1">
      <protection locked="0"/>
    </xf>
    <xf numFmtId="0" fontId="0" fillId="0" borderId="10" xfId="0" applyNumberFormat="1" applyBorder="1" applyProtection="1">
      <protection locked="0"/>
    </xf>
    <xf numFmtId="0" fontId="0" fillId="0" borderId="11" xfId="0" applyNumberFormat="1" applyFill="1" applyBorder="1" applyProtection="1">
      <protection locked="0"/>
    </xf>
    <xf numFmtId="0" fontId="0" fillId="0" borderId="12" xfId="0" applyNumberFormat="1" applyBorder="1" applyProtection="1">
      <protection locked="0"/>
    </xf>
    <xf numFmtId="0" fontId="1" fillId="0" borderId="13" xfId="0" applyFont="1" applyFill="1" applyBorder="1" applyProtection="1">
      <protection locked="0"/>
    </xf>
    <xf numFmtId="0" fontId="1" fillId="0" borderId="14" xfId="0" applyFont="1" applyFill="1" applyBorder="1" applyProtection="1">
      <protection locked="0"/>
    </xf>
    <xf numFmtId="0" fontId="1" fillId="0" borderId="15" xfId="0" applyFont="1" applyFill="1" applyBorder="1" applyProtection="1">
      <protection locked="0"/>
    </xf>
    <xf numFmtId="0" fontId="1" fillId="0" borderId="16" xfId="0" applyFont="1" applyFill="1" applyBorder="1" applyProtection="1">
      <protection locked="0"/>
    </xf>
    <xf numFmtId="0" fontId="1" fillId="0" borderId="17" xfId="0" applyFont="1" applyFill="1" applyBorder="1" applyProtection="1">
      <protection locked="0"/>
    </xf>
    <xf numFmtId="0" fontId="1" fillId="0" borderId="18" xfId="0" applyFont="1" applyFill="1" applyBorder="1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15" xfId="0" applyFill="1" applyBorder="1" applyProtection="1">
      <protection locked="0"/>
    </xf>
    <xf numFmtId="0" fontId="0" fillId="0" borderId="16" xfId="0" applyFill="1" applyBorder="1" applyProtection="1">
      <protection locked="0"/>
    </xf>
    <xf numFmtId="0" fontId="0" fillId="10" borderId="0" xfId="0" applyFill="1"/>
    <xf numFmtId="0" fontId="0" fillId="10" borderId="0" xfId="0" applyFill="1" applyProtection="1"/>
    <xf numFmtId="0" fontId="20" fillId="10" borderId="0" xfId="0" applyFont="1" applyFill="1" applyAlignment="1">
      <alignment vertical="center"/>
    </xf>
    <xf numFmtId="0" fontId="2" fillId="10" borderId="0" xfId="0" applyFont="1" applyFill="1" applyAlignment="1">
      <alignment horizontal="right" vertical="center"/>
    </xf>
    <xf numFmtId="0" fontId="5" fillId="10" borderId="0" xfId="0" applyFont="1" applyFill="1"/>
    <xf numFmtId="0" fontId="0" fillId="11" borderId="0" xfId="0" applyFill="1"/>
    <xf numFmtId="0" fontId="5" fillId="11" borderId="0" xfId="0" applyFont="1" applyFill="1"/>
    <xf numFmtId="0" fontId="31" fillId="11" borderId="0" xfId="0" applyFont="1" applyFill="1"/>
    <xf numFmtId="0" fontId="0" fillId="12" borderId="0" xfId="0" applyFill="1"/>
    <xf numFmtId="0" fontId="0" fillId="10" borderId="0" xfId="0" applyFill="1" applyProtection="1">
      <protection locked="0"/>
    </xf>
    <xf numFmtId="0" fontId="30" fillId="10" borderId="0" xfId="0" applyFont="1" applyFill="1"/>
    <xf numFmtId="0" fontId="4" fillId="12" borderId="0" xfId="0" applyFont="1" applyFill="1" applyAlignment="1">
      <alignment horizontal="center"/>
    </xf>
    <xf numFmtId="22" fontId="27" fillId="12" borderId="0" xfId="0" applyNumberFormat="1" applyFont="1" applyFill="1" applyAlignment="1">
      <alignment horizontal="right"/>
    </xf>
    <xf numFmtId="0" fontId="2" fillId="10" borderId="0" xfId="0" applyFont="1" applyFill="1" applyAlignment="1">
      <alignment vertical="center"/>
    </xf>
    <xf numFmtId="0" fontId="4" fillId="10" borderId="0" xfId="0" applyFont="1" applyFill="1"/>
    <xf numFmtId="0" fontId="0" fillId="13" borderId="0" xfId="0" applyFill="1"/>
    <xf numFmtId="0" fontId="0" fillId="13" borderId="0" xfId="0" applyFill="1" applyProtection="1">
      <protection locked="0"/>
    </xf>
    <xf numFmtId="0" fontId="5" fillId="13" borderId="0" xfId="0" applyFont="1" applyFill="1"/>
    <xf numFmtId="0" fontId="0" fillId="13" borderId="0" xfId="0" applyFill="1" applyAlignment="1">
      <alignment horizontal="right"/>
    </xf>
    <xf numFmtId="0" fontId="5" fillId="13" borderId="0" xfId="0" applyFont="1" applyFill="1" applyAlignment="1">
      <alignment horizontal="right"/>
    </xf>
    <xf numFmtId="0" fontId="0" fillId="13" borderId="0" xfId="0" applyFill="1" applyBorder="1"/>
    <xf numFmtId="0" fontId="39" fillId="13" borderId="0" xfId="0" applyFont="1" applyFill="1" applyAlignment="1">
      <alignment horizontal="center"/>
    </xf>
    <xf numFmtId="0" fontId="40" fillId="13" borderId="0" xfId="0" applyFont="1" applyFill="1" applyAlignment="1">
      <alignment horizontal="center"/>
    </xf>
    <xf numFmtId="0" fontId="4" fillId="12" borderId="0" xfId="0" applyFont="1" applyFill="1" applyAlignment="1">
      <alignment horizontal="center"/>
    </xf>
    <xf numFmtId="0" fontId="4" fillId="13" borderId="0" xfId="0" applyFont="1" applyFill="1"/>
    <xf numFmtId="0" fontId="8" fillId="13" borderId="0" xfId="0" applyFont="1" applyFill="1"/>
    <xf numFmtId="0" fontId="5" fillId="13" borderId="0" xfId="0" applyFont="1" applyFill="1" applyAlignment="1">
      <alignment horizontal="left"/>
    </xf>
    <xf numFmtId="0" fontId="28" fillId="13" borderId="0" xfId="0" applyFont="1" applyFill="1"/>
    <xf numFmtId="0" fontId="4" fillId="13" borderId="0" xfId="0" applyFont="1" applyFill="1" applyAlignment="1">
      <alignment horizontal="right"/>
    </xf>
    <xf numFmtId="0" fontId="6" fillId="13" borderId="0" xfId="0" applyFont="1" applyFill="1" applyAlignment="1">
      <alignment horizontal="left"/>
    </xf>
    <xf numFmtId="0" fontId="5" fillId="13" borderId="0" xfId="0" applyFont="1" applyFill="1" applyBorder="1"/>
    <xf numFmtId="0" fontId="11" fillId="10" borderId="0" xfId="0" applyFont="1" applyFill="1" applyAlignment="1">
      <alignment vertical="center"/>
    </xf>
    <xf numFmtId="0" fontId="5" fillId="12" borderId="0" xfId="0" applyFont="1" applyFill="1" applyAlignment="1">
      <alignment horizontal="right"/>
    </xf>
    <xf numFmtId="0" fontId="0" fillId="13" borderId="0" xfId="0" applyFill="1" applyAlignment="1">
      <alignment horizontal="left"/>
    </xf>
    <xf numFmtId="166" fontId="0" fillId="0" borderId="13" xfId="0" applyNumberFormat="1" applyFill="1" applyBorder="1" applyAlignment="1" applyProtection="1">
      <alignment horizontal="center"/>
      <protection locked="0"/>
    </xf>
    <xf numFmtId="2" fontId="0" fillId="0" borderId="14" xfId="0" applyNumberFormat="1" applyFill="1" applyBorder="1" applyAlignment="1" applyProtection="1">
      <alignment horizontal="center"/>
      <protection locked="0"/>
    </xf>
    <xf numFmtId="166" fontId="0" fillId="0" borderId="15" xfId="0" applyNumberFormat="1" applyFill="1" applyBorder="1" applyAlignment="1" applyProtection="1">
      <alignment horizontal="center"/>
      <protection locked="0"/>
    </xf>
    <xf numFmtId="2" fontId="0" fillId="0" borderId="16" xfId="0" applyNumberFormat="1" applyFill="1" applyBorder="1" applyAlignment="1" applyProtection="1">
      <alignment horizontal="center"/>
      <protection locked="0"/>
    </xf>
    <xf numFmtId="166" fontId="0" fillId="0" borderId="19" xfId="0" applyNumberFormat="1" applyFill="1" applyBorder="1" applyAlignment="1" applyProtection="1">
      <alignment horizontal="center"/>
      <protection locked="0"/>
    </xf>
    <xf numFmtId="2" fontId="0" fillId="0" borderId="20" xfId="0" applyNumberFormat="1" applyFill="1" applyBorder="1" applyAlignment="1" applyProtection="1">
      <alignment horizontal="center"/>
      <protection locked="0"/>
    </xf>
    <xf numFmtId="0" fontId="25" fillId="10" borderId="0" xfId="0" applyFont="1" applyFill="1" applyAlignment="1">
      <alignment vertical="center"/>
    </xf>
    <xf numFmtId="0" fontId="4" fillId="12" borderId="0" xfId="0" applyFont="1" applyFill="1"/>
    <xf numFmtId="0" fontId="5" fillId="12" borderId="0" xfId="0" applyFont="1" applyFill="1" applyBorder="1"/>
    <xf numFmtId="2" fontId="0" fillId="12" borderId="0" xfId="0" applyNumberFormat="1" applyFill="1" applyBorder="1"/>
    <xf numFmtId="0" fontId="0" fillId="12" borderId="0" xfId="0" applyFill="1" applyAlignment="1">
      <alignment horizontal="right"/>
    </xf>
    <xf numFmtId="0" fontId="29" fillId="12" borderId="0" xfId="0" applyFont="1" applyFill="1"/>
    <xf numFmtId="2" fontId="0" fillId="12" borderId="0" xfId="0" applyNumberFormat="1" applyFill="1"/>
    <xf numFmtId="2" fontId="0" fillId="14" borderId="21" xfId="0" applyNumberFormat="1" applyFill="1" applyBorder="1"/>
    <xf numFmtId="2" fontId="4" fillId="12" borderId="0" xfId="0" applyNumberFormat="1" applyFont="1" applyFill="1" applyAlignment="1">
      <alignment horizontal="center"/>
    </xf>
    <xf numFmtId="0" fontId="5" fillId="0" borderId="15" xfId="0" applyFont="1" applyFill="1" applyBorder="1" applyProtection="1">
      <protection locked="0"/>
    </xf>
    <xf numFmtId="0" fontId="0" fillId="12" borderId="0" xfId="0" applyFill="1" applyProtection="1">
      <protection locked="0"/>
    </xf>
    <xf numFmtId="0" fontId="6" fillId="12" borderId="0" xfId="0" applyFont="1" applyFill="1"/>
    <xf numFmtId="0" fontId="5" fillId="12" borderId="0" xfId="0" applyFont="1" applyFill="1"/>
    <xf numFmtId="0" fontId="5" fillId="12" borderId="0" xfId="0" applyFont="1" applyFill="1" applyBorder="1" applyAlignment="1" applyProtection="1">
      <alignment horizontal="left"/>
    </xf>
    <xf numFmtId="2" fontId="0" fillId="12" borderId="0" xfId="0" applyNumberFormat="1" applyFill="1" applyBorder="1" applyAlignment="1" applyProtection="1">
      <alignment horizontal="left"/>
    </xf>
    <xf numFmtId="0" fontId="0" fillId="12" borderId="0" xfId="0" applyFill="1" applyProtection="1"/>
    <xf numFmtId="0" fontId="0" fillId="12" borderId="0" xfId="0" applyFill="1" applyBorder="1" applyAlignment="1" applyProtection="1">
      <alignment horizontal="left"/>
    </xf>
    <xf numFmtId="0" fontId="0" fillId="0" borderId="0" xfId="0" applyFill="1" applyAlignment="1">
      <alignment horizontal="right"/>
    </xf>
    <xf numFmtId="0" fontId="5" fillId="12" borderId="0" xfId="0" applyFont="1" applyFill="1" applyBorder="1" applyAlignment="1" applyProtection="1">
      <alignment horizontal="right"/>
    </xf>
    <xf numFmtId="0" fontId="0" fillId="12" borderId="0" xfId="0" applyFill="1" applyBorder="1" applyAlignment="1">
      <alignment horizontal="left"/>
    </xf>
    <xf numFmtId="0" fontId="5" fillId="12" borderId="0" xfId="0" applyFont="1" applyFill="1" applyBorder="1" applyAlignment="1">
      <alignment horizontal="left"/>
    </xf>
    <xf numFmtId="0" fontId="0" fillId="12" borderId="0" xfId="0" applyFill="1" applyBorder="1"/>
    <xf numFmtId="166" fontId="16" fillId="0" borderId="0" xfId="0" applyNumberFormat="1" applyFont="1" applyAlignment="1">
      <alignment horizontal="center"/>
    </xf>
    <xf numFmtId="168" fontId="33" fillId="10" borderId="0" xfId="0" applyNumberFormat="1" applyFont="1" applyFill="1" applyAlignment="1">
      <alignment horizontal="right" vertical="center"/>
    </xf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0" fillId="3" borderId="0" xfId="0" applyFill="1" applyAlignment="1">
      <alignment horizontal="right"/>
    </xf>
    <xf numFmtId="0" fontId="41" fillId="0" borderId="0" xfId="0" quotePrefix="1" applyFont="1" applyFill="1"/>
    <xf numFmtId="0" fontId="5" fillId="0" borderId="0" xfId="0" quotePrefix="1" applyFont="1" applyFill="1"/>
    <xf numFmtId="0" fontId="42" fillId="0" borderId="0" xfId="0" quotePrefix="1" applyFont="1"/>
    <xf numFmtId="0" fontId="43" fillId="0" borderId="0" xfId="0" quotePrefix="1" applyFont="1" applyFill="1"/>
    <xf numFmtId="164" fontId="16" fillId="0" borderId="0" xfId="0" applyNumberFormat="1" applyFont="1" applyAlignment="1">
      <alignment horizontal="right"/>
    </xf>
    <xf numFmtId="2" fontId="16" fillId="0" borderId="0" xfId="0" applyNumberFormat="1" applyFont="1" applyAlignment="1">
      <alignment horizontal="right"/>
    </xf>
    <xf numFmtId="165" fontId="16" fillId="0" borderId="0" xfId="0" applyNumberFormat="1" applyFont="1" applyAlignment="1">
      <alignment horizontal="right"/>
    </xf>
    <xf numFmtId="166" fontId="16" fillId="0" borderId="0" xfId="0" applyNumberFormat="1" applyFont="1" applyAlignment="1">
      <alignment horizontal="right"/>
    </xf>
    <xf numFmtId="2" fontId="16" fillId="0" borderId="0" xfId="0" applyNumberFormat="1" applyFont="1" applyFill="1" applyAlignment="1">
      <alignment horizontal="right"/>
    </xf>
    <xf numFmtId="0" fontId="16" fillId="0" borderId="0" xfId="0" applyFont="1" applyFill="1"/>
    <xf numFmtId="0" fontId="0" fillId="15" borderId="0" xfId="0" applyFill="1"/>
    <xf numFmtId="0" fontId="0" fillId="16" borderId="0" xfId="0" applyFill="1"/>
    <xf numFmtId="0" fontId="18" fillId="13" borderId="0" xfId="0" applyFont="1" applyFill="1" applyAlignment="1">
      <alignment horizontal="right"/>
    </xf>
    <xf numFmtId="2" fontId="18" fillId="13" borderId="0" xfId="0" applyNumberFormat="1" applyFont="1" applyFill="1" applyAlignment="1">
      <alignment horizontal="right"/>
    </xf>
    <xf numFmtId="0" fontId="18" fillId="13" borderId="0" xfId="0" applyFont="1" applyFill="1"/>
    <xf numFmtId="0" fontId="0" fillId="17" borderId="0" xfId="0" applyFill="1"/>
    <xf numFmtId="0" fontId="0" fillId="0" borderId="22" xfId="0" applyBorder="1"/>
    <xf numFmtId="0" fontId="44" fillId="17" borderId="0" xfId="0" applyFont="1" applyFill="1"/>
    <xf numFmtId="0" fontId="44" fillId="17" borderId="0" xfId="0" applyFont="1" applyFill="1" applyProtection="1">
      <protection locked="0"/>
    </xf>
    <xf numFmtId="0" fontId="17" fillId="0" borderId="0" xfId="0" applyFont="1" applyAlignment="1">
      <alignment horizontal="right"/>
    </xf>
    <xf numFmtId="0" fontId="0" fillId="18" borderId="0" xfId="0" applyFill="1"/>
    <xf numFmtId="0" fontId="5" fillId="18" borderId="0" xfId="0" applyFont="1" applyFill="1"/>
    <xf numFmtId="2" fontId="16" fillId="0" borderId="0" xfId="0" applyNumberFormat="1" applyFont="1"/>
    <xf numFmtId="0" fontId="0" fillId="17" borderId="0" xfId="0" applyFill="1" applyProtection="1"/>
    <xf numFmtId="0" fontId="5" fillId="17" borderId="0" xfId="0" applyFont="1" applyFill="1" applyProtection="1"/>
    <xf numFmtId="0" fontId="5" fillId="12" borderId="0" xfId="0" applyFont="1" applyFill="1" applyAlignment="1" applyProtection="1">
      <alignment horizontal="right"/>
    </xf>
    <xf numFmtId="0" fontId="4" fillId="13" borderId="0" xfId="0" applyFont="1" applyFill="1" applyAlignment="1">
      <alignment horizontal="center"/>
    </xf>
    <xf numFmtId="0" fontId="0" fillId="17" borderId="0" xfId="0" applyFill="1" applyBorder="1" applyAlignment="1" applyProtection="1">
      <alignment horizontal="center"/>
    </xf>
    <xf numFmtId="0" fontId="5" fillId="17" borderId="0" xfId="0" applyFont="1" applyFill="1" applyBorder="1" applyAlignment="1" applyProtection="1">
      <alignment horizontal="center"/>
    </xf>
    <xf numFmtId="0" fontId="1" fillId="17" borderId="0" xfId="0" applyFont="1" applyFill="1" applyBorder="1" applyProtection="1"/>
    <xf numFmtId="0" fontId="5" fillId="16" borderId="0" xfId="0" applyFont="1" applyFill="1"/>
    <xf numFmtId="0" fontId="38" fillId="0" borderId="0" xfId="1" applyFill="1" applyAlignment="1" applyProtection="1"/>
    <xf numFmtId="0" fontId="1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17" borderId="0" xfId="0" applyFill="1" applyBorder="1" applyProtection="1"/>
    <xf numFmtId="0" fontId="0" fillId="17" borderId="0" xfId="0" applyNumberFormat="1" applyFill="1" applyBorder="1" applyProtection="1"/>
    <xf numFmtId="0" fontId="10" fillId="10" borderId="0" xfId="0" applyFont="1" applyFill="1" applyAlignment="1">
      <alignment vertical="center"/>
    </xf>
    <xf numFmtId="0" fontId="2" fillId="10" borderId="0" xfId="0" applyFont="1" applyFill="1"/>
    <xf numFmtId="0" fontId="24" fillId="13" borderId="0" xfId="0" applyFont="1" applyFill="1"/>
    <xf numFmtId="0" fontId="45" fillId="13" borderId="0" xfId="0" applyFont="1" applyFill="1"/>
    <xf numFmtId="0" fontId="46" fillId="0" borderId="0" xfId="1" quotePrefix="1" applyFont="1" applyFill="1" applyAlignment="1" applyProtection="1"/>
    <xf numFmtId="0" fontId="0" fillId="0" borderId="0" xfId="0" applyNumberFormat="1" applyFill="1" applyBorder="1" applyProtection="1">
      <protection locked="0"/>
    </xf>
    <xf numFmtId="0" fontId="0" fillId="0" borderId="0" xfId="0" applyNumberFormat="1" applyBorder="1" applyProtection="1">
      <protection locked="0"/>
    </xf>
    <xf numFmtId="0" fontId="34" fillId="0" borderId="0" xfId="0" applyFont="1"/>
    <xf numFmtId="164" fontId="6" fillId="0" borderId="0" xfId="0" applyNumberFormat="1" applyFont="1" applyFill="1" applyBorder="1" applyAlignment="1">
      <alignment horizontal="right"/>
    </xf>
    <xf numFmtId="0" fontId="17" fillId="0" borderId="0" xfId="0" applyFont="1" applyFill="1" applyBorder="1" applyAlignment="1">
      <alignment horizontal="center"/>
    </xf>
    <xf numFmtId="14" fontId="0" fillId="6" borderId="0" xfId="0" applyNumberFormat="1" applyFill="1"/>
    <xf numFmtId="0" fontId="17" fillId="0" borderId="5" xfId="0" applyFont="1" applyBorder="1" applyAlignment="1">
      <alignment horizontal="center"/>
    </xf>
    <xf numFmtId="0" fontId="17" fillId="0" borderId="23" xfId="0" applyFont="1" applyBorder="1" applyAlignment="1">
      <alignment horizontal="center"/>
    </xf>
    <xf numFmtId="0" fontId="17" fillId="0" borderId="24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0" fillId="17" borderId="1" xfId="0" applyFill="1" applyBorder="1" applyProtection="1">
      <protection locked="0"/>
    </xf>
    <xf numFmtId="165" fontId="0" fillId="16" borderId="0" xfId="0" applyNumberFormat="1" applyFill="1"/>
    <xf numFmtId="0" fontId="16" fillId="0" borderId="0" xfId="0" applyFont="1" applyBorder="1" applyAlignment="1">
      <alignment horizontal="left"/>
    </xf>
    <xf numFmtId="0" fontId="4" fillId="0" borderId="0" xfId="0" applyFont="1" applyFill="1" applyBorder="1" applyAlignment="1">
      <alignment horizontal="center"/>
    </xf>
    <xf numFmtId="0" fontId="16" fillId="0" borderId="0" xfId="0" applyFont="1" applyFill="1" applyAlignment="1">
      <alignment horizontal="right"/>
    </xf>
    <xf numFmtId="166" fontId="16" fillId="0" borderId="0" xfId="0" applyNumberFormat="1" applyFont="1" applyFill="1"/>
    <xf numFmtId="0" fontId="4" fillId="0" borderId="0" xfId="0" quotePrefix="1" applyNumberFormat="1" applyFont="1" applyFill="1" applyBorder="1" applyAlignment="1">
      <alignment horizontal="center"/>
    </xf>
    <xf numFmtId="49" fontId="4" fillId="0" borderId="0" xfId="0" applyNumberFormat="1" applyFont="1" applyFill="1" applyBorder="1" applyAlignment="1">
      <alignment horizontal="center"/>
    </xf>
    <xf numFmtId="166" fontId="16" fillId="0" borderId="0" xfId="0" applyNumberFormat="1" applyFont="1" applyFill="1" applyBorder="1"/>
    <xf numFmtId="0" fontId="16" fillId="0" borderId="0" xfId="0" applyFont="1" applyFill="1" applyBorder="1"/>
    <xf numFmtId="0" fontId="16" fillId="0" borderId="0" xfId="0" applyFont="1" applyBorder="1" applyAlignment="1"/>
    <xf numFmtId="0" fontId="0" fillId="0" borderId="2" xfId="0" applyFill="1" applyBorder="1" applyAlignment="1">
      <alignment vertical="top"/>
    </xf>
    <xf numFmtId="0" fontId="41" fillId="0" borderId="0" xfId="0" applyFont="1" applyFill="1"/>
    <xf numFmtId="2" fontId="18" fillId="0" borderId="0" xfId="0" quotePrefix="1" applyNumberFormat="1" applyFont="1" applyFill="1" applyBorder="1" applyAlignment="1">
      <alignment horizontal="center"/>
    </xf>
    <xf numFmtId="165" fontId="18" fillId="0" borderId="0" xfId="0" applyNumberFormat="1" applyFont="1" applyFill="1" applyBorder="1" applyAlignment="1">
      <alignment horizontal="center"/>
    </xf>
    <xf numFmtId="166" fontId="47" fillId="0" borderId="0" xfId="0" applyNumberFormat="1" applyFont="1" applyFill="1" applyBorder="1" applyAlignment="1">
      <alignment horizontal="center"/>
    </xf>
    <xf numFmtId="165" fontId="47" fillId="0" borderId="0" xfId="0" applyNumberFormat="1" applyFont="1" applyFill="1" applyBorder="1" applyAlignment="1">
      <alignment horizontal="center"/>
    </xf>
    <xf numFmtId="0" fontId="41" fillId="0" borderId="0" xfId="0" applyFont="1" applyFill="1" applyBorder="1"/>
    <xf numFmtId="0" fontId="16" fillId="0" borderId="0" xfId="0" applyFont="1" applyBorder="1" applyAlignment="1">
      <alignment horizontal="right"/>
    </xf>
    <xf numFmtId="0" fontId="17" fillId="0" borderId="4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164" fontId="15" fillId="0" borderId="0" xfId="0" applyNumberFormat="1" applyFont="1"/>
    <xf numFmtId="0" fontId="44" fillId="0" borderId="0" xfId="0" applyFont="1"/>
    <xf numFmtId="0" fontId="35" fillId="0" borderId="0" xfId="0" applyFont="1"/>
    <xf numFmtId="0" fontId="17" fillId="0" borderId="0" xfId="0" applyFont="1" applyAlignment="1">
      <alignment horizontal="left"/>
    </xf>
    <xf numFmtId="2" fontId="17" fillId="0" borderId="0" xfId="0" applyNumberFormat="1" applyFont="1" applyFill="1" applyBorder="1" applyAlignment="1">
      <alignment horizontal="center"/>
    </xf>
    <xf numFmtId="165" fontId="15" fillId="0" borderId="0" xfId="0" applyNumberFormat="1" applyFont="1" applyFill="1" applyAlignment="1">
      <alignment horizontal="center"/>
    </xf>
    <xf numFmtId="164" fontId="15" fillId="0" borderId="0" xfId="0" applyNumberFormat="1" applyFont="1" applyFill="1"/>
    <xf numFmtId="164" fontId="0" fillId="0" borderId="0" xfId="0" applyNumberFormat="1" applyFill="1"/>
    <xf numFmtId="0" fontId="5" fillId="0" borderId="0" xfId="0" applyFont="1" applyFill="1"/>
    <xf numFmtId="0" fontId="5" fillId="0" borderId="0" xfId="0" applyFont="1" applyFill="1" applyAlignment="1">
      <alignment horizontal="right"/>
    </xf>
    <xf numFmtId="0" fontId="15" fillId="0" borderId="0" xfId="0" applyFont="1" applyFill="1" applyAlignment="1">
      <alignment horizontal="left"/>
    </xf>
    <xf numFmtId="0" fontId="15" fillId="0" borderId="0" xfId="0" applyFont="1" applyFill="1" applyAlignment="1">
      <alignment horizontal="right"/>
    </xf>
    <xf numFmtId="0" fontId="36" fillId="0" borderId="0" xfId="0" applyFont="1"/>
    <xf numFmtId="0" fontId="37" fillId="0" borderId="0" xfId="0" applyFont="1"/>
    <xf numFmtId="0" fontId="37" fillId="0" borderId="0" xfId="0" applyFont="1" applyAlignment="1">
      <alignment horizontal="right"/>
    </xf>
    <xf numFmtId="0" fontId="37" fillId="0" borderId="0" xfId="0" applyFont="1" applyAlignment="1">
      <alignment horizontal="center"/>
    </xf>
    <xf numFmtId="0" fontId="37" fillId="0" borderId="0" xfId="0" applyFont="1" applyAlignment="1">
      <alignment horizontal="left"/>
    </xf>
    <xf numFmtId="0" fontId="36" fillId="0" borderId="22" xfId="0" applyFont="1" applyBorder="1" applyAlignment="1">
      <alignment horizontal="right"/>
    </xf>
    <xf numFmtId="2" fontId="36" fillId="0" borderId="2" xfId="0" applyNumberFormat="1" applyFont="1" applyBorder="1" applyAlignment="1">
      <alignment horizontal="right"/>
    </xf>
    <xf numFmtId="165" fontId="36" fillId="0" borderId="2" xfId="0" applyNumberFormat="1" applyFont="1" applyBorder="1" applyAlignment="1">
      <alignment horizontal="right"/>
    </xf>
    <xf numFmtId="2" fontId="37" fillId="0" borderId="0" xfId="0" applyNumberFormat="1" applyFont="1"/>
    <xf numFmtId="165" fontId="37" fillId="0" borderId="0" xfId="0" applyNumberFormat="1" applyFont="1"/>
    <xf numFmtId="2" fontId="37" fillId="0" borderId="0" xfId="0" applyNumberFormat="1" applyFont="1" applyAlignment="1">
      <alignment horizontal="center"/>
    </xf>
    <xf numFmtId="0" fontId="1" fillId="0" borderId="26" xfId="0" applyFont="1" applyFill="1" applyBorder="1" applyProtection="1">
      <protection locked="0"/>
    </xf>
    <xf numFmtId="0" fontId="1" fillId="0" borderId="27" xfId="0" applyFont="1" applyFill="1" applyBorder="1" applyProtection="1">
      <protection locked="0"/>
    </xf>
    <xf numFmtId="0" fontId="5" fillId="0" borderId="28" xfId="0" applyFont="1" applyFill="1" applyBorder="1" applyProtection="1">
      <protection locked="0"/>
    </xf>
    <xf numFmtId="0" fontId="0" fillId="19" borderId="0" xfId="0" applyFill="1"/>
    <xf numFmtId="0" fontId="21" fillId="16" borderId="0" xfId="0" applyFont="1" applyFill="1" applyAlignment="1">
      <alignment vertical="top"/>
    </xf>
    <xf numFmtId="0" fontId="18" fillId="0" borderId="0" xfId="0" applyFont="1" applyAlignment="1">
      <alignment vertical="center"/>
    </xf>
    <xf numFmtId="0" fontId="18" fillId="0" borderId="0" xfId="0" applyFont="1" applyAlignment="1">
      <alignment horizontal="right" vertical="center"/>
    </xf>
    <xf numFmtId="0" fontId="48" fillId="10" borderId="0" xfId="0" applyFont="1" applyFill="1"/>
    <xf numFmtId="0" fontId="0" fillId="20" borderId="0" xfId="0" applyFill="1"/>
    <xf numFmtId="0" fontId="4" fillId="0" borderId="0" xfId="0" applyFont="1" applyFill="1"/>
    <xf numFmtId="0" fontId="0" fillId="21" borderId="0" xfId="0" applyFill="1"/>
    <xf numFmtId="0" fontId="18" fillId="21" borderId="0" xfId="0" applyFont="1" applyFill="1"/>
    <xf numFmtId="0" fontId="18" fillId="21" borderId="0" xfId="0" applyFont="1" applyFill="1" applyAlignment="1">
      <alignment horizontal="right"/>
    </xf>
    <xf numFmtId="166" fontId="18" fillId="21" borderId="0" xfId="0" applyNumberFormat="1" applyFont="1" applyFill="1" applyAlignment="1">
      <alignment horizontal="right"/>
    </xf>
    <xf numFmtId="164" fontId="18" fillId="21" borderId="0" xfId="0" applyNumberFormat="1" applyFont="1" applyFill="1" applyAlignment="1">
      <alignment horizontal="right"/>
    </xf>
    <xf numFmtId="2" fontId="18" fillId="21" borderId="0" xfId="0" applyNumberFormat="1" applyFont="1" applyFill="1" applyAlignment="1">
      <alignment horizontal="right"/>
    </xf>
    <xf numFmtId="0" fontId="4" fillId="21" borderId="0" xfId="0" applyFont="1" applyFill="1"/>
    <xf numFmtId="165" fontId="18" fillId="21" borderId="0" xfId="0" applyNumberFormat="1" applyFont="1" applyFill="1" applyAlignment="1">
      <alignment horizontal="right"/>
    </xf>
    <xf numFmtId="0" fontId="52" fillId="3" borderId="0" xfId="0" applyFont="1" applyFill="1" applyAlignment="1">
      <alignment horizontal="right"/>
    </xf>
    <xf numFmtId="0" fontId="53" fillId="11" borderId="0" xfId="0" applyFont="1" applyFill="1"/>
    <xf numFmtId="0" fontId="55" fillId="11" borderId="0" xfId="0" applyFont="1" applyFill="1"/>
    <xf numFmtId="0" fontId="20" fillId="9" borderId="0" xfId="0" applyFont="1" applyFill="1"/>
    <xf numFmtId="0" fontId="56" fillId="10" borderId="0" xfId="0" applyFont="1" applyFill="1" applyAlignment="1">
      <alignment vertical="center"/>
    </xf>
    <xf numFmtId="14" fontId="49" fillId="16" borderId="0" xfId="0" applyNumberFormat="1" applyFont="1" applyFill="1" applyAlignment="1">
      <alignment horizontal="right"/>
    </xf>
    <xf numFmtId="0" fontId="16" fillId="0" borderId="0" xfId="0" applyFont="1" applyFill="1" applyBorder="1" applyAlignment="1">
      <alignment horizontal="center"/>
    </xf>
    <xf numFmtId="0" fontId="1" fillId="0" borderId="0" xfId="0" applyFont="1"/>
    <xf numFmtId="0" fontId="0" fillId="22" borderId="0" xfId="0" applyFill="1"/>
    <xf numFmtId="0" fontId="1" fillId="12" borderId="0" xfId="0" applyFont="1" applyFill="1" applyAlignment="1">
      <alignment horizontal="right"/>
    </xf>
    <xf numFmtId="0" fontId="1" fillId="16" borderId="0" xfId="0" applyFont="1" applyFill="1"/>
    <xf numFmtId="0" fontId="1" fillId="2" borderId="0" xfId="0" applyFont="1" applyFill="1"/>
    <xf numFmtId="0" fontId="17" fillId="0" borderId="7" xfId="0" applyFont="1" applyBorder="1" applyAlignment="1">
      <alignment horizontal="center"/>
    </xf>
    <xf numFmtId="0" fontId="17" fillId="0" borderId="4" xfId="0" applyFont="1" applyBorder="1" applyAlignment="1">
      <alignment horizontal="center"/>
    </xf>
    <xf numFmtId="169" fontId="15" fillId="0" borderId="0" xfId="0" applyNumberFormat="1" applyFont="1" applyAlignment="1">
      <alignment horizontal="center"/>
    </xf>
    <xf numFmtId="2" fontId="16" fillId="0" borderId="22" xfId="0" applyNumberFormat="1" applyFont="1" applyBorder="1" applyAlignment="1">
      <alignment horizontal="center"/>
    </xf>
    <xf numFmtId="165" fontId="16" fillId="0" borderId="22" xfId="0" applyNumberFormat="1" applyFont="1" applyBorder="1" applyAlignment="1">
      <alignment horizontal="center"/>
    </xf>
    <xf numFmtId="166" fontId="16" fillId="0" borderId="22" xfId="0" applyNumberFormat="1" applyFont="1" applyBorder="1" applyAlignment="1">
      <alignment horizontal="center"/>
    </xf>
    <xf numFmtId="2" fontId="16" fillId="0" borderId="2" xfId="0" quotePrefix="1" applyNumberFormat="1" applyFont="1" applyBorder="1" applyAlignment="1">
      <alignment horizontal="center"/>
    </xf>
    <xf numFmtId="165" fontId="16" fillId="0" borderId="2" xfId="0" applyNumberFormat="1" applyFont="1" applyBorder="1" applyAlignment="1">
      <alignment horizontal="center"/>
    </xf>
    <xf numFmtId="166" fontId="16" fillId="0" borderId="2" xfId="0" applyNumberFormat="1" applyFont="1" applyBorder="1" applyAlignment="1">
      <alignment horizontal="center"/>
    </xf>
    <xf numFmtId="2" fontId="16" fillId="0" borderId="2" xfId="0" applyNumberFormat="1" applyFont="1" applyBorder="1" applyAlignment="1">
      <alignment horizontal="center"/>
    </xf>
    <xf numFmtId="165" fontId="16" fillId="0" borderId="25" xfId="0" applyNumberFormat="1" applyFont="1" applyBorder="1" applyAlignment="1">
      <alignment horizontal="center"/>
    </xf>
    <xf numFmtId="166" fontId="16" fillId="0" borderId="25" xfId="0" applyNumberFormat="1" applyFont="1" applyBorder="1" applyAlignment="1">
      <alignment horizontal="center"/>
    </xf>
    <xf numFmtId="2" fontId="16" fillId="0" borderId="25" xfId="0" applyNumberFormat="1" applyFont="1" applyBorder="1" applyAlignment="1">
      <alignment horizontal="center"/>
    </xf>
    <xf numFmtId="0" fontId="50" fillId="0" borderId="29" xfId="0" applyFont="1" applyFill="1" applyBorder="1" applyAlignment="1" applyProtection="1">
      <alignment horizontal="left" vertical="center"/>
      <protection locked="0"/>
    </xf>
    <xf numFmtId="0" fontId="50" fillId="0" borderId="0" xfId="0" applyFont="1" applyFill="1" applyBorder="1" applyAlignment="1" applyProtection="1">
      <alignment horizontal="left" vertical="center"/>
      <protection locked="0"/>
    </xf>
    <xf numFmtId="0" fontId="18" fillId="20" borderId="0" xfId="0" applyFont="1" applyFill="1" applyAlignment="1">
      <alignment horizontal="center"/>
    </xf>
    <xf numFmtId="0" fontId="38" fillId="0" borderId="0" xfId="1" applyFill="1" applyAlignment="1" applyProtection="1">
      <alignment horizontal="center"/>
      <protection locked="0"/>
    </xf>
    <xf numFmtId="17" fontId="50" fillId="17" borderId="0" xfId="0" applyNumberFormat="1" applyFont="1" applyFill="1" applyBorder="1" applyAlignment="1" applyProtection="1">
      <alignment horizontal="left"/>
      <protection locked="0"/>
    </xf>
    <xf numFmtId="0" fontId="50" fillId="17" borderId="0" xfId="0" applyFont="1" applyFill="1" applyBorder="1" applyAlignment="1" applyProtection="1">
      <alignment horizontal="left"/>
      <protection locked="0"/>
    </xf>
    <xf numFmtId="0" fontId="4" fillId="12" borderId="0" xfId="0" applyFont="1" applyFill="1" applyAlignment="1">
      <alignment horizontal="center"/>
    </xf>
    <xf numFmtId="167" fontId="27" fillId="12" borderId="0" xfId="0" applyNumberFormat="1" applyFont="1" applyFill="1" applyAlignment="1" applyProtection="1">
      <alignment horizontal="left"/>
      <protection locked="0"/>
    </xf>
    <xf numFmtId="15" fontId="5" fillId="3" borderId="7" xfId="0" applyNumberFormat="1" applyFont="1" applyFill="1" applyBorder="1" applyAlignment="1" applyProtection="1">
      <alignment horizontal="left"/>
      <protection locked="0"/>
    </xf>
    <xf numFmtId="0" fontId="0" fillId="3" borderId="25" xfId="0" applyFill="1" applyBorder="1" applyAlignment="1" applyProtection="1">
      <alignment horizontal="left"/>
      <protection locked="0"/>
    </xf>
    <xf numFmtId="0" fontId="0" fillId="17" borderId="4" xfId="0" applyFill="1" applyBorder="1" applyAlignment="1" applyProtection="1">
      <alignment horizontal="left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14" fontId="5" fillId="3" borderId="7" xfId="0" applyNumberFormat="1" applyFont="1" applyFill="1" applyBorder="1" applyAlignment="1" applyProtection="1">
      <alignment horizontal="left"/>
      <protection locked="0"/>
    </xf>
    <xf numFmtId="49" fontId="1" fillId="3" borderId="7" xfId="0" applyNumberFormat="1" applyFont="1" applyFill="1" applyBorder="1" applyAlignment="1" applyProtection="1">
      <alignment horizontal="left"/>
      <protection locked="0"/>
    </xf>
    <xf numFmtId="49" fontId="0" fillId="3" borderId="25" xfId="0" applyNumberFormat="1" applyFill="1" applyBorder="1" applyAlignment="1" applyProtection="1">
      <alignment horizontal="left"/>
      <protection locked="0"/>
    </xf>
    <xf numFmtId="49" fontId="0" fillId="3" borderId="4" xfId="0" applyNumberFormat="1" applyFill="1" applyBorder="1" applyAlignment="1" applyProtection="1">
      <alignment horizontal="left"/>
      <protection locked="0"/>
    </xf>
    <xf numFmtId="49" fontId="4" fillId="3" borderId="7" xfId="0" applyNumberFormat="1" applyFont="1" applyFill="1" applyBorder="1" applyAlignment="1" applyProtection="1">
      <alignment horizontal="left"/>
      <protection locked="0"/>
    </xf>
    <xf numFmtId="49" fontId="4" fillId="3" borderId="4" xfId="0" applyNumberFormat="1" applyFont="1" applyFill="1" applyBorder="1" applyAlignment="1" applyProtection="1">
      <alignment horizontal="left"/>
      <protection locked="0"/>
    </xf>
    <xf numFmtId="0" fontId="51" fillId="14" borderId="0" xfId="0" applyFont="1" applyFill="1" applyAlignment="1">
      <alignment horizontal="center" vertical="center"/>
    </xf>
    <xf numFmtId="167" fontId="23" fillId="10" borderId="0" xfId="0" applyNumberFormat="1" applyFont="1" applyFill="1" applyAlignment="1">
      <alignment horizontal="right"/>
    </xf>
    <xf numFmtId="22" fontId="4" fillId="0" borderId="0" xfId="0" applyNumberFormat="1" applyFont="1" applyAlignment="1">
      <alignment horizontal="center"/>
    </xf>
    <xf numFmtId="0" fontId="4" fillId="0" borderId="0" xfId="0" applyFont="1" applyBorder="1" applyAlignment="1">
      <alignment horizontal="center"/>
    </xf>
    <xf numFmtId="22" fontId="17" fillId="0" borderId="0" xfId="0" applyNumberFormat="1" applyFont="1" applyAlignment="1">
      <alignment horizontal="right"/>
    </xf>
    <xf numFmtId="0" fontId="15" fillId="0" borderId="2" xfId="0" applyFont="1" applyBorder="1" applyAlignment="1">
      <alignment horizontal="right" vertical="top"/>
    </xf>
    <xf numFmtId="0" fontId="17" fillId="0" borderId="8" xfId="0" applyFont="1" applyBorder="1" applyAlignment="1">
      <alignment horizontal="center" vertical="center"/>
    </xf>
    <xf numFmtId="0" fontId="17" fillId="0" borderId="30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31" xfId="0" applyFont="1" applyBorder="1" applyAlignment="1">
      <alignment horizontal="center"/>
    </xf>
    <xf numFmtId="0" fontId="17" fillId="0" borderId="8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17" fillId="0" borderId="30" xfId="0" applyFont="1" applyBorder="1" applyAlignment="1">
      <alignment horizontal="center"/>
    </xf>
    <xf numFmtId="0" fontId="17" fillId="0" borderId="32" xfId="0" applyFont="1" applyBorder="1" applyAlignment="1">
      <alignment horizontal="center"/>
    </xf>
    <xf numFmtId="0" fontId="17" fillId="0" borderId="23" xfId="0" applyFont="1" applyBorder="1" applyAlignment="1">
      <alignment horizontal="center"/>
    </xf>
    <xf numFmtId="0" fontId="21" fillId="15" borderId="0" xfId="0" applyFont="1" applyFill="1" applyAlignment="1">
      <alignment horizontal="center" vertical="top"/>
    </xf>
    <xf numFmtId="0" fontId="1" fillId="3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Relationship Id="rId30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596491228070194"/>
          <c:y val="8.8082901554404167E-2"/>
          <c:w val="0.76491228070174755"/>
          <c:h val="0.67875647668395311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UnitH!$BI$22:$BI$24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4</c:v>
                </c:pt>
              </c:numCache>
            </c:numRef>
          </c:xVal>
          <c:yVal>
            <c:numRef>
              <c:f>UnitH!$BJ$22:$BJ$24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53576"/>
        <c:axId val="172087976"/>
      </c:scatterChart>
      <c:valAx>
        <c:axId val="19445357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t/tp</a:t>
                </a:r>
              </a:p>
            </c:rich>
          </c:tx>
          <c:layout>
            <c:manualLayout>
              <c:xMode val="edge"/>
              <c:yMode val="edge"/>
              <c:x val="0.58245614035087656"/>
              <c:y val="0.860103626943012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2087976"/>
        <c:crosses val="autoZero"/>
        <c:crossBetween val="midCat"/>
        <c:majorUnit val="0.5"/>
      </c:valAx>
      <c:valAx>
        <c:axId val="172087976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q/qp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44535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21359223300968"/>
          <c:y val="4.1297935103244837E-2"/>
          <c:w val="0.83689320388350696"/>
          <c:h val="0.79646017699115046"/>
        </c:manualLayout>
      </c:layout>
      <c:scatterChart>
        <c:scatterStyle val="lineMarker"/>
        <c:varyColors val="0"/>
        <c:ser>
          <c:idx val="0"/>
          <c:order val="0"/>
          <c:xVal>
            <c:numRef>
              <c:f>cstorm!$E$12:$E$111</c:f>
              <c:numCache>
                <c:formatCode>0.0</c:formatCode>
                <c:ptCount val="100"/>
              </c:numCache>
            </c:numRef>
          </c:xVal>
          <c:yVal>
            <c:numRef>
              <c:f>cstorm!$F$12:$F$111</c:f>
              <c:numCache>
                <c:formatCode>0.00</c:formatCode>
                <c:ptCount val="100"/>
              </c:numCache>
            </c:numRef>
          </c:yVal>
          <c:smooth val="0"/>
        </c:ser>
        <c:ser>
          <c:idx val="1"/>
          <c:order val="1"/>
          <c:marker>
            <c:symbol val="square"/>
            <c:size val="5"/>
          </c:marker>
          <c:xVal>
            <c:numRef>
              <c:f>cstorm!$E$12:$E$111</c:f>
              <c:numCache>
                <c:formatCode>0.0</c:formatCode>
                <c:ptCount val="100"/>
              </c:numCache>
            </c:numRef>
          </c:xVal>
          <c:yVal>
            <c:numRef>
              <c:f>cstorm!$F$12:$F$111</c:f>
              <c:numCache>
                <c:formatCode>0.00</c:formatCode>
                <c:ptCount val="10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906056"/>
        <c:axId val="195528712"/>
      </c:scatterChart>
      <c:valAx>
        <c:axId val="80906056"/>
        <c:scaling>
          <c:orientation val="minMax"/>
          <c:max val="100"/>
          <c:min val="0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Time (%)</a:t>
                </a:r>
              </a:p>
            </c:rich>
          </c:tx>
          <c:layout>
            <c:manualLayout>
              <c:xMode val="edge"/>
              <c:yMode val="edge"/>
              <c:x val="0.48822424381418683"/>
              <c:y val="0.9187807276302856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5528712"/>
        <c:crosses val="autoZero"/>
        <c:crossBetween val="midCat"/>
        <c:majorUnit val="20"/>
      </c:valAx>
      <c:valAx>
        <c:axId val="195528712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Rain (%)</a:t>
                </a:r>
              </a:p>
            </c:rich>
          </c:tx>
          <c:layout>
            <c:manualLayout>
              <c:xMode val="edge"/>
              <c:yMode val="edge"/>
              <c:x val="1.8122977346278556E-2"/>
              <c:y val="0.3190003019534136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906056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solidFill>
        <a:schemeClr val="accent1">
          <a:lumMod val="20000"/>
          <a:lumOff val="80000"/>
        </a:schemeClr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42357566411195"/>
          <c:y val="9.124103850835158E-2"/>
          <c:w val="0.87366623949260414"/>
          <c:h val="0.715329741905476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DistriF!$E$6:$E$39</c:f>
              <c:numCache>
                <c:formatCode>General</c:formatCode>
                <c:ptCount val="34"/>
                <c:pt idx="0">
                  <c:v>4</c:v>
                </c:pt>
                <c:pt idx="1">
                  <c:v>0</c:v>
                </c:pt>
                <c:pt idx="2">
                  <c:v>2</c:v>
                </c:pt>
              </c:numCache>
            </c:numRef>
          </c:cat>
          <c:val>
            <c:numRef>
              <c:f>DistriF!$F$6:$F$39</c:f>
              <c:numCache>
                <c:formatCode>General</c:formatCode>
                <c:ptCount val="34"/>
                <c:pt idx="0">
                  <c:v>900</c:v>
                </c:pt>
                <c:pt idx="1">
                  <c:v>99.999999999999986</c:v>
                </c:pt>
                <c:pt idx="2">
                  <c:v>99.999999999999986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2012928"/>
        <c:axId val="171603976"/>
      </c:barChart>
      <c:catAx>
        <c:axId val="17201292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Infiltration Depth </a:t>
                </a:r>
              </a:p>
            </c:rich>
          </c:tx>
          <c:layout>
            <c:manualLayout>
              <c:xMode val="edge"/>
              <c:yMode val="edge"/>
              <c:x val="0.4644131404672186"/>
              <c:y val="0.8978119301352391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160397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7160397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Area </a:t>
                </a:r>
              </a:p>
            </c:rich>
          </c:tx>
          <c:layout>
            <c:manualLayout>
              <c:xMode val="edge"/>
              <c:yMode val="edge"/>
              <c:x val="1.0173642531390045E-2"/>
              <c:y val="0.302920448196987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012928"/>
        <c:crosses val="autoZero"/>
        <c:crossBetween val="between"/>
      </c:valAx>
      <c:spPr>
        <a:solidFill>
          <a:srgbClr val="FFFF99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699" r="0.75000000000000699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054888507718705E-2"/>
          <c:y val="2.0761245674740868E-2"/>
          <c:w val="0.8730703259005147"/>
          <c:h val="0.73356401384083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DistriF!$E$6:$E$39</c:f>
              <c:numCache>
                <c:formatCode>General</c:formatCode>
                <c:ptCount val="34"/>
                <c:pt idx="0">
                  <c:v>4</c:v>
                </c:pt>
                <c:pt idx="1">
                  <c:v>0</c:v>
                </c:pt>
                <c:pt idx="2">
                  <c:v>2</c:v>
                </c:pt>
              </c:numCache>
            </c:numRef>
          </c:cat>
          <c:val>
            <c:numRef>
              <c:f>DistriF!$C$6:$C$39</c:f>
              <c:numCache>
                <c:formatCode>General</c:formatCode>
                <c:ptCount val="34"/>
                <c:pt idx="0">
                  <c:v>0.81818181818181823</c:v>
                </c:pt>
                <c:pt idx="1">
                  <c:v>9.0909090909090898E-2</c:v>
                </c:pt>
                <c:pt idx="2">
                  <c:v>9.0909090909090898E-2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7358256"/>
        <c:axId val="197212272"/>
      </c:barChart>
      <c:catAx>
        <c:axId val="19735825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Infiltration Depth </a:t>
                </a:r>
              </a:p>
            </c:rich>
          </c:tx>
          <c:layout>
            <c:manualLayout>
              <c:xMode val="edge"/>
              <c:yMode val="edge"/>
              <c:x val="0.4644131404672186"/>
              <c:y val="0.8978118046662856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21227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9721227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Area (Percentage)</a:t>
                </a:r>
              </a:p>
            </c:rich>
          </c:tx>
          <c:layout>
            <c:manualLayout>
              <c:xMode val="edge"/>
              <c:yMode val="edge"/>
              <c:x val="7.8866213764445924E-3"/>
              <c:y val="0.21987557783650738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358256"/>
        <c:crosses val="autoZero"/>
        <c:crossBetween val="between"/>
      </c:valAx>
      <c:spPr>
        <a:solidFill>
          <a:srgbClr val="FFFF99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722" r="0.750000000000007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443594646271706"/>
          <c:y val="2.6315789473684216E-2"/>
          <c:w val="0.78393881453155645"/>
          <c:h val="0.75986842105263153"/>
        </c:manualLayout>
      </c:layout>
      <c:scatterChart>
        <c:scatterStyle val="lineMarker"/>
        <c:varyColors val="0"/>
        <c:ser>
          <c:idx val="0"/>
          <c:order val="0"/>
          <c:tx>
            <c:strRef>
              <c:f>tmpData!$L$23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table!$B$10:$B$148</c:f>
              <c:numCache>
                <c:formatCode>0.000</c:formatCode>
                <c:ptCount val="139"/>
                <c:pt idx="0">
                  <c:v>0</c:v>
                </c:pt>
                <c:pt idx="1">
                  <c:v>2.9411764705882353E-2</c:v>
                </c:pt>
                <c:pt idx="2">
                  <c:v>5.8823529411764705E-2</c:v>
                </c:pt>
                <c:pt idx="3">
                  <c:v>8.8235294117647051E-2</c:v>
                </c:pt>
                <c:pt idx="4">
                  <c:v>0.11764705882352941</c:v>
                </c:pt>
                <c:pt idx="5">
                  <c:v>0.14705882352941177</c:v>
                </c:pt>
                <c:pt idx="6">
                  <c:v>0.17647058823529413</c:v>
                </c:pt>
                <c:pt idx="7">
                  <c:v>0.20588235294117649</c:v>
                </c:pt>
                <c:pt idx="8">
                  <c:v>0.23529411764705885</c:v>
                </c:pt>
                <c:pt idx="9">
                  <c:v>0.26470588235294118</c:v>
                </c:pt>
                <c:pt idx="10">
                  <c:v>0.29411764705882354</c:v>
                </c:pt>
                <c:pt idx="11">
                  <c:v>0.3235294117647059</c:v>
                </c:pt>
                <c:pt idx="12">
                  <c:v>0.35294117647058826</c:v>
                </c:pt>
                <c:pt idx="13">
                  <c:v>0.38235294117647062</c:v>
                </c:pt>
                <c:pt idx="14">
                  <c:v>0.41176470588235298</c:v>
                </c:pt>
                <c:pt idx="15">
                  <c:v>0.44117647058823534</c:v>
                </c:pt>
                <c:pt idx="16">
                  <c:v>0.4705882352941177</c:v>
                </c:pt>
                <c:pt idx="17">
                  <c:v>0.5</c:v>
                </c:pt>
                <c:pt idx="18">
                  <c:v>0.52941176470588236</c:v>
                </c:pt>
                <c:pt idx="19">
                  <c:v>0.55882352941176472</c:v>
                </c:pt>
                <c:pt idx="20">
                  <c:v>0.58823529411764708</c:v>
                </c:pt>
                <c:pt idx="21">
                  <c:v>0.61764705882352944</c:v>
                </c:pt>
                <c:pt idx="22">
                  <c:v>0.6470588235294118</c:v>
                </c:pt>
                <c:pt idx="23">
                  <c:v>0.67647058823529416</c:v>
                </c:pt>
                <c:pt idx="24">
                  <c:v>0.70588235294117652</c:v>
                </c:pt>
                <c:pt idx="25">
                  <c:v>0.73529411764705888</c:v>
                </c:pt>
                <c:pt idx="26">
                  <c:v>0.76470588235294124</c:v>
                </c:pt>
                <c:pt idx="27">
                  <c:v>0.79411764705882359</c:v>
                </c:pt>
                <c:pt idx="28">
                  <c:v>0.82352941176470595</c:v>
                </c:pt>
                <c:pt idx="29">
                  <c:v>0.85294117647058831</c:v>
                </c:pt>
                <c:pt idx="30">
                  <c:v>0.88235294117647067</c:v>
                </c:pt>
                <c:pt idx="31">
                  <c:v>0.91176470588235303</c:v>
                </c:pt>
                <c:pt idx="32">
                  <c:v>0.94117647058823539</c:v>
                </c:pt>
                <c:pt idx="33">
                  <c:v>0.97058823529411775</c:v>
                </c:pt>
                <c:pt idx="34">
                  <c:v>1</c:v>
                </c:pt>
                <c:pt idx="35">
                  <c:v>1.0294117647058822</c:v>
                </c:pt>
                <c:pt idx="36">
                  <c:v>1.0588235294117645</c:v>
                </c:pt>
                <c:pt idx="37">
                  <c:v>1.0882352941176467</c:v>
                </c:pt>
                <c:pt idx="38">
                  <c:v>1.117647058823529</c:v>
                </c:pt>
                <c:pt idx="39">
                  <c:v>1.1470588235294112</c:v>
                </c:pt>
                <c:pt idx="40">
                  <c:v>1.1764705882352935</c:v>
                </c:pt>
                <c:pt idx="41">
                  <c:v>1.2058823529411757</c:v>
                </c:pt>
                <c:pt idx="42">
                  <c:v>1.235294117647058</c:v>
                </c:pt>
                <c:pt idx="43">
                  <c:v>1.2647058823529402</c:v>
                </c:pt>
                <c:pt idx="44">
                  <c:v>1.2941176470588225</c:v>
                </c:pt>
                <c:pt idx="45">
                  <c:v>1.3235294117647047</c:v>
                </c:pt>
                <c:pt idx="46">
                  <c:v>1.352941176470587</c:v>
                </c:pt>
                <c:pt idx="47">
                  <c:v>1.3823529411764692</c:v>
                </c:pt>
                <c:pt idx="48">
                  <c:v>1.4117647058823515</c:v>
                </c:pt>
                <c:pt idx="49">
                  <c:v>1.4411764705882337</c:v>
                </c:pt>
                <c:pt idx="50">
                  <c:v>1.470588235294116</c:v>
                </c:pt>
                <c:pt idx="51">
                  <c:v>1.4999999999999982</c:v>
                </c:pt>
                <c:pt idx="52">
                  <c:v>1.5294117647058805</c:v>
                </c:pt>
                <c:pt idx="53">
                  <c:v>1.5588235294117627</c:v>
                </c:pt>
                <c:pt idx="54">
                  <c:v>1.588235294117645</c:v>
                </c:pt>
                <c:pt idx="55">
                  <c:v>1.6176470588235272</c:v>
                </c:pt>
                <c:pt idx="56">
                  <c:v>1.6470588235294095</c:v>
                </c:pt>
                <c:pt idx="57">
                  <c:v>1.6764705882352917</c:v>
                </c:pt>
                <c:pt idx="58">
                  <c:v>1.705882352941174</c:v>
                </c:pt>
                <c:pt idx="59">
                  <c:v>1.7352941176470562</c:v>
                </c:pt>
                <c:pt idx="60">
                  <c:v>1.7647058823529385</c:v>
                </c:pt>
                <c:pt idx="61">
                  <c:v>1.7941176470588207</c:v>
                </c:pt>
                <c:pt idx="62">
                  <c:v>1.823529411764703</c:v>
                </c:pt>
                <c:pt idx="63">
                  <c:v>1.8529411764705852</c:v>
                </c:pt>
                <c:pt idx="64">
                  <c:v>1.8823529411764675</c:v>
                </c:pt>
                <c:pt idx="65">
                  <c:v>1.9117647058823497</c:v>
                </c:pt>
                <c:pt idx="66">
                  <c:v>1.941176470588232</c:v>
                </c:pt>
                <c:pt idx="67">
                  <c:v>1.9705882352941142</c:v>
                </c:pt>
                <c:pt idx="68">
                  <c:v>1.9999999999999964</c:v>
                </c:pt>
                <c:pt idx="69">
                  <c:v>2.0294117647058787</c:v>
                </c:pt>
                <c:pt idx="70">
                  <c:v>2.0588235294117609</c:v>
                </c:pt>
                <c:pt idx="71">
                  <c:v>2.0882352941176432</c:v>
                </c:pt>
                <c:pt idx="72">
                  <c:v>2.1176470588235254</c:v>
                </c:pt>
                <c:pt idx="73">
                  <c:v>2.1470588235294077</c:v>
                </c:pt>
                <c:pt idx="74">
                  <c:v>2.1764705882352899</c:v>
                </c:pt>
                <c:pt idx="75">
                  <c:v>2.2058823529411722</c:v>
                </c:pt>
                <c:pt idx="76">
                  <c:v>2.2352941176470544</c:v>
                </c:pt>
                <c:pt idx="77">
                  <c:v>2.2647058823529367</c:v>
                </c:pt>
                <c:pt idx="78">
                  <c:v>2.2941176470588189</c:v>
                </c:pt>
                <c:pt idx="79">
                  <c:v>2.3235294117647012</c:v>
                </c:pt>
                <c:pt idx="80">
                  <c:v>2.3529411764705834</c:v>
                </c:pt>
                <c:pt idx="81">
                  <c:v>2.3823529411764657</c:v>
                </c:pt>
                <c:pt idx="82">
                  <c:v>2.4117647058823479</c:v>
                </c:pt>
                <c:pt idx="83">
                  <c:v>2.4411764705882302</c:v>
                </c:pt>
                <c:pt idx="84">
                  <c:v>2.4705882352941124</c:v>
                </c:pt>
                <c:pt idx="85">
                  <c:v>2.4999999999999947</c:v>
                </c:pt>
                <c:pt idx="86">
                  <c:v>2.5294117647058769</c:v>
                </c:pt>
                <c:pt idx="87">
                  <c:v>2.5588235294117592</c:v>
                </c:pt>
                <c:pt idx="88">
                  <c:v>2.5882352941176414</c:v>
                </c:pt>
                <c:pt idx="89">
                  <c:v>2.6176470588235237</c:v>
                </c:pt>
                <c:pt idx="90">
                  <c:v>2.6470588235294059</c:v>
                </c:pt>
                <c:pt idx="91">
                  <c:v>2.6764705882352882</c:v>
                </c:pt>
                <c:pt idx="92">
                  <c:v>2.7058823529411704</c:v>
                </c:pt>
                <c:pt idx="93">
                  <c:v>2.7352941176470527</c:v>
                </c:pt>
                <c:pt idx="94">
                  <c:v>2.7647058823529349</c:v>
                </c:pt>
                <c:pt idx="95">
                  <c:v>2.7941176470588172</c:v>
                </c:pt>
                <c:pt idx="96">
                  <c:v>2.8235294117646994</c:v>
                </c:pt>
                <c:pt idx="97">
                  <c:v>2.8529411764705817</c:v>
                </c:pt>
                <c:pt idx="98">
                  <c:v>2.8823529411764639</c:v>
                </c:pt>
                <c:pt idx="99">
                  <c:v>2.9117647058823461</c:v>
                </c:pt>
                <c:pt idx="100">
                  <c:v>2.9411764705882284</c:v>
                </c:pt>
                <c:pt idx="101">
                  <c:v>2.9705882352941106</c:v>
                </c:pt>
                <c:pt idx="102">
                  <c:v>2.9999999999999929</c:v>
                </c:pt>
                <c:pt idx="103">
                  <c:v>3.0294117647058751</c:v>
                </c:pt>
                <c:pt idx="104">
                  <c:v>3.0588235294117574</c:v>
                </c:pt>
                <c:pt idx="105">
                  <c:v>3.0882352941176396</c:v>
                </c:pt>
                <c:pt idx="106">
                  <c:v>3.1176470588235219</c:v>
                </c:pt>
                <c:pt idx="107">
                  <c:v>3.1470588235294041</c:v>
                </c:pt>
                <c:pt idx="108">
                  <c:v>3.1764705882352864</c:v>
                </c:pt>
                <c:pt idx="109">
                  <c:v>3.2058823529411686</c:v>
                </c:pt>
                <c:pt idx="110">
                  <c:v>3.2352941176470509</c:v>
                </c:pt>
                <c:pt idx="111">
                  <c:v>3.2647058823529331</c:v>
                </c:pt>
                <c:pt idx="112">
                  <c:v>3.2941176470588154</c:v>
                </c:pt>
                <c:pt idx="113">
                  <c:v>3.3235294117646976</c:v>
                </c:pt>
                <c:pt idx="114">
                  <c:v>3.3529411764705799</c:v>
                </c:pt>
                <c:pt idx="115">
                  <c:v>3.3823529411764621</c:v>
                </c:pt>
                <c:pt idx="116">
                  <c:v>3.4117647058823444</c:v>
                </c:pt>
                <c:pt idx="117">
                  <c:v>3.4411764705882266</c:v>
                </c:pt>
                <c:pt idx="118">
                  <c:v>3.4705882352941089</c:v>
                </c:pt>
                <c:pt idx="119">
                  <c:v>3.4999999999999911</c:v>
                </c:pt>
                <c:pt idx="120">
                  <c:v>3.5294117647058734</c:v>
                </c:pt>
                <c:pt idx="121">
                  <c:v>3.5588235294117556</c:v>
                </c:pt>
                <c:pt idx="122">
                  <c:v>3.5882352941176379</c:v>
                </c:pt>
                <c:pt idx="123">
                  <c:v>3.6176470588235201</c:v>
                </c:pt>
                <c:pt idx="124">
                  <c:v>3.6470588235294024</c:v>
                </c:pt>
                <c:pt idx="125">
                  <c:v>3.6764705882352846</c:v>
                </c:pt>
                <c:pt idx="126">
                  <c:v>3.7058823529411669</c:v>
                </c:pt>
                <c:pt idx="127">
                  <c:v>3.7352941176470491</c:v>
                </c:pt>
                <c:pt idx="128">
                  <c:v>3.7647058823529314</c:v>
                </c:pt>
                <c:pt idx="129">
                  <c:v>3.7941176470588136</c:v>
                </c:pt>
                <c:pt idx="130">
                  <c:v>3.8235294117646959</c:v>
                </c:pt>
                <c:pt idx="131">
                  <c:v>3.8529411764705781</c:v>
                </c:pt>
                <c:pt idx="132">
                  <c:v>3.8823529411764603</c:v>
                </c:pt>
                <c:pt idx="133">
                  <c:v>3.9117647058823426</c:v>
                </c:pt>
                <c:pt idx="134">
                  <c:v>3.9411764705882248</c:v>
                </c:pt>
                <c:pt idx="135">
                  <c:v>3.9705882352941071</c:v>
                </c:pt>
                <c:pt idx="136">
                  <c:v>3.9999999999999893</c:v>
                </c:pt>
                <c:pt idx="137">
                  <c:v>4.0294117647058716</c:v>
                </c:pt>
              </c:numCache>
            </c:numRef>
          </c:xVal>
          <c:yVal>
            <c:numRef>
              <c:f>table!$I$10:$I$148</c:f>
              <c:numCache>
                <c:formatCode>0.0000</c:formatCode>
                <c:ptCount val="139"/>
                <c:pt idx="0">
                  <c:v>0</c:v>
                </c:pt>
                <c:pt idx="1">
                  <c:v>0</c:v>
                </c:pt>
                <c:pt idx="2" formatCode="0.00000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3.305140725812824E-6</c:v>
                </c:pt>
                <c:pt idx="30">
                  <c:v>3.715933545904827E-5</c:v>
                </c:pt>
                <c:pt idx="31">
                  <c:v>1.6268753618381172E-4</c:v>
                </c:pt>
                <c:pt idx="32">
                  <c:v>4.8704316033287094E-4</c:v>
                </c:pt>
                <c:pt idx="33">
                  <c:v>1.1692019146961933E-3</c:v>
                </c:pt>
                <c:pt idx="34">
                  <c:v>2.4823774152234134E-3</c:v>
                </c:pt>
                <c:pt idx="35">
                  <c:v>5.1109206947518556E-3</c:v>
                </c:pt>
                <c:pt idx="36">
                  <c:v>1.0264216138801976E-2</c:v>
                </c:pt>
                <c:pt idx="37">
                  <c:v>1.9849085035382637E-2</c:v>
                </c:pt>
                <c:pt idx="38">
                  <c:v>3.6737077530960879E-2</c:v>
                </c:pt>
                <c:pt idx="39">
                  <c:v>6.4598395796041513E-2</c:v>
                </c:pt>
                <c:pt idx="40">
                  <c:v>0.10767754474049694</c:v>
                </c:pt>
                <c:pt idx="41">
                  <c:v>0.17103452811761324</c:v>
                </c:pt>
                <c:pt idx="42">
                  <c:v>0.26057812179728518</c:v>
                </c:pt>
                <c:pt idx="43">
                  <c:v>0.38106439247435453</c:v>
                </c:pt>
                <c:pt idx="44">
                  <c:v>0.53404567040465267</c:v>
                </c:pt>
                <c:pt idx="45">
                  <c:v>0.71660351581175663</c:v>
                </c:pt>
                <c:pt idx="46">
                  <c:v>0.91998994541629087</c:v>
                </c:pt>
                <c:pt idx="47">
                  <c:v>1.1309165176765763</c:v>
                </c:pt>
                <c:pt idx="48">
                  <c:v>1.3352397713866995</c:v>
                </c:pt>
                <c:pt idx="49">
                  <c:v>1.5209000499795129</c:v>
                </c:pt>
                <c:pt idx="50">
                  <c:v>1.6792508632335297</c:v>
                </c:pt>
                <c:pt idx="51">
                  <c:v>1.8051061039138137</c:v>
                </c:pt>
                <c:pt idx="52">
                  <c:v>1.8965174342274416</c:v>
                </c:pt>
                <c:pt idx="53">
                  <c:v>1.9550060457321436</c:v>
                </c:pt>
                <c:pt idx="54">
                  <c:v>1.9842939947596405</c:v>
                </c:pt>
                <c:pt idx="55">
                  <c:v>1.9883610931161972</c:v>
                </c:pt>
                <c:pt idx="56">
                  <c:v>1.9709222494856911</c:v>
                </c:pt>
                <c:pt idx="57">
                  <c:v>1.9354526238205185</c:v>
                </c:pt>
                <c:pt idx="58">
                  <c:v>1.8852309172850528</c:v>
                </c:pt>
                <c:pt idx="59">
                  <c:v>1.8232523434144798</c:v>
                </c:pt>
                <c:pt idx="60">
                  <c:v>1.7521643032438241</c:v>
                </c:pt>
                <c:pt idx="61">
                  <c:v>1.6742778395094053</c:v>
                </c:pt>
                <c:pt idx="62">
                  <c:v>1.5915733719565248</c:v>
                </c:pt>
                <c:pt idx="63">
                  <c:v>1.5057400578487259</c:v>
                </c:pt>
                <c:pt idx="64">
                  <c:v>1.4181709186414564</c:v>
                </c:pt>
                <c:pt idx="65">
                  <c:v>1.3300091107951961</c:v>
                </c:pt>
                <c:pt idx="66">
                  <c:v>1.2422954426303607</c:v>
                </c:pt>
                <c:pt idx="67">
                  <c:v>1.1559561254842627</c:v>
                </c:pt>
                <c:pt idx="68">
                  <c:v>1.07169303533867</c:v>
                </c:pt>
                <c:pt idx="69">
                  <c:v>0.99007722050556257</c:v>
                </c:pt>
                <c:pt idx="70">
                  <c:v>0.91157276769303686</c:v>
                </c:pt>
                <c:pt idx="71">
                  <c:v>0.83650733472421546</c:v>
                </c:pt>
                <c:pt idx="72">
                  <c:v>0.76512299564001363</c:v>
                </c:pt>
                <c:pt idx="73">
                  <c:v>0.69759079453290485</c:v>
                </c:pt>
                <c:pt idx="74">
                  <c:v>0.63399780491556512</c:v>
                </c:pt>
                <c:pt idx="75">
                  <c:v>0.57436112459820066</c:v>
                </c:pt>
                <c:pt idx="76">
                  <c:v>0.51865280036364081</c:v>
                </c:pt>
                <c:pt idx="77">
                  <c:v>0.46680658906208966</c:v>
                </c:pt>
                <c:pt idx="78">
                  <c:v>0.41872779905665336</c:v>
                </c:pt>
                <c:pt idx="79">
                  <c:v>0.37430098159792841</c:v>
                </c:pt>
                <c:pt idx="80">
                  <c:v>0.33339244577644989</c:v>
                </c:pt>
                <c:pt idx="81">
                  <c:v>0.29585625679547917</c:v>
                </c:pt>
                <c:pt idx="82">
                  <c:v>0.26153730706859424</c:v>
                </c:pt>
                <c:pt idx="83">
                  <c:v>0.23027381464909916</c:v>
                </c:pt>
                <c:pt idx="84">
                  <c:v>0.20189982398816764</c:v>
                </c:pt>
                <c:pt idx="85">
                  <c:v>0.17624757536007848</c:v>
                </c:pt>
                <c:pt idx="86">
                  <c:v>0.15314886994909616</c:v>
                </c:pt>
                <c:pt idx="87">
                  <c:v>0.13243646014712701</c:v>
                </c:pt>
                <c:pt idx="88">
                  <c:v>0.11394521258764456</c:v>
                </c:pt>
                <c:pt idx="89">
                  <c:v>9.7513080957362511E-2</c:v>
                </c:pt>
                <c:pt idx="90">
                  <c:v>8.2981919046132308E-2</c:v>
                </c:pt>
                <c:pt idx="91">
                  <c:v>7.0198159271828972E-2</c:v>
                </c:pt>
                <c:pt idx="92">
                  <c:v>5.9013377733457578E-2</c:v>
                </c:pt>
                <c:pt idx="93">
                  <c:v>4.9284763465413196E-2</c:v>
                </c:pt>
                <c:pt idx="94">
                  <c:v>4.0875506810148177E-2</c:v>
                </c:pt>
                <c:pt idx="95">
                  <c:v>3.3655119559765211E-2</c:v>
                </c:pt>
                <c:pt idx="96">
                  <c:v>2.7499697635602081E-2</c:v>
                </c:pt>
                <c:pt idx="97">
                  <c:v>2.2292135499057425E-2</c:v>
                </c:pt>
                <c:pt idx="98">
                  <c:v>1.7922300155352153E-2</c:v>
                </c:pt>
                <c:pt idx="99">
                  <c:v>1.4287171477186389E-2</c:v>
                </c:pt>
                <c:pt idx="100">
                  <c:v>1.1290954600627007E-2</c:v>
                </c:pt>
                <c:pt idx="101">
                  <c:v>8.8451693026500681E-3</c:v>
                </c:pt>
                <c:pt idx="102">
                  <c:v>6.8687205366043331E-3</c:v>
                </c:pt>
                <c:pt idx="103">
                  <c:v>5.2879536615221398E-3</c:v>
                </c:pt>
                <c:pt idx="104">
                  <c:v>4.0366971485074708E-3</c:v>
                </c:pt>
                <c:pt idx="105">
                  <c:v>3.0562845969851911E-3</c:v>
                </c:pt>
                <c:pt idx="106">
                  <c:v>2.2955184303485475E-3</c:v>
                </c:pt>
                <c:pt idx="107">
                  <c:v>1.7105252436591125E-3</c:v>
                </c:pt>
                <c:pt idx="108">
                  <c:v>1.2644479231458032E-3</c:v>
                </c:pt>
                <c:pt idx="109">
                  <c:v>9.2693548981278282E-4</c:v>
                </c:pt>
                <c:pt idx="110">
                  <c:v>6.7345351132254492E-4</c:v>
                </c:pt>
                <c:pt idx="111">
                  <c:v>4.8448787492304864E-4</c:v>
                </c:pt>
                <c:pt idx="112">
                  <c:v>3.4472270607460752E-4</c:v>
                </c:pt>
                <c:pt idx="113">
                  <c:v>2.4225526011896617E-4</c:v>
                </c:pt>
                <c:pt idx="114">
                  <c:v>1.6789105053848251E-4</c:v>
                </c:pt>
                <c:pt idx="115">
                  <c:v>1.145490252619573E-4</c:v>
                </c:pt>
                <c:pt idx="116">
                  <c:v>7.6792912305013712E-5</c:v>
                </c:pt>
                <c:pt idx="117">
                  <c:v>5.0471096534487718E-5</c:v>
                </c:pt>
                <c:pt idx="118">
                  <c:v>3.2436077675768303E-5</c:v>
                </c:pt>
                <c:pt idx="119">
                  <c:v>2.0322231285259661E-5</c:v>
                </c:pt>
                <c:pt idx="120">
                  <c:v>1.2369439758826723E-5</c:v>
                </c:pt>
                <c:pt idx="121">
                  <c:v>7.2840433819634371E-6</c:v>
                </c:pt>
                <c:pt idx="122">
                  <c:v>4.1293590125469637E-6</c:v>
                </c:pt>
                <c:pt idx="123">
                  <c:v>2.239597861908275E-6</c:v>
                </c:pt>
                <c:pt idx="124">
                  <c:v>1.1524423257383519E-6</c:v>
                </c:pt>
                <c:pt idx="125">
                  <c:v>5.5604223342186502E-7</c:v>
                </c:pt>
                <c:pt idx="126">
                  <c:v>2.4726870218708662E-7</c:v>
                </c:pt>
                <c:pt idx="127">
                  <c:v>9.8871639462163226E-8</c:v>
                </c:pt>
                <c:pt idx="128">
                  <c:v>3.423944153691756E-8</c:v>
                </c:pt>
                <c:pt idx="129">
                  <c:v>9.6210767337863462E-9</c:v>
                </c:pt>
                <c:pt idx="130">
                  <c:v>1.9475611352167276E-9</c:v>
                </c:pt>
                <c:pt idx="131">
                  <c:v>2.2268103913564773E-10</c:v>
                </c:pt>
                <c:pt idx="132">
                  <c:v>6.734304954693183E-12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16552"/>
        <c:axId val="197170776"/>
      </c:scatterChart>
      <c:valAx>
        <c:axId val="197016552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Time (hr)</a:t>
                </a:r>
              </a:p>
            </c:rich>
          </c:tx>
          <c:layout>
            <c:manualLayout>
              <c:xMode val="edge"/>
              <c:yMode val="edge"/>
              <c:x val="0.49493523634593478"/>
              <c:y val="0.917012018234562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97170776"/>
        <c:crosses val="autoZero"/>
        <c:crossBetween val="midCat"/>
        <c:majorUnit val="1"/>
      </c:valAx>
      <c:valAx>
        <c:axId val="19717077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q(in/h)</a:t>
                </a:r>
              </a:p>
            </c:rich>
          </c:tx>
          <c:layout>
            <c:manualLayout>
              <c:xMode val="edge"/>
              <c:yMode val="edge"/>
              <c:x val="2.4026337052036755E-2"/>
              <c:y val="0.251834162177096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9701655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722" r="0.750000000000007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Outflow (L/T)</a:t>
            </a:r>
          </a:p>
        </c:rich>
      </c:tx>
      <c:layout>
        <c:manualLayout>
          <c:xMode val="edge"/>
          <c:yMode val="edge"/>
          <c:x val="0.43897732754462743"/>
          <c:y val="1.89171559034574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731276323017763"/>
          <c:y val="0.14220482713633523"/>
          <c:w val="0.78957577977171456"/>
          <c:h val="0.743981054092381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table!$B$10:$B$148</c:f>
              <c:numCache>
                <c:formatCode>0.000</c:formatCode>
                <c:ptCount val="139"/>
                <c:pt idx="0">
                  <c:v>0</c:v>
                </c:pt>
                <c:pt idx="1">
                  <c:v>2.9411764705882353E-2</c:v>
                </c:pt>
                <c:pt idx="2">
                  <c:v>5.8823529411764705E-2</c:v>
                </c:pt>
                <c:pt idx="3">
                  <c:v>8.8235294117647051E-2</c:v>
                </c:pt>
                <c:pt idx="4">
                  <c:v>0.11764705882352941</c:v>
                </c:pt>
                <c:pt idx="5">
                  <c:v>0.14705882352941177</c:v>
                </c:pt>
                <c:pt idx="6">
                  <c:v>0.17647058823529413</c:v>
                </c:pt>
                <c:pt idx="7">
                  <c:v>0.20588235294117649</c:v>
                </c:pt>
                <c:pt idx="8">
                  <c:v>0.23529411764705885</c:v>
                </c:pt>
                <c:pt idx="9">
                  <c:v>0.26470588235294118</c:v>
                </c:pt>
                <c:pt idx="10">
                  <c:v>0.29411764705882354</c:v>
                </c:pt>
                <c:pt idx="11">
                  <c:v>0.3235294117647059</c:v>
                </c:pt>
                <c:pt idx="12">
                  <c:v>0.35294117647058826</c:v>
                </c:pt>
                <c:pt idx="13">
                  <c:v>0.38235294117647062</c:v>
                </c:pt>
                <c:pt idx="14">
                  <c:v>0.41176470588235298</c:v>
                </c:pt>
                <c:pt idx="15">
                  <c:v>0.44117647058823534</c:v>
                </c:pt>
                <c:pt idx="16">
                  <c:v>0.4705882352941177</c:v>
                </c:pt>
                <c:pt idx="17">
                  <c:v>0.5</c:v>
                </c:pt>
                <c:pt idx="18">
                  <c:v>0.52941176470588236</c:v>
                </c:pt>
                <c:pt idx="19">
                  <c:v>0.55882352941176472</c:v>
                </c:pt>
                <c:pt idx="20">
                  <c:v>0.58823529411764708</c:v>
                </c:pt>
                <c:pt idx="21">
                  <c:v>0.61764705882352944</c:v>
                </c:pt>
                <c:pt idx="22">
                  <c:v>0.6470588235294118</c:v>
                </c:pt>
                <c:pt idx="23">
                  <c:v>0.67647058823529416</c:v>
                </c:pt>
                <c:pt idx="24">
                  <c:v>0.70588235294117652</c:v>
                </c:pt>
                <c:pt idx="25">
                  <c:v>0.73529411764705888</c:v>
                </c:pt>
                <c:pt idx="26">
                  <c:v>0.76470588235294124</c:v>
                </c:pt>
                <c:pt idx="27">
                  <c:v>0.79411764705882359</c:v>
                </c:pt>
                <c:pt idx="28">
                  <c:v>0.82352941176470595</c:v>
                </c:pt>
                <c:pt idx="29">
                  <c:v>0.85294117647058831</c:v>
                </c:pt>
                <c:pt idx="30">
                  <c:v>0.88235294117647067</c:v>
                </c:pt>
                <c:pt idx="31">
                  <c:v>0.91176470588235303</c:v>
                </c:pt>
                <c:pt idx="32">
                  <c:v>0.94117647058823539</c:v>
                </c:pt>
                <c:pt idx="33">
                  <c:v>0.97058823529411775</c:v>
                </c:pt>
                <c:pt idx="34">
                  <c:v>1</c:v>
                </c:pt>
                <c:pt idx="35">
                  <c:v>1.0294117647058822</c:v>
                </c:pt>
                <c:pt idx="36">
                  <c:v>1.0588235294117645</c:v>
                </c:pt>
                <c:pt idx="37">
                  <c:v>1.0882352941176467</c:v>
                </c:pt>
                <c:pt idx="38">
                  <c:v>1.117647058823529</c:v>
                </c:pt>
                <c:pt idx="39">
                  <c:v>1.1470588235294112</c:v>
                </c:pt>
                <c:pt idx="40">
                  <c:v>1.1764705882352935</c:v>
                </c:pt>
                <c:pt idx="41">
                  <c:v>1.2058823529411757</c:v>
                </c:pt>
                <c:pt idx="42">
                  <c:v>1.235294117647058</c:v>
                </c:pt>
                <c:pt idx="43">
                  <c:v>1.2647058823529402</c:v>
                </c:pt>
                <c:pt idx="44">
                  <c:v>1.2941176470588225</c:v>
                </c:pt>
                <c:pt idx="45">
                  <c:v>1.3235294117647047</c:v>
                </c:pt>
                <c:pt idx="46">
                  <c:v>1.352941176470587</c:v>
                </c:pt>
                <c:pt idx="47">
                  <c:v>1.3823529411764692</c:v>
                </c:pt>
                <c:pt idx="48">
                  <c:v>1.4117647058823515</c:v>
                </c:pt>
                <c:pt idx="49">
                  <c:v>1.4411764705882337</c:v>
                </c:pt>
                <c:pt idx="50">
                  <c:v>1.470588235294116</c:v>
                </c:pt>
                <c:pt idx="51">
                  <c:v>1.4999999999999982</c:v>
                </c:pt>
                <c:pt idx="52">
                  <c:v>1.5294117647058805</c:v>
                </c:pt>
                <c:pt idx="53">
                  <c:v>1.5588235294117627</c:v>
                </c:pt>
                <c:pt idx="54">
                  <c:v>1.588235294117645</c:v>
                </c:pt>
                <c:pt idx="55">
                  <c:v>1.6176470588235272</c:v>
                </c:pt>
                <c:pt idx="56">
                  <c:v>1.6470588235294095</c:v>
                </c:pt>
                <c:pt idx="57">
                  <c:v>1.6764705882352917</c:v>
                </c:pt>
                <c:pt idx="58">
                  <c:v>1.705882352941174</c:v>
                </c:pt>
                <c:pt idx="59">
                  <c:v>1.7352941176470562</c:v>
                </c:pt>
                <c:pt idx="60">
                  <c:v>1.7647058823529385</c:v>
                </c:pt>
                <c:pt idx="61">
                  <c:v>1.7941176470588207</c:v>
                </c:pt>
                <c:pt idx="62">
                  <c:v>1.823529411764703</c:v>
                </c:pt>
                <c:pt idx="63">
                  <c:v>1.8529411764705852</c:v>
                </c:pt>
                <c:pt idx="64">
                  <c:v>1.8823529411764675</c:v>
                </c:pt>
                <c:pt idx="65">
                  <c:v>1.9117647058823497</c:v>
                </c:pt>
                <c:pt idx="66">
                  <c:v>1.941176470588232</c:v>
                </c:pt>
                <c:pt idx="67">
                  <c:v>1.9705882352941142</c:v>
                </c:pt>
                <c:pt idx="68">
                  <c:v>1.9999999999999964</c:v>
                </c:pt>
                <c:pt idx="69">
                  <c:v>2.0294117647058787</c:v>
                </c:pt>
                <c:pt idx="70">
                  <c:v>2.0588235294117609</c:v>
                </c:pt>
                <c:pt idx="71">
                  <c:v>2.0882352941176432</c:v>
                </c:pt>
                <c:pt idx="72">
                  <c:v>2.1176470588235254</c:v>
                </c:pt>
                <c:pt idx="73">
                  <c:v>2.1470588235294077</c:v>
                </c:pt>
                <c:pt idx="74">
                  <c:v>2.1764705882352899</c:v>
                </c:pt>
                <c:pt idx="75">
                  <c:v>2.2058823529411722</c:v>
                </c:pt>
                <c:pt idx="76">
                  <c:v>2.2352941176470544</c:v>
                </c:pt>
                <c:pt idx="77">
                  <c:v>2.2647058823529367</c:v>
                </c:pt>
                <c:pt idx="78">
                  <c:v>2.2941176470588189</c:v>
                </c:pt>
                <c:pt idx="79">
                  <c:v>2.3235294117647012</c:v>
                </c:pt>
                <c:pt idx="80">
                  <c:v>2.3529411764705834</c:v>
                </c:pt>
                <c:pt idx="81">
                  <c:v>2.3823529411764657</c:v>
                </c:pt>
                <c:pt idx="82">
                  <c:v>2.4117647058823479</c:v>
                </c:pt>
                <c:pt idx="83">
                  <c:v>2.4411764705882302</c:v>
                </c:pt>
                <c:pt idx="84">
                  <c:v>2.4705882352941124</c:v>
                </c:pt>
                <c:pt idx="85">
                  <c:v>2.4999999999999947</c:v>
                </c:pt>
                <c:pt idx="86">
                  <c:v>2.5294117647058769</c:v>
                </c:pt>
                <c:pt idx="87">
                  <c:v>2.5588235294117592</c:v>
                </c:pt>
                <c:pt idx="88">
                  <c:v>2.5882352941176414</c:v>
                </c:pt>
                <c:pt idx="89">
                  <c:v>2.6176470588235237</c:v>
                </c:pt>
                <c:pt idx="90">
                  <c:v>2.6470588235294059</c:v>
                </c:pt>
                <c:pt idx="91">
                  <c:v>2.6764705882352882</c:v>
                </c:pt>
                <c:pt idx="92">
                  <c:v>2.7058823529411704</c:v>
                </c:pt>
                <c:pt idx="93">
                  <c:v>2.7352941176470527</c:v>
                </c:pt>
                <c:pt idx="94">
                  <c:v>2.7647058823529349</c:v>
                </c:pt>
                <c:pt idx="95">
                  <c:v>2.7941176470588172</c:v>
                </c:pt>
                <c:pt idx="96">
                  <c:v>2.8235294117646994</c:v>
                </c:pt>
                <c:pt idx="97">
                  <c:v>2.8529411764705817</c:v>
                </c:pt>
                <c:pt idx="98">
                  <c:v>2.8823529411764639</c:v>
                </c:pt>
                <c:pt idx="99">
                  <c:v>2.9117647058823461</c:v>
                </c:pt>
                <c:pt idx="100">
                  <c:v>2.9411764705882284</c:v>
                </c:pt>
                <c:pt idx="101">
                  <c:v>2.9705882352941106</c:v>
                </c:pt>
                <c:pt idx="102">
                  <c:v>2.9999999999999929</c:v>
                </c:pt>
                <c:pt idx="103">
                  <c:v>3.0294117647058751</c:v>
                </c:pt>
                <c:pt idx="104">
                  <c:v>3.0588235294117574</c:v>
                </c:pt>
                <c:pt idx="105">
                  <c:v>3.0882352941176396</c:v>
                </c:pt>
                <c:pt idx="106">
                  <c:v>3.1176470588235219</c:v>
                </c:pt>
                <c:pt idx="107">
                  <c:v>3.1470588235294041</c:v>
                </c:pt>
                <c:pt idx="108">
                  <c:v>3.1764705882352864</c:v>
                </c:pt>
                <c:pt idx="109">
                  <c:v>3.2058823529411686</c:v>
                </c:pt>
                <c:pt idx="110">
                  <c:v>3.2352941176470509</c:v>
                </c:pt>
                <c:pt idx="111">
                  <c:v>3.2647058823529331</c:v>
                </c:pt>
                <c:pt idx="112">
                  <c:v>3.2941176470588154</c:v>
                </c:pt>
                <c:pt idx="113">
                  <c:v>3.3235294117646976</c:v>
                </c:pt>
                <c:pt idx="114">
                  <c:v>3.3529411764705799</c:v>
                </c:pt>
                <c:pt idx="115">
                  <c:v>3.3823529411764621</c:v>
                </c:pt>
                <c:pt idx="116">
                  <c:v>3.4117647058823444</c:v>
                </c:pt>
                <c:pt idx="117">
                  <c:v>3.4411764705882266</c:v>
                </c:pt>
                <c:pt idx="118">
                  <c:v>3.4705882352941089</c:v>
                </c:pt>
                <c:pt idx="119">
                  <c:v>3.4999999999999911</c:v>
                </c:pt>
                <c:pt idx="120">
                  <c:v>3.5294117647058734</c:v>
                </c:pt>
                <c:pt idx="121">
                  <c:v>3.5588235294117556</c:v>
                </c:pt>
                <c:pt idx="122">
                  <c:v>3.5882352941176379</c:v>
                </c:pt>
                <c:pt idx="123">
                  <c:v>3.6176470588235201</c:v>
                </c:pt>
                <c:pt idx="124">
                  <c:v>3.6470588235294024</c:v>
                </c:pt>
                <c:pt idx="125">
                  <c:v>3.6764705882352846</c:v>
                </c:pt>
                <c:pt idx="126">
                  <c:v>3.7058823529411669</c:v>
                </c:pt>
                <c:pt idx="127">
                  <c:v>3.7352941176470491</c:v>
                </c:pt>
                <c:pt idx="128">
                  <c:v>3.7647058823529314</c:v>
                </c:pt>
                <c:pt idx="129">
                  <c:v>3.7941176470588136</c:v>
                </c:pt>
                <c:pt idx="130">
                  <c:v>3.8235294117646959</c:v>
                </c:pt>
                <c:pt idx="131">
                  <c:v>3.8529411764705781</c:v>
                </c:pt>
                <c:pt idx="132">
                  <c:v>3.8823529411764603</c:v>
                </c:pt>
                <c:pt idx="133">
                  <c:v>3.9117647058823426</c:v>
                </c:pt>
                <c:pt idx="134">
                  <c:v>3.9411764705882248</c:v>
                </c:pt>
                <c:pt idx="135">
                  <c:v>3.9705882352941071</c:v>
                </c:pt>
                <c:pt idx="136">
                  <c:v>3.9999999999999893</c:v>
                </c:pt>
                <c:pt idx="137">
                  <c:v>4.0294117647058716</c:v>
                </c:pt>
              </c:numCache>
            </c:numRef>
          </c:xVal>
          <c:yVal>
            <c:numRef>
              <c:f>table!$I$10:$I$148</c:f>
              <c:numCache>
                <c:formatCode>0.0000</c:formatCode>
                <c:ptCount val="139"/>
                <c:pt idx="0">
                  <c:v>0</c:v>
                </c:pt>
                <c:pt idx="1">
                  <c:v>0</c:v>
                </c:pt>
                <c:pt idx="2" formatCode="0.00000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3.305140725812824E-6</c:v>
                </c:pt>
                <c:pt idx="30">
                  <c:v>3.715933545904827E-5</c:v>
                </c:pt>
                <c:pt idx="31">
                  <c:v>1.6268753618381172E-4</c:v>
                </c:pt>
                <c:pt idx="32">
                  <c:v>4.8704316033287094E-4</c:v>
                </c:pt>
                <c:pt idx="33">
                  <c:v>1.1692019146961933E-3</c:v>
                </c:pt>
                <c:pt idx="34">
                  <c:v>2.4823774152234134E-3</c:v>
                </c:pt>
                <c:pt idx="35">
                  <c:v>5.1109206947518556E-3</c:v>
                </c:pt>
                <c:pt idx="36">
                  <c:v>1.0264216138801976E-2</c:v>
                </c:pt>
                <c:pt idx="37">
                  <c:v>1.9849085035382637E-2</c:v>
                </c:pt>
                <c:pt idx="38">
                  <c:v>3.6737077530960879E-2</c:v>
                </c:pt>
                <c:pt idx="39">
                  <c:v>6.4598395796041513E-2</c:v>
                </c:pt>
                <c:pt idx="40">
                  <c:v>0.10767754474049694</c:v>
                </c:pt>
                <c:pt idx="41">
                  <c:v>0.17103452811761324</c:v>
                </c:pt>
                <c:pt idx="42">
                  <c:v>0.26057812179728518</c:v>
                </c:pt>
                <c:pt idx="43">
                  <c:v>0.38106439247435453</c:v>
                </c:pt>
                <c:pt idx="44">
                  <c:v>0.53404567040465267</c:v>
                </c:pt>
                <c:pt idx="45">
                  <c:v>0.71660351581175663</c:v>
                </c:pt>
                <c:pt idx="46">
                  <c:v>0.91998994541629087</c:v>
                </c:pt>
                <c:pt idx="47">
                  <c:v>1.1309165176765763</c:v>
                </c:pt>
                <c:pt idx="48">
                  <c:v>1.3352397713866995</c:v>
                </c:pt>
                <c:pt idx="49">
                  <c:v>1.5209000499795129</c:v>
                </c:pt>
                <c:pt idx="50">
                  <c:v>1.6792508632335297</c:v>
                </c:pt>
                <c:pt idx="51">
                  <c:v>1.8051061039138137</c:v>
                </c:pt>
                <c:pt idx="52">
                  <c:v>1.8965174342274416</c:v>
                </c:pt>
                <c:pt idx="53">
                  <c:v>1.9550060457321436</c:v>
                </c:pt>
                <c:pt idx="54">
                  <c:v>1.9842939947596405</c:v>
                </c:pt>
                <c:pt idx="55">
                  <c:v>1.9883610931161972</c:v>
                </c:pt>
                <c:pt idx="56">
                  <c:v>1.9709222494856911</c:v>
                </c:pt>
                <c:pt idx="57">
                  <c:v>1.9354526238205185</c:v>
                </c:pt>
                <c:pt idx="58">
                  <c:v>1.8852309172850528</c:v>
                </c:pt>
                <c:pt idx="59">
                  <c:v>1.8232523434144798</c:v>
                </c:pt>
                <c:pt idx="60">
                  <c:v>1.7521643032438241</c:v>
                </c:pt>
                <c:pt idx="61">
                  <c:v>1.6742778395094053</c:v>
                </c:pt>
                <c:pt idx="62">
                  <c:v>1.5915733719565248</c:v>
                </c:pt>
                <c:pt idx="63">
                  <c:v>1.5057400578487259</c:v>
                </c:pt>
                <c:pt idx="64">
                  <c:v>1.4181709186414564</c:v>
                </c:pt>
                <c:pt idx="65">
                  <c:v>1.3300091107951961</c:v>
                </c:pt>
                <c:pt idx="66">
                  <c:v>1.2422954426303607</c:v>
                </c:pt>
                <c:pt idx="67">
                  <c:v>1.1559561254842627</c:v>
                </c:pt>
                <c:pt idx="68">
                  <c:v>1.07169303533867</c:v>
                </c:pt>
                <c:pt idx="69">
                  <c:v>0.99007722050556257</c:v>
                </c:pt>
                <c:pt idx="70">
                  <c:v>0.91157276769303686</c:v>
                </c:pt>
                <c:pt idx="71">
                  <c:v>0.83650733472421546</c:v>
                </c:pt>
                <c:pt idx="72">
                  <c:v>0.76512299564001363</c:v>
                </c:pt>
                <c:pt idx="73">
                  <c:v>0.69759079453290485</c:v>
                </c:pt>
                <c:pt idx="74">
                  <c:v>0.63399780491556512</c:v>
                </c:pt>
                <c:pt idx="75">
                  <c:v>0.57436112459820066</c:v>
                </c:pt>
                <c:pt idx="76">
                  <c:v>0.51865280036364081</c:v>
                </c:pt>
                <c:pt idx="77">
                  <c:v>0.46680658906208966</c:v>
                </c:pt>
                <c:pt idx="78">
                  <c:v>0.41872779905665336</c:v>
                </c:pt>
                <c:pt idx="79">
                  <c:v>0.37430098159792841</c:v>
                </c:pt>
                <c:pt idx="80">
                  <c:v>0.33339244577644989</c:v>
                </c:pt>
                <c:pt idx="81">
                  <c:v>0.29585625679547917</c:v>
                </c:pt>
                <c:pt idx="82">
                  <c:v>0.26153730706859424</c:v>
                </c:pt>
                <c:pt idx="83">
                  <c:v>0.23027381464909916</c:v>
                </c:pt>
                <c:pt idx="84">
                  <c:v>0.20189982398816764</c:v>
                </c:pt>
                <c:pt idx="85">
                  <c:v>0.17624757536007848</c:v>
                </c:pt>
                <c:pt idx="86">
                  <c:v>0.15314886994909616</c:v>
                </c:pt>
                <c:pt idx="87">
                  <c:v>0.13243646014712701</c:v>
                </c:pt>
                <c:pt idx="88">
                  <c:v>0.11394521258764456</c:v>
                </c:pt>
                <c:pt idx="89">
                  <c:v>9.7513080957362511E-2</c:v>
                </c:pt>
                <c:pt idx="90">
                  <c:v>8.2981919046132308E-2</c:v>
                </c:pt>
                <c:pt idx="91">
                  <c:v>7.0198159271828972E-2</c:v>
                </c:pt>
                <c:pt idx="92">
                  <c:v>5.9013377733457578E-2</c:v>
                </c:pt>
                <c:pt idx="93">
                  <c:v>4.9284763465413196E-2</c:v>
                </c:pt>
                <c:pt idx="94">
                  <c:v>4.0875506810148177E-2</c:v>
                </c:pt>
                <c:pt idx="95">
                  <c:v>3.3655119559765211E-2</c:v>
                </c:pt>
                <c:pt idx="96">
                  <c:v>2.7499697635602081E-2</c:v>
                </c:pt>
                <c:pt idx="97">
                  <c:v>2.2292135499057425E-2</c:v>
                </c:pt>
                <c:pt idx="98">
                  <c:v>1.7922300155352153E-2</c:v>
                </c:pt>
                <c:pt idx="99">
                  <c:v>1.4287171477186389E-2</c:v>
                </c:pt>
                <c:pt idx="100">
                  <c:v>1.1290954600627007E-2</c:v>
                </c:pt>
                <c:pt idx="101">
                  <c:v>8.8451693026500681E-3</c:v>
                </c:pt>
                <c:pt idx="102">
                  <c:v>6.8687205366043331E-3</c:v>
                </c:pt>
                <c:pt idx="103">
                  <c:v>5.2879536615221398E-3</c:v>
                </c:pt>
                <c:pt idx="104">
                  <c:v>4.0366971485074708E-3</c:v>
                </c:pt>
                <c:pt idx="105">
                  <c:v>3.0562845969851911E-3</c:v>
                </c:pt>
                <c:pt idx="106">
                  <c:v>2.2955184303485475E-3</c:v>
                </c:pt>
                <c:pt idx="107">
                  <c:v>1.7105252436591125E-3</c:v>
                </c:pt>
                <c:pt idx="108">
                  <c:v>1.2644479231458032E-3</c:v>
                </c:pt>
                <c:pt idx="109">
                  <c:v>9.2693548981278282E-4</c:v>
                </c:pt>
                <c:pt idx="110">
                  <c:v>6.7345351132254492E-4</c:v>
                </c:pt>
                <c:pt idx="111">
                  <c:v>4.8448787492304864E-4</c:v>
                </c:pt>
                <c:pt idx="112">
                  <c:v>3.4472270607460752E-4</c:v>
                </c:pt>
                <c:pt idx="113">
                  <c:v>2.4225526011896617E-4</c:v>
                </c:pt>
                <c:pt idx="114">
                  <c:v>1.6789105053848251E-4</c:v>
                </c:pt>
                <c:pt idx="115">
                  <c:v>1.145490252619573E-4</c:v>
                </c:pt>
                <c:pt idx="116">
                  <c:v>7.6792912305013712E-5</c:v>
                </c:pt>
                <c:pt idx="117">
                  <c:v>5.0471096534487718E-5</c:v>
                </c:pt>
                <c:pt idx="118">
                  <c:v>3.2436077675768303E-5</c:v>
                </c:pt>
                <c:pt idx="119">
                  <c:v>2.0322231285259661E-5</c:v>
                </c:pt>
                <c:pt idx="120">
                  <c:v>1.2369439758826723E-5</c:v>
                </c:pt>
                <c:pt idx="121">
                  <c:v>7.2840433819634371E-6</c:v>
                </c:pt>
                <c:pt idx="122">
                  <c:v>4.1293590125469637E-6</c:v>
                </c:pt>
                <c:pt idx="123">
                  <c:v>2.239597861908275E-6</c:v>
                </c:pt>
                <c:pt idx="124">
                  <c:v>1.1524423257383519E-6</c:v>
                </c:pt>
                <c:pt idx="125">
                  <c:v>5.5604223342186502E-7</c:v>
                </c:pt>
                <c:pt idx="126">
                  <c:v>2.4726870218708662E-7</c:v>
                </c:pt>
                <c:pt idx="127">
                  <c:v>9.8871639462163226E-8</c:v>
                </c:pt>
                <c:pt idx="128">
                  <c:v>3.423944153691756E-8</c:v>
                </c:pt>
                <c:pt idx="129">
                  <c:v>9.6210767337863462E-9</c:v>
                </c:pt>
                <c:pt idx="130">
                  <c:v>1.9475611352167276E-9</c:v>
                </c:pt>
                <c:pt idx="131">
                  <c:v>2.2268103913564773E-10</c:v>
                </c:pt>
                <c:pt idx="132">
                  <c:v>6.734304954693183E-12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646416"/>
        <c:axId val="197646024"/>
      </c:scatterChart>
      <c:valAx>
        <c:axId val="19764641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Time (hr)</a:t>
                </a:r>
              </a:p>
            </c:rich>
          </c:tx>
          <c:layout>
            <c:manualLayout>
              <c:xMode val="edge"/>
              <c:yMode val="edge"/>
              <c:x val="0.49493518085927107"/>
              <c:y val="0.9354215654550029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97646024"/>
        <c:crosses val="autoZero"/>
        <c:crossBetween val="midCat"/>
      </c:valAx>
      <c:valAx>
        <c:axId val="19764602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 sz="1200"/>
                  <a:t>q(in/h)</a:t>
                </a:r>
              </a:p>
            </c:rich>
          </c:tx>
          <c:layout>
            <c:manualLayout>
              <c:xMode val="edge"/>
              <c:yMode val="edge"/>
              <c:x val="1.5918958031837925E-2"/>
              <c:y val="0.4292237442922374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976464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699" r="0.75000000000000699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500" b="1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Outflow (L</a:t>
            </a:r>
            <a:r>
              <a:rPr lang="en-US" sz="1500" b="1" i="0" u="none" strike="noStrike" baseline="30000">
                <a:solidFill>
                  <a:srgbClr val="000000"/>
                </a:solidFill>
                <a:latin typeface="Times New Roman"/>
                <a:cs typeface="Times New Roman"/>
              </a:rPr>
              <a:t>3</a:t>
            </a:r>
            <a:r>
              <a:rPr lang="en-US" sz="1500" b="1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/T)</a:t>
            </a:r>
          </a:p>
        </c:rich>
      </c:tx>
      <c:layout>
        <c:manualLayout>
          <c:xMode val="edge"/>
          <c:yMode val="edge"/>
          <c:x val="0.4428364688856774"/>
          <c:y val="1.36986301369863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579782809348542"/>
          <c:y val="9.0019655489060504E-2"/>
          <c:w val="0.79787808000121552"/>
          <c:h val="0.78669351101310292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table!$B$10:$B$148</c:f>
              <c:numCache>
                <c:formatCode>0.000</c:formatCode>
                <c:ptCount val="139"/>
                <c:pt idx="0">
                  <c:v>0</c:v>
                </c:pt>
                <c:pt idx="1">
                  <c:v>2.9411764705882353E-2</c:v>
                </c:pt>
                <c:pt idx="2">
                  <c:v>5.8823529411764705E-2</c:v>
                </c:pt>
                <c:pt idx="3">
                  <c:v>8.8235294117647051E-2</c:v>
                </c:pt>
                <c:pt idx="4">
                  <c:v>0.11764705882352941</c:v>
                </c:pt>
                <c:pt idx="5">
                  <c:v>0.14705882352941177</c:v>
                </c:pt>
                <c:pt idx="6">
                  <c:v>0.17647058823529413</c:v>
                </c:pt>
                <c:pt idx="7">
                  <c:v>0.20588235294117649</c:v>
                </c:pt>
                <c:pt idx="8">
                  <c:v>0.23529411764705885</c:v>
                </c:pt>
                <c:pt idx="9">
                  <c:v>0.26470588235294118</c:v>
                </c:pt>
                <c:pt idx="10">
                  <c:v>0.29411764705882354</c:v>
                </c:pt>
                <c:pt idx="11">
                  <c:v>0.3235294117647059</c:v>
                </c:pt>
                <c:pt idx="12">
                  <c:v>0.35294117647058826</c:v>
                </c:pt>
                <c:pt idx="13">
                  <c:v>0.38235294117647062</c:v>
                </c:pt>
                <c:pt idx="14">
                  <c:v>0.41176470588235298</c:v>
                </c:pt>
                <c:pt idx="15">
                  <c:v>0.44117647058823534</c:v>
                </c:pt>
                <c:pt idx="16">
                  <c:v>0.4705882352941177</c:v>
                </c:pt>
                <c:pt idx="17">
                  <c:v>0.5</c:v>
                </c:pt>
                <c:pt idx="18">
                  <c:v>0.52941176470588236</c:v>
                </c:pt>
                <c:pt idx="19">
                  <c:v>0.55882352941176472</c:v>
                </c:pt>
                <c:pt idx="20">
                  <c:v>0.58823529411764708</c:v>
                </c:pt>
                <c:pt idx="21">
                  <c:v>0.61764705882352944</c:v>
                </c:pt>
                <c:pt idx="22">
                  <c:v>0.6470588235294118</c:v>
                </c:pt>
                <c:pt idx="23">
                  <c:v>0.67647058823529416</c:v>
                </c:pt>
                <c:pt idx="24">
                  <c:v>0.70588235294117652</c:v>
                </c:pt>
                <c:pt idx="25">
                  <c:v>0.73529411764705888</c:v>
                </c:pt>
                <c:pt idx="26">
                  <c:v>0.76470588235294124</c:v>
                </c:pt>
                <c:pt idx="27">
                  <c:v>0.79411764705882359</c:v>
                </c:pt>
                <c:pt idx="28">
                  <c:v>0.82352941176470595</c:v>
                </c:pt>
                <c:pt idx="29">
                  <c:v>0.85294117647058831</c:v>
                </c:pt>
                <c:pt idx="30">
                  <c:v>0.88235294117647067</c:v>
                </c:pt>
                <c:pt idx="31">
                  <c:v>0.91176470588235303</c:v>
                </c:pt>
                <c:pt idx="32">
                  <c:v>0.94117647058823539</c:v>
                </c:pt>
                <c:pt idx="33">
                  <c:v>0.97058823529411775</c:v>
                </c:pt>
                <c:pt idx="34">
                  <c:v>1</c:v>
                </c:pt>
                <c:pt idx="35">
                  <c:v>1.0294117647058822</c:v>
                </c:pt>
                <c:pt idx="36">
                  <c:v>1.0588235294117645</c:v>
                </c:pt>
                <c:pt idx="37">
                  <c:v>1.0882352941176467</c:v>
                </c:pt>
                <c:pt idx="38">
                  <c:v>1.117647058823529</c:v>
                </c:pt>
                <c:pt idx="39">
                  <c:v>1.1470588235294112</c:v>
                </c:pt>
                <c:pt idx="40">
                  <c:v>1.1764705882352935</c:v>
                </c:pt>
                <c:pt idx="41">
                  <c:v>1.2058823529411757</c:v>
                </c:pt>
                <c:pt idx="42">
                  <c:v>1.235294117647058</c:v>
                </c:pt>
                <c:pt idx="43">
                  <c:v>1.2647058823529402</c:v>
                </c:pt>
                <c:pt idx="44">
                  <c:v>1.2941176470588225</c:v>
                </c:pt>
                <c:pt idx="45">
                  <c:v>1.3235294117647047</c:v>
                </c:pt>
                <c:pt idx="46">
                  <c:v>1.352941176470587</c:v>
                </c:pt>
                <c:pt idx="47">
                  <c:v>1.3823529411764692</c:v>
                </c:pt>
                <c:pt idx="48">
                  <c:v>1.4117647058823515</c:v>
                </c:pt>
                <c:pt idx="49">
                  <c:v>1.4411764705882337</c:v>
                </c:pt>
                <c:pt idx="50">
                  <c:v>1.470588235294116</c:v>
                </c:pt>
                <c:pt idx="51">
                  <c:v>1.4999999999999982</c:v>
                </c:pt>
                <c:pt idx="52">
                  <c:v>1.5294117647058805</c:v>
                </c:pt>
                <c:pt idx="53">
                  <c:v>1.5588235294117627</c:v>
                </c:pt>
                <c:pt idx="54">
                  <c:v>1.588235294117645</c:v>
                </c:pt>
                <c:pt idx="55">
                  <c:v>1.6176470588235272</c:v>
                </c:pt>
                <c:pt idx="56">
                  <c:v>1.6470588235294095</c:v>
                </c:pt>
                <c:pt idx="57">
                  <c:v>1.6764705882352917</c:v>
                </c:pt>
                <c:pt idx="58">
                  <c:v>1.705882352941174</c:v>
                </c:pt>
                <c:pt idx="59">
                  <c:v>1.7352941176470562</c:v>
                </c:pt>
                <c:pt idx="60">
                  <c:v>1.7647058823529385</c:v>
                </c:pt>
                <c:pt idx="61">
                  <c:v>1.7941176470588207</c:v>
                </c:pt>
                <c:pt idx="62">
                  <c:v>1.823529411764703</c:v>
                </c:pt>
                <c:pt idx="63">
                  <c:v>1.8529411764705852</c:v>
                </c:pt>
                <c:pt idx="64">
                  <c:v>1.8823529411764675</c:v>
                </c:pt>
                <c:pt idx="65">
                  <c:v>1.9117647058823497</c:v>
                </c:pt>
                <c:pt idx="66">
                  <c:v>1.941176470588232</c:v>
                </c:pt>
                <c:pt idx="67">
                  <c:v>1.9705882352941142</c:v>
                </c:pt>
                <c:pt idx="68">
                  <c:v>1.9999999999999964</c:v>
                </c:pt>
                <c:pt idx="69">
                  <c:v>2.0294117647058787</c:v>
                </c:pt>
                <c:pt idx="70">
                  <c:v>2.0588235294117609</c:v>
                </c:pt>
                <c:pt idx="71">
                  <c:v>2.0882352941176432</c:v>
                </c:pt>
                <c:pt idx="72">
                  <c:v>2.1176470588235254</c:v>
                </c:pt>
                <c:pt idx="73">
                  <c:v>2.1470588235294077</c:v>
                </c:pt>
                <c:pt idx="74">
                  <c:v>2.1764705882352899</c:v>
                </c:pt>
                <c:pt idx="75">
                  <c:v>2.2058823529411722</c:v>
                </c:pt>
                <c:pt idx="76">
                  <c:v>2.2352941176470544</c:v>
                </c:pt>
                <c:pt idx="77">
                  <c:v>2.2647058823529367</c:v>
                </c:pt>
                <c:pt idx="78">
                  <c:v>2.2941176470588189</c:v>
                </c:pt>
                <c:pt idx="79">
                  <c:v>2.3235294117647012</c:v>
                </c:pt>
                <c:pt idx="80">
                  <c:v>2.3529411764705834</c:v>
                </c:pt>
                <c:pt idx="81">
                  <c:v>2.3823529411764657</c:v>
                </c:pt>
                <c:pt idx="82">
                  <c:v>2.4117647058823479</c:v>
                </c:pt>
                <c:pt idx="83">
                  <c:v>2.4411764705882302</c:v>
                </c:pt>
                <c:pt idx="84">
                  <c:v>2.4705882352941124</c:v>
                </c:pt>
                <c:pt idx="85">
                  <c:v>2.4999999999999947</c:v>
                </c:pt>
                <c:pt idx="86">
                  <c:v>2.5294117647058769</c:v>
                </c:pt>
                <c:pt idx="87">
                  <c:v>2.5588235294117592</c:v>
                </c:pt>
                <c:pt idx="88">
                  <c:v>2.5882352941176414</c:v>
                </c:pt>
                <c:pt idx="89">
                  <c:v>2.6176470588235237</c:v>
                </c:pt>
                <c:pt idx="90">
                  <c:v>2.6470588235294059</c:v>
                </c:pt>
                <c:pt idx="91">
                  <c:v>2.6764705882352882</c:v>
                </c:pt>
                <c:pt idx="92">
                  <c:v>2.7058823529411704</c:v>
                </c:pt>
                <c:pt idx="93">
                  <c:v>2.7352941176470527</c:v>
                </c:pt>
                <c:pt idx="94">
                  <c:v>2.7647058823529349</c:v>
                </c:pt>
                <c:pt idx="95">
                  <c:v>2.7941176470588172</c:v>
                </c:pt>
                <c:pt idx="96">
                  <c:v>2.8235294117646994</c:v>
                </c:pt>
                <c:pt idx="97">
                  <c:v>2.8529411764705817</c:v>
                </c:pt>
                <c:pt idx="98">
                  <c:v>2.8823529411764639</c:v>
                </c:pt>
                <c:pt idx="99">
                  <c:v>2.9117647058823461</c:v>
                </c:pt>
                <c:pt idx="100">
                  <c:v>2.9411764705882284</c:v>
                </c:pt>
                <c:pt idx="101">
                  <c:v>2.9705882352941106</c:v>
                </c:pt>
                <c:pt idx="102">
                  <c:v>2.9999999999999929</c:v>
                </c:pt>
                <c:pt idx="103">
                  <c:v>3.0294117647058751</c:v>
                </c:pt>
                <c:pt idx="104">
                  <c:v>3.0588235294117574</c:v>
                </c:pt>
                <c:pt idx="105">
                  <c:v>3.0882352941176396</c:v>
                </c:pt>
                <c:pt idx="106">
                  <c:v>3.1176470588235219</c:v>
                </c:pt>
                <c:pt idx="107">
                  <c:v>3.1470588235294041</c:v>
                </c:pt>
                <c:pt idx="108">
                  <c:v>3.1764705882352864</c:v>
                </c:pt>
                <c:pt idx="109">
                  <c:v>3.2058823529411686</c:v>
                </c:pt>
                <c:pt idx="110">
                  <c:v>3.2352941176470509</c:v>
                </c:pt>
                <c:pt idx="111">
                  <c:v>3.2647058823529331</c:v>
                </c:pt>
                <c:pt idx="112">
                  <c:v>3.2941176470588154</c:v>
                </c:pt>
                <c:pt idx="113">
                  <c:v>3.3235294117646976</c:v>
                </c:pt>
                <c:pt idx="114">
                  <c:v>3.3529411764705799</c:v>
                </c:pt>
                <c:pt idx="115">
                  <c:v>3.3823529411764621</c:v>
                </c:pt>
                <c:pt idx="116">
                  <c:v>3.4117647058823444</c:v>
                </c:pt>
                <c:pt idx="117">
                  <c:v>3.4411764705882266</c:v>
                </c:pt>
                <c:pt idx="118">
                  <c:v>3.4705882352941089</c:v>
                </c:pt>
                <c:pt idx="119">
                  <c:v>3.4999999999999911</c:v>
                </c:pt>
                <c:pt idx="120">
                  <c:v>3.5294117647058734</c:v>
                </c:pt>
                <c:pt idx="121">
                  <c:v>3.5588235294117556</c:v>
                </c:pt>
                <c:pt idx="122">
                  <c:v>3.5882352941176379</c:v>
                </c:pt>
                <c:pt idx="123">
                  <c:v>3.6176470588235201</c:v>
                </c:pt>
                <c:pt idx="124">
                  <c:v>3.6470588235294024</c:v>
                </c:pt>
                <c:pt idx="125">
                  <c:v>3.6764705882352846</c:v>
                </c:pt>
                <c:pt idx="126">
                  <c:v>3.7058823529411669</c:v>
                </c:pt>
                <c:pt idx="127">
                  <c:v>3.7352941176470491</c:v>
                </c:pt>
                <c:pt idx="128">
                  <c:v>3.7647058823529314</c:v>
                </c:pt>
                <c:pt idx="129">
                  <c:v>3.7941176470588136</c:v>
                </c:pt>
                <c:pt idx="130">
                  <c:v>3.8235294117646959</c:v>
                </c:pt>
                <c:pt idx="131">
                  <c:v>3.8529411764705781</c:v>
                </c:pt>
                <c:pt idx="132">
                  <c:v>3.8823529411764603</c:v>
                </c:pt>
                <c:pt idx="133">
                  <c:v>3.9117647058823426</c:v>
                </c:pt>
                <c:pt idx="134">
                  <c:v>3.9411764705882248</c:v>
                </c:pt>
                <c:pt idx="135">
                  <c:v>3.9705882352941071</c:v>
                </c:pt>
                <c:pt idx="136">
                  <c:v>3.9999999999999893</c:v>
                </c:pt>
                <c:pt idx="137">
                  <c:v>4.0294117647058716</c:v>
                </c:pt>
              </c:numCache>
            </c:numRef>
          </c:xVal>
          <c:yVal>
            <c:numRef>
              <c:f>table!$J$10:$J$148</c:f>
              <c:numCache>
                <c:formatCode>0.00</c:formatCode>
                <c:ptCount val="1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2.0662631273582334E-3</c:v>
                </c:pt>
                <c:pt idx="30">
                  <c:v>2.3230770204885679E-2</c:v>
                </c:pt>
                <c:pt idx="31">
                  <c:v>0.10170679108215547</c:v>
                </c:pt>
                <c:pt idx="32">
                  <c:v>0.30448304841251328</c:v>
                </c:pt>
                <c:pt idx="33">
                  <c:v>0.73094582203584113</c:v>
                </c:pt>
                <c:pt idx="34">
                  <c:v>1.5518991010591714</c:v>
                </c:pt>
                <c:pt idx="35">
                  <c:v>3.1951761980787579</c:v>
                </c:pt>
                <c:pt idx="36">
                  <c:v>6.4168436681697001</c:v>
                </c:pt>
                <c:pt idx="37">
                  <c:v>12.408982225809137</c:v>
                </c:pt>
                <c:pt idx="38">
                  <c:v>22.966788710776353</c:v>
                </c:pt>
                <c:pt idx="39">
                  <c:v>40.384750421490153</c:v>
                </c:pt>
                <c:pt idx="40">
                  <c:v>67.316389466908078</c:v>
                </c:pt>
                <c:pt idx="41">
                  <c:v>106.92505048105872</c:v>
                </c:pt>
                <c:pt idx="42">
                  <c:v>162.9047019574576</c:v>
                </c:pt>
                <c:pt idx="43">
                  <c:v>238.22867727524283</c:v>
                </c:pt>
                <c:pt idx="44">
                  <c:v>333.86744124520345</c:v>
                </c:pt>
                <c:pt idx="45">
                  <c:v>447.99648320358989</c:v>
                </c:pt>
                <c:pt idx="46">
                  <c:v>575.14685741149572</c:v>
                </c:pt>
                <c:pt idx="47">
                  <c:v>707.0110759113926</c:v>
                </c:pt>
                <c:pt idx="48">
                  <c:v>834.74712112903205</c:v>
                </c:pt>
                <c:pt idx="49">
                  <c:v>950.8157002595151</c:v>
                </c:pt>
                <c:pt idx="50">
                  <c:v>1049.8113176196498</c:v>
                </c:pt>
                <c:pt idx="51">
                  <c:v>1128.491792908191</c:v>
                </c:pt>
                <c:pt idx="52">
                  <c:v>1185.6390906842526</c:v>
                </c:pt>
                <c:pt idx="53">
                  <c:v>1222.2042088889621</c:v>
                </c:pt>
                <c:pt idx="54">
                  <c:v>1240.514052303143</c:v>
                </c:pt>
                <c:pt idx="55">
                  <c:v>1243.0566657851834</c:v>
                </c:pt>
                <c:pt idx="56">
                  <c:v>1232.154485646206</c:v>
                </c:pt>
                <c:pt idx="57">
                  <c:v>1209.9800653315851</c:v>
                </c:pt>
                <c:pt idx="58">
                  <c:v>1178.5831388416491</c:v>
                </c:pt>
                <c:pt idx="59">
                  <c:v>1139.8362132191346</c:v>
                </c:pt>
                <c:pt idx="60">
                  <c:v>1095.3943547973079</c:v>
                </c:pt>
                <c:pt idx="61">
                  <c:v>1046.702349982543</c:v>
                </c:pt>
                <c:pt idx="62">
                  <c:v>994.99829077632376</c:v>
                </c:pt>
                <c:pt idx="63">
                  <c:v>941.33818164548313</c:v>
                </c:pt>
                <c:pt idx="64">
                  <c:v>886.59289288202729</c:v>
                </c:pt>
                <c:pt idx="65">
                  <c:v>831.47708756358054</c:v>
                </c:pt>
                <c:pt idx="66">
                  <c:v>776.64144414335567</c:v>
                </c:pt>
                <c:pt idx="67">
                  <c:v>722.66499888431235</c:v>
                </c:pt>
                <c:pt idx="68">
                  <c:v>669.98654110933126</c:v>
                </c:pt>
                <c:pt idx="69">
                  <c:v>618.96307107010193</c:v>
                </c:pt>
                <c:pt idx="70">
                  <c:v>569.88472021105827</c:v>
                </c:pt>
                <c:pt idx="71">
                  <c:v>522.95632921357287</c:v>
                </c:pt>
                <c:pt idx="72">
                  <c:v>478.32923464886272</c:v>
                </c:pt>
                <c:pt idx="73">
                  <c:v>436.11036754672341</c:v>
                </c:pt>
                <c:pt idx="74">
                  <c:v>396.35416334683441</c:v>
                </c:pt>
                <c:pt idx="75">
                  <c:v>359.07131102667603</c:v>
                </c:pt>
                <c:pt idx="76">
                  <c:v>324.24433517242403</c:v>
                </c:pt>
                <c:pt idx="77">
                  <c:v>291.83182278862131</c:v>
                </c:pt>
                <c:pt idx="78">
                  <c:v>261.77457583983926</c:v>
                </c:pt>
                <c:pt idx="79">
                  <c:v>234.00041964010202</c:v>
                </c:pt>
                <c:pt idx="80">
                  <c:v>208.42577511680511</c:v>
                </c:pt>
                <c:pt idx="81">
                  <c:v>184.95940872968063</c:v>
                </c:pt>
                <c:pt idx="82">
                  <c:v>163.50435241800602</c:v>
                </c:pt>
                <c:pt idx="83">
                  <c:v>143.95946553487343</c:v>
                </c:pt>
                <c:pt idx="84">
                  <c:v>126.22099823730584</c:v>
                </c:pt>
                <c:pt idx="85">
                  <c:v>110.18407277144348</c:v>
                </c:pt>
                <c:pt idx="86">
                  <c:v>95.743536879076814</c:v>
                </c:pt>
                <c:pt idx="87">
                  <c:v>82.794832965110473</c:v>
                </c:pt>
                <c:pt idx="88">
                  <c:v>71.234725187365186</c:v>
                </c:pt>
                <c:pt idx="89">
                  <c:v>60.961907625807726</c:v>
                </c:pt>
                <c:pt idx="90">
                  <c:v>51.877512574077109</c:v>
                </c:pt>
                <c:pt idx="91">
                  <c:v>43.885534730485496</c:v>
                </c:pt>
                <c:pt idx="92">
                  <c:v>36.893184450268492</c:v>
                </c:pt>
                <c:pt idx="93">
                  <c:v>30.811181107609698</c:v>
                </c:pt>
                <c:pt idx="94">
                  <c:v>25.553995893206228</c:v>
                </c:pt>
                <c:pt idx="95">
                  <c:v>21.040051956055176</c:v>
                </c:pt>
                <c:pt idx="96">
                  <c:v>17.19188862191972</c:v>
                </c:pt>
                <c:pt idx="97">
                  <c:v>13.936295435786063</c:v>
                </c:pt>
                <c:pt idx="98">
                  <c:v>11.204420943178954</c:v>
                </c:pt>
                <c:pt idx="99">
                  <c:v>8.9318604158055841</c:v>
                </c:pt>
                <c:pt idx="100">
                  <c:v>7.0587261176946994</c:v>
                </c:pt>
                <c:pt idx="101">
                  <c:v>5.5297031810384114</c:v>
                </c:pt>
                <c:pt idx="102">
                  <c:v>4.2940937025982313</c:v>
                </c:pt>
                <c:pt idx="103">
                  <c:v>3.3058512712178341</c:v>
                </c:pt>
                <c:pt idx="104">
                  <c:v>2.52360766642451</c:v>
                </c:pt>
                <c:pt idx="105">
                  <c:v>1.9106866222497585</c:v>
                </c:pt>
                <c:pt idx="106">
                  <c:v>1.4350811309657578</c:v>
                </c:pt>
                <c:pt idx="107">
                  <c:v>1.0693630113190049</c:v>
                </c:pt>
                <c:pt idx="108">
                  <c:v>0.79049043196741386</c:v>
                </c:pt>
                <c:pt idx="109">
                  <c:v>0.57948897881462347</c:v>
                </c:pt>
                <c:pt idx="110">
                  <c:v>0.42102054764808527</c:v>
                </c:pt>
                <c:pt idx="111">
                  <c:v>0.30288556967856506</c:v>
                </c:pt>
                <c:pt idx="112">
                  <c:v>0.21550907383828286</c:v>
                </c:pt>
                <c:pt idx="113">
                  <c:v>0.15144986338495323</c:v>
                </c:pt>
                <c:pt idx="114">
                  <c:v>0.10495985373082418</c:v>
                </c:pt>
                <c:pt idx="115">
                  <c:v>7.1612208619468418E-2</c:v>
                </c:pt>
                <c:pt idx="116">
                  <c:v>4.8008353138815858E-2</c:v>
                </c:pt>
                <c:pt idx="117">
                  <c:v>3.1552836752783947E-2</c:v>
                </c:pt>
                <c:pt idx="118">
                  <c:v>2.0277947856845096E-2</c:v>
                </c:pt>
                <c:pt idx="119">
                  <c:v>1.2704777391907032E-2</c:v>
                </c:pt>
                <c:pt idx="120">
                  <c:v>7.7329588662089551E-3</c:v>
                </c:pt>
                <c:pt idx="121">
                  <c:v>4.5537396155885092E-3</c:v>
                </c:pt>
                <c:pt idx="122">
                  <c:v>2.5815367559430809E-3</c:v>
                </c:pt>
                <c:pt idx="123">
                  <c:v>1.4001214671527649E-3</c:v>
                </c:pt>
                <c:pt idx="124">
                  <c:v>7.2046828913601237E-4</c:v>
                </c:pt>
                <c:pt idx="125">
                  <c:v>3.4761895467884098E-4</c:v>
                </c:pt>
                <c:pt idx="126">
                  <c:v>1.5458409921509519E-4</c:v>
                </c:pt>
                <c:pt idx="127">
                  <c:v>6.1811232836956877E-5</c:v>
                </c:pt>
                <c:pt idx="128">
                  <c:v>2.1405350458011707E-5</c:v>
                </c:pt>
                <c:pt idx="129">
                  <c:v>6.014774483049572E-6</c:v>
                </c:pt>
                <c:pt idx="130">
                  <c:v>1.2175499005370226E-6</c:v>
                </c:pt>
                <c:pt idx="131">
                  <c:v>1.3921271694555433E-7</c:v>
                </c:pt>
                <c:pt idx="132">
                  <c:v>4.2100615890859969E-9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648376"/>
        <c:axId val="199325888"/>
      </c:scatterChart>
      <c:valAx>
        <c:axId val="19764837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Time (hr)</a:t>
                </a:r>
              </a:p>
            </c:rich>
          </c:tx>
          <c:layout>
            <c:manualLayout>
              <c:xMode val="edge"/>
              <c:yMode val="edge"/>
              <c:x val="0.49493518085927107"/>
              <c:y val="0.9354215654550029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99325888"/>
        <c:crosses val="autoZero"/>
        <c:crossBetween val="midCat"/>
      </c:valAx>
      <c:valAx>
        <c:axId val="1993258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q (cfs)</a:t>
                </a:r>
              </a:p>
            </c:rich>
          </c:tx>
          <c:layout>
            <c:manualLayout>
              <c:xMode val="edge"/>
              <c:yMode val="edge"/>
              <c:x val="2.8943560057887119E-2"/>
              <c:y val="0.3920421591136750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9764837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722" r="0.75000000000000722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Cumulative Rainfall, Rainfall Excess, and Runoff</a:t>
            </a:r>
          </a:p>
        </c:rich>
      </c:tx>
      <c:layout>
        <c:manualLayout>
          <c:xMode val="edge"/>
          <c:yMode val="edge"/>
          <c:x val="0.21852387843704776"/>
          <c:y val="1.36985493092433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301021716871578"/>
          <c:y val="9.0019655489060504E-2"/>
          <c:w val="0.84804690895138168"/>
          <c:h val="0.75538242651175469"/>
        </c:manualLayout>
      </c:layout>
      <c:scatterChart>
        <c:scatterStyle val="lineMarker"/>
        <c:varyColors val="0"/>
        <c:ser>
          <c:idx val="0"/>
          <c:order val="0"/>
          <c:tx>
            <c:v>Rainfall</c:v>
          </c:tx>
          <c:spPr>
            <a:ln w="12700">
              <a:solidFill>
                <a:schemeClr val="tx2">
                  <a:lumMod val="60000"/>
                  <a:lumOff val="40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table!$B$10:$B$148</c:f>
              <c:numCache>
                <c:formatCode>0.000</c:formatCode>
                <c:ptCount val="139"/>
                <c:pt idx="0">
                  <c:v>0</c:v>
                </c:pt>
                <c:pt idx="1">
                  <c:v>2.9411764705882353E-2</c:v>
                </c:pt>
                <c:pt idx="2">
                  <c:v>5.8823529411764705E-2</c:v>
                </c:pt>
                <c:pt idx="3">
                  <c:v>8.8235294117647051E-2</c:v>
                </c:pt>
                <c:pt idx="4">
                  <c:v>0.11764705882352941</c:v>
                </c:pt>
                <c:pt idx="5">
                  <c:v>0.14705882352941177</c:v>
                </c:pt>
                <c:pt idx="6">
                  <c:v>0.17647058823529413</c:v>
                </c:pt>
                <c:pt idx="7">
                  <c:v>0.20588235294117649</c:v>
                </c:pt>
                <c:pt idx="8">
                  <c:v>0.23529411764705885</c:v>
                </c:pt>
                <c:pt idx="9">
                  <c:v>0.26470588235294118</c:v>
                </c:pt>
                <c:pt idx="10">
                  <c:v>0.29411764705882354</c:v>
                </c:pt>
                <c:pt idx="11">
                  <c:v>0.3235294117647059</c:v>
                </c:pt>
                <c:pt idx="12">
                  <c:v>0.35294117647058826</c:v>
                </c:pt>
                <c:pt idx="13">
                  <c:v>0.38235294117647062</c:v>
                </c:pt>
                <c:pt idx="14">
                  <c:v>0.41176470588235298</c:v>
                </c:pt>
                <c:pt idx="15">
                  <c:v>0.44117647058823534</c:v>
                </c:pt>
                <c:pt idx="16">
                  <c:v>0.4705882352941177</c:v>
                </c:pt>
                <c:pt idx="17">
                  <c:v>0.5</c:v>
                </c:pt>
                <c:pt idx="18">
                  <c:v>0.52941176470588236</c:v>
                </c:pt>
                <c:pt idx="19">
                  <c:v>0.55882352941176472</c:v>
                </c:pt>
                <c:pt idx="20">
                  <c:v>0.58823529411764708</c:v>
                </c:pt>
                <c:pt idx="21">
                  <c:v>0.61764705882352944</c:v>
                </c:pt>
                <c:pt idx="22">
                  <c:v>0.6470588235294118</c:v>
                </c:pt>
                <c:pt idx="23">
                  <c:v>0.67647058823529416</c:v>
                </c:pt>
                <c:pt idx="24">
                  <c:v>0.70588235294117652</c:v>
                </c:pt>
                <c:pt idx="25">
                  <c:v>0.73529411764705888</c:v>
                </c:pt>
                <c:pt idx="26">
                  <c:v>0.76470588235294124</c:v>
                </c:pt>
                <c:pt idx="27">
                  <c:v>0.79411764705882359</c:v>
                </c:pt>
                <c:pt idx="28">
                  <c:v>0.82352941176470595</c:v>
                </c:pt>
                <c:pt idx="29">
                  <c:v>0.85294117647058831</c:v>
                </c:pt>
                <c:pt idx="30">
                  <c:v>0.88235294117647067</c:v>
                </c:pt>
                <c:pt idx="31">
                  <c:v>0.91176470588235303</c:v>
                </c:pt>
                <c:pt idx="32">
                  <c:v>0.94117647058823539</c:v>
                </c:pt>
                <c:pt idx="33">
                  <c:v>0.97058823529411775</c:v>
                </c:pt>
                <c:pt idx="34">
                  <c:v>1</c:v>
                </c:pt>
                <c:pt idx="35">
                  <c:v>1.0294117647058822</c:v>
                </c:pt>
                <c:pt idx="36">
                  <c:v>1.0588235294117645</c:v>
                </c:pt>
                <c:pt idx="37">
                  <c:v>1.0882352941176467</c:v>
                </c:pt>
                <c:pt idx="38">
                  <c:v>1.117647058823529</c:v>
                </c:pt>
                <c:pt idx="39">
                  <c:v>1.1470588235294112</c:v>
                </c:pt>
                <c:pt idx="40">
                  <c:v>1.1764705882352935</c:v>
                </c:pt>
                <c:pt idx="41">
                  <c:v>1.2058823529411757</c:v>
                </c:pt>
                <c:pt idx="42">
                  <c:v>1.235294117647058</c:v>
                </c:pt>
                <c:pt idx="43">
                  <c:v>1.2647058823529402</c:v>
                </c:pt>
                <c:pt idx="44">
                  <c:v>1.2941176470588225</c:v>
                </c:pt>
                <c:pt idx="45">
                  <c:v>1.3235294117647047</c:v>
                </c:pt>
                <c:pt idx="46">
                  <c:v>1.352941176470587</c:v>
                </c:pt>
                <c:pt idx="47">
                  <c:v>1.3823529411764692</c:v>
                </c:pt>
                <c:pt idx="48">
                  <c:v>1.4117647058823515</c:v>
                </c:pt>
                <c:pt idx="49">
                  <c:v>1.4411764705882337</c:v>
                </c:pt>
                <c:pt idx="50">
                  <c:v>1.470588235294116</c:v>
                </c:pt>
                <c:pt idx="51">
                  <c:v>1.4999999999999982</c:v>
                </c:pt>
                <c:pt idx="52">
                  <c:v>1.5294117647058805</c:v>
                </c:pt>
                <c:pt idx="53">
                  <c:v>1.5588235294117627</c:v>
                </c:pt>
                <c:pt idx="54">
                  <c:v>1.588235294117645</c:v>
                </c:pt>
                <c:pt idx="55">
                  <c:v>1.6176470588235272</c:v>
                </c:pt>
                <c:pt idx="56">
                  <c:v>1.6470588235294095</c:v>
                </c:pt>
                <c:pt idx="57">
                  <c:v>1.6764705882352917</c:v>
                </c:pt>
                <c:pt idx="58">
                  <c:v>1.705882352941174</c:v>
                </c:pt>
                <c:pt idx="59">
                  <c:v>1.7352941176470562</c:v>
                </c:pt>
                <c:pt idx="60">
                  <c:v>1.7647058823529385</c:v>
                </c:pt>
                <c:pt idx="61">
                  <c:v>1.7941176470588207</c:v>
                </c:pt>
                <c:pt idx="62">
                  <c:v>1.823529411764703</c:v>
                </c:pt>
                <c:pt idx="63">
                  <c:v>1.8529411764705852</c:v>
                </c:pt>
                <c:pt idx="64">
                  <c:v>1.8823529411764675</c:v>
                </c:pt>
                <c:pt idx="65">
                  <c:v>1.9117647058823497</c:v>
                </c:pt>
                <c:pt idx="66">
                  <c:v>1.941176470588232</c:v>
                </c:pt>
                <c:pt idx="67">
                  <c:v>1.9705882352941142</c:v>
                </c:pt>
                <c:pt idx="68">
                  <c:v>1.9999999999999964</c:v>
                </c:pt>
                <c:pt idx="69">
                  <c:v>2.0294117647058787</c:v>
                </c:pt>
                <c:pt idx="70">
                  <c:v>2.0588235294117609</c:v>
                </c:pt>
                <c:pt idx="71">
                  <c:v>2.0882352941176432</c:v>
                </c:pt>
                <c:pt idx="72">
                  <c:v>2.1176470588235254</c:v>
                </c:pt>
                <c:pt idx="73">
                  <c:v>2.1470588235294077</c:v>
                </c:pt>
                <c:pt idx="74">
                  <c:v>2.1764705882352899</c:v>
                </c:pt>
                <c:pt idx="75">
                  <c:v>2.2058823529411722</c:v>
                </c:pt>
                <c:pt idx="76">
                  <c:v>2.2352941176470544</c:v>
                </c:pt>
                <c:pt idx="77">
                  <c:v>2.2647058823529367</c:v>
                </c:pt>
                <c:pt idx="78">
                  <c:v>2.2941176470588189</c:v>
                </c:pt>
                <c:pt idx="79">
                  <c:v>2.3235294117647012</c:v>
                </c:pt>
                <c:pt idx="80">
                  <c:v>2.3529411764705834</c:v>
                </c:pt>
                <c:pt idx="81">
                  <c:v>2.3823529411764657</c:v>
                </c:pt>
                <c:pt idx="82">
                  <c:v>2.4117647058823479</c:v>
                </c:pt>
                <c:pt idx="83">
                  <c:v>2.4411764705882302</c:v>
                </c:pt>
                <c:pt idx="84">
                  <c:v>2.4705882352941124</c:v>
                </c:pt>
                <c:pt idx="85">
                  <c:v>2.4999999999999947</c:v>
                </c:pt>
                <c:pt idx="86">
                  <c:v>2.5294117647058769</c:v>
                </c:pt>
                <c:pt idx="87">
                  <c:v>2.5588235294117592</c:v>
                </c:pt>
                <c:pt idx="88">
                  <c:v>2.5882352941176414</c:v>
                </c:pt>
                <c:pt idx="89">
                  <c:v>2.6176470588235237</c:v>
                </c:pt>
                <c:pt idx="90">
                  <c:v>2.6470588235294059</c:v>
                </c:pt>
                <c:pt idx="91">
                  <c:v>2.6764705882352882</c:v>
                </c:pt>
                <c:pt idx="92">
                  <c:v>2.7058823529411704</c:v>
                </c:pt>
                <c:pt idx="93">
                  <c:v>2.7352941176470527</c:v>
                </c:pt>
                <c:pt idx="94">
                  <c:v>2.7647058823529349</c:v>
                </c:pt>
                <c:pt idx="95">
                  <c:v>2.7941176470588172</c:v>
                </c:pt>
                <c:pt idx="96">
                  <c:v>2.8235294117646994</c:v>
                </c:pt>
                <c:pt idx="97">
                  <c:v>2.8529411764705817</c:v>
                </c:pt>
                <c:pt idx="98">
                  <c:v>2.8823529411764639</c:v>
                </c:pt>
                <c:pt idx="99">
                  <c:v>2.9117647058823461</c:v>
                </c:pt>
                <c:pt idx="100">
                  <c:v>2.9411764705882284</c:v>
                </c:pt>
                <c:pt idx="101">
                  <c:v>2.9705882352941106</c:v>
                </c:pt>
                <c:pt idx="102">
                  <c:v>2.9999999999999929</c:v>
                </c:pt>
                <c:pt idx="103">
                  <c:v>3.0294117647058751</c:v>
                </c:pt>
                <c:pt idx="104">
                  <c:v>3.0588235294117574</c:v>
                </c:pt>
                <c:pt idx="105">
                  <c:v>3.0882352941176396</c:v>
                </c:pt>
                <c:pt idx="106">
                  <c:v>3.1176470588235219</c:v>
                </c:pt>
                <c:pt idx="107">
                  <c:v>3.1470588235294041</c:v>
                </c:pt>
                <c:pt idx="108">
                  <c:v>3.1764705882352864</c:v>
                </c:pt>
                <c:pt idx="109">
                  <c:v>3.2058823529411686</c:v>
                </c:pt>
                <c:pt idx="110">
                  <c:v>3.2352941176470509</c:v>
                </c:pt>
                <c:pt idx="111">
                  <c:v>3.2647058823529331</c:v>
                </c:pt>
                <c:pt idx="112">
                  <c:v>3.2941176470588154</c:v>
                </c:pt>
                <c:pt idx="113">
                  <c:v>3.3235294117646976</c:v>
                </c:pt>
                <c:pt idx="114">
                  <c:v>3.3529411764705799</c:v>
                </c:pt>
                <c:pt idx="115">
                  <c:v>3.3823529411764621</c:v>
                </c:pt>
                <c:pt idx="116">
                  <c:v>3.4117647058823444</c:v>
                </c:pt>
                <c:pt idx="117">
                  <c:v>3.4411764705882266</c:v>
                </c:pt>
                <c:pt idx="118">
                  <c:v>3.4705882352941089</c:v>
                </c:pt>
                <c:pt idx="119">
                  <c:v>3.4999999999999911</c:v>
                </c:pt>
                <c:pt idx="120">
                  <c:v>3.5294117647058734</c:v>
                </c:pt>
                <c:pt idx="121">
                  <c:v>3.5588235294117556</c:v>
                </c:pt>
                <c:pt idx="122">
                  <c:v>3.5882352941176379</c:v>
                </c:pt>
                <c:pt idx="123">
                  <c:v>3.6176470588235201</c:v>
                </c:pt>
                <c:pt idx="124">
                  <c:v>3.6470588235294024</c:v>
                </c:pt>
                <c:pt idx="125">
                  <c:v>3.6764705882352846</c:v>
                </c:pt>
                <c:pt idx="126">
                  <c:v>3.7058823529411669</c:v>
                </c:pt>
                <c:pt idx="127">
                  <c:v>3.7352941176470491</c:v>
                </c:pt>
                <c:pt idx="128">
                  <c:v>3.7647058823529314</c:v>
                </c:pt>
                <c:pt idx="129">
                  <c:v>3.7941176470588136</c:v>
                </c:pt>
                <c:pt idx="130">
                  <c:v>3.8235294117646959</c:v>
                </c:pt>
                <c:pt idx="131">
                  <c:v>3.8529411764705781</c:v>
                </c:pt>
                <c:pt idx="132">
                  <c:v>3.8823529411764603</c:v>
                </c:pt>
                <c:pt idx="133">
                  <c:v>3.9117647058823426</c:v>
                </c:pt>
                <c:pt idx="134">
                  <c:v>3.9411764705882248</c:v>
                </c:pt>
                <c:pt idx="135">
                  <c:v>3.9705882352941071</c:v>
                </c:pt>
                <c:pt idx="136">
                  <c:v>3.9999999999999893</c:v>
                </c:pt>
                <c:pt idx="137">
                  <c:v>4.0294117647058716</c:v>
                </c:pt>
              </c:numCache>
            </c:numRef>
          </c:xVal>
          <c:yVal>
            <c:numRef>
              <c:f>table!$C$10:$C$148</c:f>
              <c:numCache>
                <c:formatCode>0.0000</c:formatCode>
                <c:ptCount val="139"/>
                <c:pt idx="0">
                  <c:v>0</c:v>
                </c:pt>
                <c:pt idx="1">
                  <c:v>1.5318626537919082E-8</c:v>
                </c:pt>
                <c:pt idx="2">
                  <c:v>4.8100487329065917E-7</c:v>
                </c:pt>
                <c:pt idx="3">
                  <c:v>3.6029409617185652E-6</c:v>
                </c:pt>
                <c:pt idx="4">
                  <c:v>1.504289126023654E-5</c:v>
                </c:pt>
                <c:pt idx="5">
                  <c:v>4.5609678654000249E-5</c:v>
                </c:pt>
                <c:pt idx="6">
                  <c:v>1.1295036091469252E-4</c:v>
                </c:pt>
                <c:pt idx="7">
                  <c:v>2.4324140707030956E-4</c:v>
                </c:pt>
                <c:pt idx="8">
                  <c:v>4.7287987377494714E-4</c:v>
                </c:pt>
                <c:pt idx="9">
                  <c:v>8.5017458167858571E-4</c:v>
                </c:pt>
                <c:pt idx="10">
                  <c:v>1.4370372917968804E-3</c:v>
                </c:pt>
                <c:pt idx="11">
                  <c:v>2.3106738818809433E-3</c:v>
                </c:pt>
                <c:pt idx="12">
                  <c:v>3.5652755227871319E-3</c:v>
                </c:pt>
                <c:pt idx="13">
                  <c:v>5.3137098548468337E-3</c:v>
                </c:pt>
                <c:pt idx="14">
                  <c:v>7.689212164236253E-3</c:v>
                </c:pt>
                <c:pt idx="15">
                  <c:v>1.0847076559346198E-2</c:v>
                </c:pt>
                <c:pt idx="16">
                  <c:v>1.4966347147151874E-2</c:v>
                </c:pt>
                <c:pt idx="17">
                  <c:v>2.0251509209582637E-2</c:v>
                </c:pt>
                <c:pt idx="18">
                  <c:v>2.6934180379891821E-2</c:v>
                </c:pt>
                <c:pt idx="19">
                  <c:v>3.5274801819026536E-2</c:v>
                </c:pt>
                <c:pt idx="20">
                  <c:v>4.5564329391997387E-2</c:v>
                </c:pt>
                <c:pt idx="21">
                  <c:v>5.8125924844248326E-2</c:v>
                </c:pt>
                <c:pt idx="22">
                  <c:v>7.3316646978026395E-2</c:v>
                </c:pt>
                <c:pt idx="23">
                  <c:v>9.1529142828751547E-2</c:v>
                </c:pt>
                <c:pt idx="24">
                  <c:v>0.1131933388413864</c:v>
                </c:pt>
                <c:pt idx="25">
                  <c:v>0.13877813204680603</c:v>
                </c:pt>
                <c:pt idx="26">
                  <c:v>0.16879308123816777</c:v>
                </c:pt>
                <c:pt idx="27">
                  <c:v>0.20379009814728105</c:v>
                </c:pt>
                <c:pt idx="28">
                  <c:v>0.244365138620977</c:v>
                </c:pt>
                <c:pt idx="29">
                  <c:v>0.29115989379747848</c:v>
                </c:pt>
                <c:pt idx="30">
                  <c:v>0.34486348128276972</c:v>
                </c:pt>
                <c:pt idx="31">
                  <c:v>0.40621413632696612</c:v>
                </c:pt>
                <c:pt idx="32">
                  <c:v>0.47600090300068404</c:v>
                </c:pt>
                <c:pt idx="33">
                  <c:v>0.55506532537141062</c:v>
                </c:pt>
                <c:pt idx="34">
                  <c:v>0.64430313867987299</c:v>
                </c:pt>
                <c:pt idx="35">
                  <c:v>0.74466596051640976</c:v>
                </c:pt>
                <c:pt idx="36">
                  <c:v>0.85716298199733842</c:v>
                </c:pt>
                <c:pt idx="37">
                  <c:v>0.98286265894132718</c:v>
                </c:pt>
                <c:pt idx="38">
                  <c:v>1.122894403045765</c:v>
                </c:pt>
                <c:pt idx="39">
                  <c:v>1.2784502730631266</c:v>
                </c:pt>
                <c:pt idx="40">
                  <c:v>1.4507866659773512</c:v>
                </c:pt>
                <c:pt idx="41">
                  <c:v>1.637930094376691</c:v>
                </c:pt>
                <c:pt idx="42">
                  <c:v>1.8253433939457639</c:v>
                </c:pt>
                <c:pt idx="43">
                  <c:v>2.0006734308321006</c:v>
                </c:pt>
                <c:pt idx="44">
                  <c:v>2.1645141540035828</c:v>
                </c:pt>
                <c:pt idx="45">
                  <c:v>2.3174393760051721</c:v>
                </c:pt>
                <c:pt idx="46">
                  <c:v>2.4600034903580452</c:v>
                </c:pt>
                <c:pt idx="47">
                  <c:v>2.5927418056190916</c:v>
                </c:pt>
                <c:pt idx="48">
                  <c:v>2.7161708794404134</c:v>
                </c:pt>
                <c:pt idx="49">
                  <c:v>2.8307888526288152</c:v>
                </c:pt>
                <c:pt idx="50">
                  <c:v>2.9370757832053078</c:v>
                </c:pt>
                <c:pt idx="51">
                  <c:v>3.0354939804646004</c:v>
                </c:pt>
                <c:pt idx="52">
                  <c:v>3.1263459116788792</c:v>
                </c:pt>
                <c:pt idx="53">
                  <c:v>3.2102189024628518</c:v>
                </c:pt>
                <c:pt idx="54">
                  <c:v>3.2875229745378398</c:v>
                </c:pt>
                <c:pt idx="55">
                  <c:v>3.3586517661855027</c:v>
                </c:pt>
                <c:pt idx="56">
                  <c:v>3.4239828663073339</c:v>
                </c:pt>
                <c:pt idx="57">
                  <c:v>3.4838781484841608</c:v>
                </c:pt>
                <c:pt idx="58">
                  <c:v>3.5386841050356366</c:v>
                </c:pt>
                <c:pt idx="59">
                  <c:v>3.5887321810797408</c:v>
                </c:pt>
                <c:pt idx="60">
                  <c:v>3.6343391085922732</c:v>
                </c:pt>
                <c:pt idx="61">
                  <c:v>3.6758072404663538</c:v>
                </c:pt>
                <c:pt idx="62">
                  <c:v>3.7134248845719156</c:v>
                </c:pt>
                <c:pt idx="63">
                  <c:v>3.7474666378152035</c:v>
                </c:pt>
                <c:pt idx="64">
                  <c:v>3.7781937201982707</c:v>
                </c:pt>
                <c:pt idx="65">
                  <c:v>3.8058543088784753</c:v>
                </c:pt>
                <c:pt idx="66">
                  <c:v>3.8306838722279766</c:v>
                </c:pt>
                <c:pt idx="67">
                  <c:v>3.8529055038932323</c:v>
                </c:pt>
                <c:pt idx="68">
                  <c:v>3.8727302568544939</c:v>
                </c:pt>
                <c:pt idx="69">
                  <c:v>3.8903574774853058</c:v>
                </c:pt>
                <c:pt idx="70">
                  <c:v>3.9059751396119986</c:v>
                </c:pt>
                <c:pt idx="71">
                  <c:v>3.9197601785731893</c:v>
                </c:pt>
                <c:pt idx="72">
                  <c:v>3.9318788252792749</c:v>
                </c:pt>
                <c:pt idx="73">
                  <c:v>3.9424869402719307</c:v>
                </c:pt>
                <c:pt idx="74">
                  <c:v>3.9517303477836068</c:v>
                </c:pt>
                <c:pt idx="75">
                  <c:v>3.9597451697970252</c:v>
                </c:pt>
                <c:pt idx="76">
                  <c:v>3.9666581601046742</c:v>
                </c:pt>
                <c:pt idx="77">
                  <c:v>3.9725870383683075</c:v>
                </c:pt>
                <c:pt idx="78">
                  <c:v>3.9776408241784407</c:v>
                </c:pt>
                <c:pt idx="79">
                  <c:v>3.9819201711138468</c:v>
                </c:pt>
                <c:pt idx="80">
                  <c:v>3.9855177008010516</c:v>
                </c:pt>
                <c:pt idx="81">
                  <c:v>3.9885183369738351</c:v>
                </c:pt>
                <c:pt idx="82">
                  <c:v>3.9909996395327227</c:v>
                </c:pt>
                <c:pt idx="83">
                  <c:v>3.9930321386044856</c:v>
                </c:pt>
                <c:pt idx="84">
                  <c:v>3.994679668601635</c:v>
                </c:pt>
                <c:pt idx="85">
                  <c:v>3.9959997022819205</c:v>
                </c:pt>
                <c:pt idx="86">
                  <c:v>3.9970436848078261</c:v>
                </c:pt>
                <c:pt idx="87">
                  <c:v>3.9978573678060667</c:v>
                </c:pt>
                <c:pt idx="88">
                  <c:v>3.9984811434270853</c:v>
                </c:pt>
                <c:pt idx="89">
                  <c:v>3.9989503784045479</c:v>
                </c:pt>
                <c:pt idx="90">
                  <c:v>3.9992957481148426</c:v>
                </c:pt>
                <c:pt idx="91">
                  <c:v>3.9995435706365754</c:v>
                </c:pt>
                <c:pt idx="92">
                  <c:v>3.9997161408100661</c:v>
                </c:pt>
                <c:pt idx="93">
                  <c:v>3.9998320642968452</c:v>
                </c:pt>
                <c:pt idx="94">
                  <c:v>3.9999065916391507</c:v>
                </c:pt>
                <c:pt idx="95">
                  <c:v>3.9999519523194258</c:v>
                </c:pt>
                <c:pt idx="96">
                  <c:v>3.9999776888198135</c:v>
                </c:pt>
                <c:pt idx="97">
                  <c:v>3.9999909906816549</c:v>
                </c:pt>
                <c:pt idx="98">
                  <c:v>3.9999970285649846</c:v>
                </c:pt>
                <c:pt idx="99">
                  <c:v>3.9999992883080289</c:v>
                </c:pt>
                <c:pt idx="100">
                  <c:v>3.9999999049867014</c:v>
                </c:pt>
                <c:pt idx="101">
                  <c:v>3.9999999969740987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</c:numCache>
            </c:numRef>
          </c:yVal>
          <c:smooth val="0"/>
        </c:ser>
        <c:ser>
          <c:idx val="1"/>
          <c:order val="1"/>
          <c:tx>
            <c:v>Rainfall Excess</c:v>
          </c:tx>
          <c:marker>
            <c:symbol val="none"/>
          </c:marker>
          <c:xVal>
            <c:numRef>
              <c:f>table!$B$10:$B$148</c:f>
              <c:numCache>
                <c:formatCode>0.000</c:formatCode>
                <c:ptCount val="139"/>
                <c:pt idx="0">
                  <c:v>0</c:v>
                </c:pt>
                <c:pt idx="1">
                  <c:v>2.9411764705882353E-2</c:v>
                </c:pt>
                <c:pt idx="2">
                  <c:v>5.8823529411764705E-2</c:v>
                </c:pt>
                <c:pt idx="3">
                  <c:v>8.8235294117647051E-2</c:v>
                </c:pt>
                <c:pt idx="4">
                  <c:v>0.11764705882352941</c:v>
                </c:pt>
                <c:pt idx="5">
                  <c:v>0.14705882352941177</c:v>
                </c:pt>
                <c:pt idx="6">
                  <c:v>0.17647058823529413</c:v>
                </c:pt>
                <c:pt idx="7">
                  <c:v>0.20588235294117649</c:v>
                </c:pt>
                <c:pt idx="8">
                  <c:v>0.23529411764705885</c:v>
                </c:pt>
                <c:pt idx="9">
                  <c:v>0.26470588235294118</c:v>
                </c:pt>
                <c:pt idx="10">
                  <c:v>0.29411764705882354</c:v>
                </c:pt>
                <c:pt idx="11">
                  <c:v>0.3235294117647059</c:v>
                </c:pt>
                <c:pt idx="12">
                  <c:v>0.35294117647058826</c:v>
                </c:pt>
                <c:pt idx="13">
                  <c:v>0.38235294117647062</c:v>
                </c:pt>
                <c:pt idx="14">
                  <c:v>0.41176470588235298</c:v>
                </c:pt>
                <c:pt idx="15">
                  <c:v>0.44117647058823534</c:v>
                </c:pt>
                <c:pt idx="16">
                  <c:v>0.4705882352941177</c:v>
                </c:pt>
                <c:pt idx="17">
                  <c:v>0.5</c:v>
                </c:pt>
                <c:pt idx="18">
                  <c:v>0.52941176470588236</c:v>
                </c:pt>
                <c:pt idx="19">
                  <c:v>0.55882352941176472</c:v>
                </c:pt>
                <c:pt idx="20">
                  <c:v>0.58823529411764708</c:v>
                </c:pt>
                <c:pt idx="21">
                  <c:v>0.61764705882352944</c:v>
                </c:pt>
                <c:pt idx="22">
                  <c:v>0.6470588235294118</c:v>
                </c:pt>
                <c:pt idx="23">
                  <c:v>0.67647058823529416</c:v>
                </c:pt>
                <c:pt idx="24">
                  <c:v>0.70588235294117652</c:v>
                </c:pt>
                <c:pt idx="25">
                  <c:v>0.73529411764705888</c:v>
                </c:pt>
                <c:pt idx="26">
                  <c:v>0.76470588235294124</c:v>
                </c:pt>
                <c:pt idx="27">
                  <c:v>0.79411764705882359</c:v>
                </c:pt>
                <c:pt idx="28">
                  <c:v>0.82352941176470595</c:v>
                </c:pt>
                <c:pt idx="29">
                  <c:v>0.85294117647058831</c:v>
                </c:pt>
                <c:pt idx="30">
                  <c:v>0.88235294117647067</c:v>
                </c:pt>
                <c:pt idx="31">
                  <c:v>0.91176470588235303</c:v>
                </c:pt>
                <c:pt idx="32">
                  <c:v>0.94117647058823539</c:v>
                </c:pt>
                <c:pt idx="33">
                  <c:v>0.97058823529411775</c:v>
                </c:pt>
                <c:pt idx="34">
                  <c:v>1</c:v>
                </c:pt>
                <c:pt idx="35">
                  <c:v>1.0294117647058822</c:v>
                </c:pt>
                <c:pt idx="36">
                  <c:v>1.0588235294117645</c:v>
                </c:pt>
                <c:pt idx="37">
                  <c:v>1.0882352941176467</c:v>
                </c:pt>
                <c:pt idx="38">
                  <c:v>1.117647058823529</c:v>
                </c:pt>
                <c:pt idx="39">
                  <c:v>1.1470588235294112</c:v>
                </c:pt>
                <c:pt idx="40">
                  <c:v>1.1764705882352935</c:v>
                </c:pt>
                <c:pt idx="41">
                  <c:v>1.2058823529411757</c:v>
                </c:pt>
                <c:pt idx="42">
                  <c:v>1.235294117647058</c:v>
                </c:pt>
                <c:pt idx="43">
                  <c:v>1.2647058823529402</c:v>
                </c:pt>
                <c:pt idx="44">
                  <c:v>1.2941176470588225</c:v>
                </c:pt>
                <c:pt idx="45">
                  <c:v>1.3235294117647047</c:v>
                </c:pt>
                <c:pt idx="46">
                  <c:v>1.352941176470587</c:v>
                </c:pt>
                <c:pt idx="47">
                  <c:v>1.3823529411764692</c:v>
                </c:pt>
                <c:pt idx="48">
                  <c:v>1.4117647058823515</c:v>
                </c:pt>
                <c:pt idx="49">
                  <c:v>1.4411764705882337</c:v>
                </c:pt>
                <c:pt idx="50">
                  <c:v>1.470588235294116</c:v>
                </c:pt>
                <c:pt idx="51">
                  <c:v>1.4999999999999982</c:v>
                </c:pt>
                <c:pt idx="52">
                  <c:v>1.5294117647058805</c:v>
                </c:pt>
                <c:pt idx="53">
                  <c:v>1.5588235294117627</c:v>
                </c:pt>
                <c:pt idx="54">
                  <c:v>1.588235294117645</c:v>
                </c:pt>
                <c:pt idx="55">
                  <c:v>1.6176470588235272</c:v>
                </c:pt>
                <c:pt idx="56">
                  <c:v>1.6470588235294095</c:v>
                </c:pt>
                <c:pt idx="57">
                  <c:v>1.6764705882352917</c:v>
                </c:pt>
                <c:pt idx="58">
                  <c:v>1.705882352941174</c:v>
                </c:pt>
                <c:pt idx="59">
                  <c:v>1.7352941176470562</c:v>
                </c:pt>
                <c:pt idx="60">
                  <c:v>1.7647058823529385</c:v>
                </c:pt>
                <c:pt idx="61">
                  <c:v>1.7941176470588207</c:v>
                </c:pt>
                <c:pt idx="62">
                  <c:v>1.823529411764703</c:v>
                </c:pt>
                <c:pt idx="63">
                  <c:v>1.8529411764705852</c:v>
                </c:pt>
                <c:pt idx="64">
                  <c:v>1.8823529411764675</c:v>
                </c:pt>
                <c:pt idx="65">
                  <c:v>1.9117647058823497</c:v>
                </c:pt>
                <c:pt idx="66">
                  <c:v>1.941176470588232</c:v>
                </c:pt>
                <c:pt idx="67">
                  <c:v>1.9705882352941142</c:v>
                </c:pt>
                <c:pt idx="68">
                  <c:v>1.9999999999999964</c:v>
                </c:pt>
                <c:pt idx="69">
                  <c:v>2.0294117647058787</c:v>
                </c:pt>
                <c:pt idx="70">
                  <c:v>2.0588235294117609</c:v>
                </c:pt>
                <c:pt idx="71">
                  <c:v>2.0882352941176432</c:v>
                </c:pt>
                <c:pt idx="72">
                  <c:v>2.1176470588235254</c:v>
                </c:pt>
                <c:pt idx="73">
                  <c:v>2.1470588235294077</c:v>
                </c:pt>
                <c:pt idx="74">
                  <c:v>2.1764705882352899</c:v>
                </c:pt>
                <c:pt idx="75">
                  <c:v>2.2058823529411722</c:v>
                </c:pt>
                <c:pt idx="76">
                  <c:v>2.2352941176470544</c:v>
                </c:pt>
                <c:pt idx="77">
                  <c:v>2.2647058823529367</c:v>
                </c:pt>
                <c:pt idx="78">
                  <c:v>2.2941176470588189</c:v>
                </c:pt>
                <c:pt idx="79">
                  <c:v>2.3235294117647012</c:v>
                </c:pt>
                <c:pt idx="80">
                  <c:v>2.3529411764705834</c:v>
                </c:pt>
                <c:pt idx="81">
                  <c:v>2.3823529411764657</c:v>
                </c:pt>
                <c:pt idx="82">
                  <c:v>2.4117647058823479</c:v>
                </c:pt>
                <c:pt idx="83">
                  <c:v>2.4411764705882302</c:v>
                </c:pt>
                <c:pt idx="84">
                  <c:v>2.4705882352941124</c:v>
                </c:pt>
                <c:pt idx="85">
                  <c:v>2.4999999999999947</c:v>
                </c:pt>
                <c:pt idx="86">
                  <c:v>2.5294117647058769</c:v>
                </c:pt>
                <c:pt idx="87">
                  <c:v>2.5588235294117592</c:v>
                </c:pt>
                <c:pt idx="88">
                  <c:v>2.5882352941176414</c:v>
                </c:pt>
                <c:pt idx="89">
                  <c:v>2.6176470588235237</c:v>
                </c:pt>
                <c:pt idx="90">
                  <c:v>2.6470588235294059</c:v>
                </c:pt>
                <c:pt idx="91">
                  <c:v>2.6764705882352882</c:v>
                </c:pt>
                <c:pt idx="92">
                  <c:v>2.7058823529411704</c:v>
                </c:pt>
                <c:pt idx="93">
                  <c:v>2.7352941176470527</c:v>
                </c:pt>
                <c:pt idx="94">
                  <c:v>2.7647058823529349</c:v>
                </c:pt>
                <c:pt idx="95">
                  <c:v>2.7941176470588172</c:v>
                </c:pt>
                <c:pt idx="96">
                  <c:v>2.8235294117646994</c:v>
                </c:pt>
                <c:pt idx="97">
                  <c:v>2.8529411764705817</c:v>
                </c:pt>
                <c:pt idx="98">
                  <c:v>2.8823529411764639</c:v>
                </c:pt>
                <c:pt idx="99">
                  <c:v>2.9117647058823461</c:v>
                </c:pt>
                <c:pt idx="100">
                  <c:v>2.9411764705882284</c:v>
                </c:pt>
                <c:pt idx="101">
                  <c:v>2.9705882352941106</c:v>
                </c:pt>
                <c:pt idx="102">
                  <c:v>2.9999999999999929</c:v>
                </c:pt>
                <c:pt idx="103">
                  <c:v>3.0294117647058751</c:v>
                </c:pt>
                <c:pt idx="104">
                  <c:v>3.0588235294117574</c:v>
                </c:pt>
                <c:pt idx="105">
                  <c:v>3.0882352941176396</c:v>
                </c:pt>
                <c:pt idx="106">
                  <c:v>3.1176470588235219</c:v>
                </c:pt>
                <c:pt idx="107">
                  <c:v>3.1470588235294041</c:v>
                </c:pt>
                <c:pt idx="108">
                  <c:v>3.1764705882352864</c:v>
                </c:pt>
                <c:pt idx="109">
                  <c:v>3.2058823529411686</c:v>
                </c:pt>
                <c:pt idx="110">
                  <c:v>3.2352941176470509</c:v>
                </c:pt>
                <c:pt idx="111">
                  <c:v>3.2647058823529331</c:v>
                </c:pt>
                <c:pt idx="112">
                  <c:v>3.2941176470588154</c:v>
                </c:pt>
                <c:pt idx="113">
                  <c:v>3.3235294117646976</c:v>
                </c:pt>
                <c:pt idx="114">
                  <c:v>3.3529411764705799</c:v>
                </c:pt>
                <c:pt idx="115">
                  <c:v>3.3823529411764621</c:v>
                </c:pt>
                <c:pt idx="116">
                  <c:v>3.4117647058823444</c:v>
                </c:pt>
                <c:pt idx="117">
                  <c:v>3.4411764705882266</c:v>
                </c:pt>
                <c:pt idx="118">
                  <c:v>3.4705882352941089</c:v>
                </c:pt>
                <c:pt idx="119">
                  <c:v>3.4999999999999911</c:v>
                </c:pt>
                <c:pt idx="120">
                  <c:v>3.5294117647058734</c:v>
                </c:pt>
                <c:pt idx="121">
                  <c:v>3.5588235294117556</c:v>
                </c:pt>
                <c:pt idx="122">
                  <c:v>3.5882352941176379</c:v>
                </c:pt>
                <c:pt idx="123">
                  <c:v>3.6176470588235201</c:v>
                </c:pt>
                <c:pt idx="124">
                  <c:v>3.6470588235294024</c:v>
                </c:pt>
                <c:pt idx="125">
                  <c:v>3.6764705882352846</c:v>
                </c:pt>
                <c:pt idx="126">
                  <c:v>3.7058823529411669</c:v>
                </c:pt>
                <c:pt idx="127">
                  <c:v>3.7352941176470491</c:v>
                </c:pt>
                <c:pt idx="128">
                  <c:v>3.7647058823529314</c:v>
                </c:pt>
                <c:pt idx="129">
                  <c:v>3.7941176470588136</c:v>
                </c:pt>
                <c:pt idx="130">
                  <c:v>3.8235294117646959</c:v>
                </c:pt>
                <c:pt idx="131">
                  <c:v>3.8529411764705781</c:v>
                </c:pt>
                <c:pt idx="132">
                  <c:v>3.8823529411764603</c:v>
                </c:pt>
                <c:pt idx="133">
                  <c:v>3.9117647058823426</c:v>
                </c:pt>
                <c:pt idx="134">
                  <c:v>3.9411764705882248</c:v>
                </c:pt>
                <c:pt idx="135">
                  <c:v>3.9705882352941071</c:v>
                </c:pt>
                <c:pt idx="136">
                  <c:v>3.9999999999999893</c:v>
                </c:pt>
                <c:pt idx="137">
                  <c:v>4.0294117647058716</c:v>
                </c:pt>
              </c:numCache>
            </c:numRef>
          </c:xVal>
          <c:yVal>
            <c:numRef>
              <c:f>table!$D$10:$D$148</c:f>
              <c:numCache>
                <c:formatCode>0.0000</c:formatCode>
                <c:ptCount val="1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1.3956633550874591E-5</c:v>
                </c:pt>
                <c:pt idx="29">
                  <c:v>1.2991268726166464E-4</c:v>
                </c:pt>
                <c:pt idx="30">
                  <c:v>3.9326337951572064E-4</c:v>
                </c:pt>
                <c:pt idx="31">
                  <c:v>8.4320168025504654E-4</c:v>
                </c:pt>
                <c:pt idx="32">
                  <c:v>1.5221273565362182E-3</c:v>
                </c:pt>
                <c:pt idx="33">
                  <c:v>2.8577545256045569E-3</c:v>
                </c:pt>
                <c:pt idx="34">
                  <c:v>6.2885526645308819E-3</c:v>
                </c:pt>
                <c:pt idx="35">
                  <c:v>1.2425451738390797E-2</c:v>
                </c:pt>
                <c:pt idx="36">
                  <c:v>2.1850578941314779E-2</c:v>
                </c:pt>
                <c:pt idx="37">
                  <c:v>3.634160177047429E-2</c:v>
                </c:pt>
                <c:pt idx="38">
                  <c:v>5.8091154165180646E-2</c:v>
                </c:pt>
                <c:pt idx="39">
                  <c:v>8.8394349009909112E-2</c:v>
                </c:pt>
                <c:pt idx="40">
                  <c:v>0.1292705118837322</c:v>
                </c:pt>
                <c:pt idx="41">
                  <c:v>0.18351369585626626</c:v>
                </c:pt>
                <c:pt idx="42">
                  <c:v>0.24713121029372273</c:v>
                </c:pt>
                <c:pt idx="43">
                  <c:v>0.31417669530244285</c:v>
                </c:pt>
                <c:pt idx="44">
                  <c:v>0.38276661681641921</c:v>
                </c:pt>
                <c:pt idx="45">
                  <c:v>0.45150852183948514</c:v>
                </c:pt>
                <c:pt idx="46">
                  <c:v>0.519373110601973</c:v>
                </c:pt>
                <c:pt idx="47">
                  <c:v>0.58560368708228205</c:v>
                </c:pt>
                <c:pt idx="48">
                  <c:v>0.64965073041643939</c:v>
                </c:pt>
                <c:pt idx="49">
                  <c:v>0.71112373151878683</c:v>
                </c:pt>
                <c:pt idx="50">
                  <c:v>0.76975516218581874</c:v>
                </c:pt>
                <c:pt idx="51">
                  <c:v>0.82537313741848428</c:v>
                </c:pt>
                <c:pt idx="52">
                  <c:v>0.87779743775829322</c:v>
                </c:pt>
                <c:pt idx="53">
                  <c:v>0.92707942495355566</c:v>
                </c:pt>
                <c:pt idx="54">
                  <c:v>0.97322603053668699</c:v>
                </c:pt>
                <c:pt idx="55">
                  <c:v>1.0162794296248183</c:v>
                </c:pt>
                <c:pt idx="56">
                  <c:v>1.0563090311916057</c:v>
                </c:pt>
                <c:pt idx="57">
                  <c:v>1.0934050571566305</c:v>
                </c:pt>
                <c:pt idx="58">
                  <c:v>1.1276733679400668</c:v>
                </c:pt>
                <c:pt idx="59">
                  <c:v>1.159231274545802</c:v>
                </c:pt>
                <c:pt idx="60">
                  <c:v>1.1882041378139241</c:v>
                </c:pt>
                <c:pt idx="61">
                  <c:v>1.2147226005055904</c:v>
                </c:pt>
                <c:pt idx="62">
                  <c:v>1.2389203316886435</c:v>
                </c:pt>
                <c:pt idx="63">
                  <c:v>1.2609321885179237</c:v>
                </c:pt>
                <c:pt idx="64">
                  <c:v>1.2808927201020606</c:v>
                </c:pt>
                <c:pt idx="65">
                  <c:v>1.2989349532611805</c:v>
                </c:pt>
                <c:pt idx="66">
                  <c:v>1.3151894117249581</c:v>
                </c:pt>
                <c:pt idx="67">
                  <c:v>1.3297833295155308</c:v>
                </c:pt>
                <c:pt idx="68">
                  <c:v>1.3428400265089253</c:v>
                </c:pt>
                <c:pt idx="69">
                  <c:v>1.3544784199218971</c:v>
                </c:pt>
                <c:pt idx="70">
                  <c:v>1.3648126500664193</c:v>
                </c:pt>
                <c:pt idx="71">
                  <c:v>1.3739518024074762</c:v>
                </c:pt>
                <c:pt idx="72">
                  <c:v>1.3819997109464039</c:v>
                </c:pt>
                <c:pt idx="73">
                  <c:v>1.3890548303815393</c:v>
                </c:pt>
                <c:pt idx="74">
                  <c:v>1.395210166486148</c:v>
                </c:pt>
                <c:pt idx="75">
                  <c:v>1.4005532557802716</c:v>
                </c:pt>
                <c:pt idx="76">
                  <c:v>1.4051661869285597</c:v>
                </c:pt>
                <c:pt idx="77">
                  <c:v>1.4091256574253197</c:v>
                </c:pt>
                <c:pt idx="78">
                  <c:v>1.41250306007435</c:v>
                </c:pt>
                <c:pt idx="79">
                  <c:v>1.4153645945689439</c:v>
                </c:pt>
                <c:pt idx="80">
                  <c:v>1.4177714001539887</c:v>
                </c:pt>
                <c:pt idx="81">
                  <c:v>1.4197797059289841</c:v>
                </c:pt>
                <c:pt idx="82">
                  <c:v>1.4214409958453609</c:v>
                </c:pt>
                <c:pt idx="83">
                  <c:v>1.4228021858775135</c:v>
                </c:pt>
                <c:pt idx="84">
                  <c:v>1.4239058112154934</c:v>
                </c:pt>
                <c:pt idx="85">
                  <c:v>1.4247902216472406</c:v>
                </c:pt>
                <c:pt idx="86">
                  <c:v>1.4254897835767038</c:v>
                </c:pt>
                <c:pt idx="87">
                  <c:v>1.4260350873669421</c:v>
                </c:pt>
                <c:pt idx="88">
                  <c:v>1.4264531589090308</c:v>
                </c:pt>
                <c:pt idx="89">
                  <c:v>1.426767674502091</c:v>
                </c:pt>
                <c:pt idx="90">
                  <c:v>1.4269991782901918</c:v>
                </c:pt>
                <c:pt idx="91">
                  <c:v>1.4271653016408412</c:v>
                </c:pt>
                <c:pt idx="92">
                  <c:v>1.4272809839695255</c:v>
                </c:pt>
                <c:pt idx="93">
                  <c:v>1.4273586946171859</c:v>
                </c:pt>
                <c:pt idx="94">
                  <c:v>1.4274086554742953</c:v>
                </c:pt>
                <c:pt idx="95">
                  <c:v>1.427439064117916</c:v>
                </c:pt>
                <c:pt idx="96">
                  <c:v>1.427456317288061</c:v>
                </c:pt>
                <c:pt idx="97">
                  <c:v>1.4274652345783012</c:v>
                </c:pt>
                <c:pt idx="98">
                  <c:v>1.4274692822540025</c:v>
                </c:pt>
                <c:pt idx="99">
                  <c:v>1.4274707971411309</c:v>
                </c:pt>
                <c:pt idx="100">
                  <c:v>1.4274712105504135</c:v>
                </c:pt>
                <c:pt idx="101">
                  <c:v>1.4274712722169629</c:v>
                </c:pt>
                <c:pt idx="102">
                  <c:v>1.4274712742454676</c:v>
                </c:pt>
                <c:pt idx="103">
                  <c:v>1.4274712742454676</c:v>
                </c:pt>
                <c:pt idx="104">
                  <c:v>1.4274712742454676</c:v>
                </c:pt>
                <c:pt idx="105">
                  <c:v>1.4274712742454676</c:v>
                </c:pt>
                <c:pt idx="106">
                  <c:v>1.4274712742454676</c:v>
                </c:pt>
                <c:pt idx="107">
                  <c:v>1.4274712742454676</c:v>
                </c:pt>
                <c:pt idx="108">
                  <c:v>1.4274712742454676</c:v>
                </c:pt>
                <c:pt idx="109">
                  <c:v>1.4274712742454676</c:v>
                </c:pt>
                <c:pt idx="110">
                  <c:v>1.4274712742454676</c:v>
                </c:pt>
                <c:pt idx="111">
                  <c:v>1.4274712742454676</c:v>
                </c:pt>
                <c:pt idx="112">
                  <c:v>1.4274712742454676</c:v>
                </c:pt>
                <c:pt idx="113">
                  <c:v>1.4274712742454676</c:v>
                </c:pt>
                <c:pt idx="114">
                  <c:v>1.4274712742454676</c:v>
                </c:pt>
                <c:pt idx="115">
                  <c:v>1.4274712742454676</c:v>
                </c:pt>
                <c:pt idx="116">
                  <c:v>1.4274712742454676</c:v>
                </c:pt>
                <c:pt idx="117">
                  <c:v>1.4274712742454676</c:v>
                </c:pt>
                <c:pt idx="118">
                  <c:v>1.4274712742454676</c:v>
                </c:pt>
                <c:pt idx="119">
                  <c:v>1.4274712742454676</c:v>
                </c:pt>
                <c:pt idx="120">
                  <c:v>1.4274712742454676</c:v>
                </c:pt>
                <c:pt idx="121">
                  <c:v>1.4274712742454676</c:v>
                </c:pt>
                <c:pt idx="122">
                  <c:v>1.4274712742454676</c:v>
                </c:pt>
                <c:pt idx="123">
                  <c:v>1.4274712742454676</c:v>
                </c:pt>
                <c:pt idx="124">
                  <c:v>1.4274712742454676</c:v>
                </c:pt>
                <c:pt idx="125">
                  <c:v>1.4274712742454676</c:v>
                </c:pt>
                <c:pt idx="126">
                  <c:v>1.4274712742454676</c:v>
                </c:pt>
                <c:pt idx="127">
                  <c:v>1.4274712742454676</c:v>
                </c:pt>
                <c:pt idx="128">
                  <c:v>1.4274712742454676</c:v>
                </c:pt>
                <c:pt idx="129">
                  <c:v>1.4274712742454676</c:v>
                </c:pt>
                <c:pt idx="130">
                  <c:v>1.4274712742454676</c:v>
                </c:pt>
                <c:pt idx="131">
                  <c:v>1.4274712742454676</c:v>
                </c:pt>
                <c:pt idx="132">
                  <c:v>1.4274712742454676</c:v>
                </c:pt>
                <c:pt idx="133">
                  <c:v>1.4274712742454676</c:v>
                </c:pt>
                <c:pt idx="134">
                  <c:v>1.4274712742454676</c:v>
                </c:pt>
                <c:pt idx="135">
                  <c:v>1.4274712742454676</c:v>
                </c:pt>
                <c:pt idx="136">
                  <c:v>1.4274712742454676</c:v>
                </c:pt>
                <c:pt idx="137">
                  <c:v>1.4274712742454676</c:v>
                </c:pt>
              </c:numCache>
            </c:numRef>
          </c:yVal>
          <c:smooth val="0"/>
        </c:ser>
        <c:ser>
          <c:idx val="2"/>
          <c:order val="2"/>
          <c:tx>
            <c:v>Runoff</c:v>
          </c:tx>
          <c:marker>
            <c:symbol val="none"/>
          </c:marker>
          <c:xVal>
            <c:numRef>
              <c:f>table!$B$10:$B$148</c:f>
              <c:numCache>
                <c:formatCode>0.000</c:formatCode>
                <c:ptCount val="139"/>
                <c:pt idx="0">
                  <c:v>0</c:v>
                </c:pt>
                <c:pt idx="1">
                  <c:v>2.9411764705882353E-2</c:v>
                </c:pt>
                <c:pt idx="2">
                  <c:v>5.8823529411764705E-2</c:v>
                </c:pt>
                <c:pt idx="3">
                  <c:v>8.8235294117647051E-2</c:v>
                </c:pt>
                <c:pt idx="4">
                  <c:v>0.11764705882352941</c:v>
                </c:pt>
                <c:pt idx="5">
                  <c:v>0.14705882352941177</c:v>
                </c:pt>
                <c:pt idx="6">
                  <c:v>0.17647058823529413</c:v>
                </c:pt>
                <c:pt idx="7">
                  <c:v>0.20588235294117649</c:v>
                </c:pt>
                <c:pt idx="8">
                  <c:v>0.23529411764705885</c:v>
                </c:pt>
                <c:pt idx="9">
                  <c:v>0.26470588235294118</c:v>
                </c:pt>
                <c:pt idx="10">
                  <c:v>0.29411764705882354</c:v>
                </c:pt>
                <c:pt idx="11">
                  <c:v>0.3235294117647059</c:v>
                </c:pt>
                <c:pt idx="12">
                  <c:v>0.35294117647058826</c:v>
                </c:pt>
                <c:pt idx="13">
                  <c:v>0.38235294117647062</c:v>
                </c:pt>
                <c:pt idx="14">
                  <c:v>0.41176470588235298</c:v>
                </c:pt>
                <c:pt idx="15">
                  <c:v>0.44117647058823534</c:v>
                </c:pt>
                <c:pt idx="16">
                  <c:v>0.4705882352941177</c:v>
                </c:pt>
                <c:pt idx="17">
                  <c:v>0.5</c:v>
                </c:pt>
                <c:pt idx="18">
                  <c:v>0.52941176470588236</c:v>
                </c:pt>
                <c:pt idx="19">
                  <c:v>0.55882352941176472</c:v>
                </c:pt>
                <c:pt idx="20">
                  <c:v>0.58823529411764708</c:v>
                </c:pt>
                <c:pt idx="21">
                  <c:v>0.61764705882352944</c:v>
                </c:pt>
                <c:pt idx="22">
                  <c:v>0.6470588235294118</c:v>
                </c:pt>
                <c:pt idx="23">
                  <c:v>0.67647058823529416</c:v>
                </c:pt>
                <c:pt idx="24">
                  <c:v>0.70588235294117652</c:v>
                </c:pt>
                <c:pt idx="25">
                  <c:v>0.73529411764705888</c:v>
                </c:pt>
                <c:pt idx="26">
                  <c:v>0.76470588235294124</c:v>
                </c:pt>
                <c:pt idx="27">
                  <c:v>0.79411764705882359</c:v>
                </c:pt>
                <c:pt idx="28">
                  <c:v>0.82352941176470595</c:v>
                </c:pt>
                <c:pt idx="29">
                  <c:v>0.85294117647058831</c:v>
                </c:pt>
                <c:pt idx="30">
                  <c:v>0.88235294117647067</c:v>
                </c:pt>
                <c:pt idx="31">
                  <c:v>0.91176470588235303</c:v>
                </c:pt>
                <c:pt idx="32">
                  <c:v>0.94117647058823539</c:v>
                </c:pt>
                <c:pt idx="33">
                  <c:v>0.97058823529411775</c:v>
                </c:pt>
                <c:pt idx="34">
                  <c:v>1</c:v>
                </c:pt>
                <c:pt idx="35">
                  <c:v>1.0294117647058822</c:v>
                </c:pt>
                <c:pt idx="36">
                  <c:v>1.0588235294117645</c:v>
                </c:pt>
                <c:pt idx="37">
                  <c:v>1.0882352941176467</c:v>
                </c:pt>
                <c:pt idx="38">
                  <c:v>1.117647058823529</c:v>
                </c:pt>
                <c:pt idx="39">
                  <c:v>1.1470588235294112</c:v>
                </c:pt>
                <c:pt idx="40">
                  <c:v>1.1764705882352935</c:v>
                </c:pt>
                <c:pt idx="41">
                  <c:v>1.2058823529411757</c:v>
                </c:pt>
                <c:pt idx="42">
                  <c:v>1.235294117647058</c:v>
                </c:pt>
                <c:pt idx="43">
                  <c:v>1.2647058823529402</c:v>
                </c:pt>
                <c:pt idx="44">
                  <c:v>1.2941176470588225</c:v>
                </c:pt>
                <c:pt idx="45">
                  <c:v>1.3235294117647047</c:v>
                </c:pt>
                <c:pt idx="46">
                  <c:v>1.352941176470587</c:v>
                </c:pt>
                <c:pt idx="47">
                  <c:v>1.3823529411764692</c:v>
                </c:pt>
                <c:pt idx="48">
                  <c:v>1.4117647058823515</c:v>
                </c:pt>
                <c:pt idx="49">
                  <c:v>1.4411764705882337</c:v>
                </c:pt>
                <c:pt idx="50">
                  <c:v>1.470588235294116</c:v>
                </c:pt>
                <c:pt idx="51">
                  <c:v>1.4999999999999982</c:v>
                </c:pt>
                <c:pt idx="52">
                  <c:v>1.5294117647058805</c:v>
                </c:pt>
                <c:pt idx="53">
                  <c:v>1.5588235294117627</c:v>
                </c:pt>
                <c:pt idx="54">
                  <c:v>1.588235294117645</c:v>
                </c:pt>
                <c:pt idx="55">
                  <c:v>1.6176470588235272</c:v>
                </c:pt>
                <c:pt idx="56">
                  <c:v>1.6470588235294095</c:v>
                </c:pt>
                <c:pt idx="57">
                  <c:v>1.6764705882352917</c:v>
                </c:pt>
                <c:pt idx="58">
                  <c:v>1.705882352941174</c:v>
                </c:pt>
                <c:pt idx="59">
                  <c:v>1.7352941176470562</c:v>
                </c:pt>
                <c:pt idx="60">
                  <c:v>1.7647058823529385</c:v>
                </c:pt>
                <c:pt idx="61">
                  <c:v>1.7941176470588207</c:v>
                </c:pt>
                <c:pt idx="62">
                  <c:v>1.823529411764703</c:v>
                </c:pt>
                <c:pt idx="63">
                  <c:v>1.8529411764705852</c:v>
                </c:pt>
                <c:pt idx="64">
                  <c:v>1.8823529411764675</c:v>
                </c:pt>
                <c:pt idx="65">
                  <c:v>1.9117647058823497</c:v>
                </c:pt>
                <c:pt idx="66">
                  <c:v>1.941176470588232</c:v>
                </c:pt>
                <c:pt idx="67">
                  <c:v>1.9705882352941142</c:v>
                </c:pt>
                <c:pt idx="68">
                  <c:v>1.9999999999999964</c:v>
                </c:pt>
                <c:pt idx="69">
                  <c:v>2.0294117647058787</c:v>
                </c:pt>
                <c:pt idx="70">
                  <c:v>2.0588235294117609</c:v>
                </c:pt>
                <c:pt idx="71">
                  <c:v>2.0882352941176432</c:v>
                </c:pt>
                <c:pt idx="72">
                  <c:v>2.1176470588235254</c:v>
                </c:pt>
                <c:pt idx="73">
                  <c:v>2.1470588235294077</c:v>
                </c:pt>
                <c:pt idx="74">
                  <c:v>2.1764705882352899</c:v>
                </c:pt>
                <c:pt idx="75">
                  <c:v>2.2058823529411722</c:v>
                </c:pt>
                <c:pt idx="76">
                  <c:v>2.2352941176470544</c:v>
                </c:pt>
                <c:pt idx="77">
                  <c:v>2.2647058823529367</c:v>
                </c:pt>
                <c:pt idx="78">
                  <c:v>2.2941176470588189</c:v>
                </c:pt>
                <c:pt idx="79">
                  <c:v>2.3235294117647012</c:v>
                </c:pt>
                <c:pt idx="80">
                  <c:v>2.3529411764705834</c:v>
                </c:pt>
                <c:pt idx="81">
                  <c:v>2.3823529411764657</c:v>
                </c:pt>
                <c:pt idx="82">
                  <c:v>2.4117647058823479</c:v>
                </c:pt>
                <c:pt idx="83">
                  <c:v>2.4411764705882302</c:v>
                </c:pt>
                <c:pt idx="84">
                  <c:v>2.4705882352941124</c:v>
                </c:pt>
                <c:pt idx="85">
                  <c:v>2.4999999999999947</c:v>
                </c:pt>
                <c:pt idx="86">
                  <c:v>2.5294117647058769</c:v>
                </c:pt>
                <c:pt idx="87">
                  <c:v>2.5588235294117592</c:v>
                </c:pt>
                <c:pt idx="88">
                  <c:v>2.5882352941176414</c:v>
                </c:pt>
                <c:pt idx="89">
                  <c:v>2.6176470588235237</c:v>
                </c:pt>
                <c:pt idx="90">
                  <c:v>2.6470588235294059</c:v>
                </c:pt>
                <c:pt idx="91">
                  <c:v>2.6764705882352882</c:v>
                </c:pt>
                <c:pt idx="92">
                  <c:v>2.7058823529411704</c:v>
                </c:pt>
                <c:pt idx="93">
                  <c:v>2.7352941176470527</c:v>
                </c:pt>
                <c:pt idx="94">
                  <c:v>2.7647058823529349</c:v>
                </c:pt>
                <c:pt idx="95">
                  <c:v>2.7941176470588172</c:v>
                </c:pt>
                <c:pt idx="96">
                  <c:v>2.8235294117646994</c:v>
                </c:pt>
                <c:pt idx="97">
                  <c:v>2.8529411764705817</c:v>
                </c:pt>
                <c:pt idx="98">
                  <c:v>2.8823529411764639</c:v>
                </c:pt>
                <c:pt idx="99">
                  <c:v>2.9117647058823461</c:v>
                </c:pt>
                <c:pt idx="100">
                  <c:v>2.9411764705882284</c:v>
                </c:pt>
                <c:pt idx="101">
                  <c:v>2.9705882352941106</c:v>
                </c:pt>
                <c:pt idx="102">
                  <c:v>2.9999999999999929</c:v>
                </c:pt>
                <c:pt idx="103">
                  <c:v>3.0294117647058751</c:v>
                </c:pt>
                <c:pt idx="104">
                  <c:v>3.0588235294117574</c:v>
                </c:pt>
                <c:pt idx="105">
                  <c:v>3.0882352941176396</c:v>
                </c:pt>
                <c:pt idx="106">
                  <c:v>3.1176470588235219</c:v>
                </c:pt>
                <c:pt idx="107">
                  <c:v>3.1470588235294041</c:v>
                </c:pt>
                <c:pt idx="108">
                  <c:v>3.1764705882352864</c:v>
                </c:pt>
                <c:pt idx="109">
                  <c:v>3.2058823529411686</c:v>
                </c:pt>
                <c:pt idx="110">
                  <c:v>3.2352941176470509</c:v>
                </c:pt>
                <c:pt idx="111">
                  <c:v>3.2647058823529331</c:v>
                </c:pt>
                <c:pt idx="112">
                  <c:v>3.2941176470588154</c:v>
                </c:pt>
                <c:pt idx="113">
                  <c:v>3.3235294117646976</c:v>
                </c:pt>
                <c:pt idx="114">
                  <c:v>3.3529411764705799</c:v>
                </c:pt>
                <c:pt idx="115">
                  <c:v>3.3823529411764621</c:v>
                </c:pt>
                <c:pt idx="116">
                  <c:v>3.4117647058823444</c:v>
                </c:pt>
                <c:pt idx="117">
                  <c:v>3.4411764705882266</c:v>
                </c:pt>
                <c:pt idx="118">
                  <c:v>3.4705882352941089</c:v>
                </c:pt>
                <c:pt idx="119">
                  <c:v>3.4999999999999911</c:v>
                </c:pt>
                <c:pt idx="120">
                  <c:v>3.5294117647058734</c:v>
                </c:pt>
                <c:pt idx="121">
                  <c:v>3.5588235294117556</c:v>
                </c:pt>
                <c:pt idx="122">
                  <c:v>3.5882352941176379</c:v>
                </c:pt>
                <c:pt idx="123">
                  <c:v>3.6176470588235201</c:v>
                </c:pt>
                <c:pt idx="124">
                  <c:v>3.6470588235294024</c:v>
                </c:pt>
                <c:pt idx="125">
                  <c:v>3.6764705882352846</c:v>
                </c:pt>
                <c:pt idx="126">
                  <c:v>3.7058823529411669</c:v>
                </c:pt>
                <c:pt idx="127">
                  <c:v>3.7352941176470491</c:v>
                </c:pt>
                <c:pt idx="128">
                  <c:v>3.7647058823529314</c:v>
                </c:pt>
                <c:pt idx="129">
                  <c:v>3.7941176470588136</c:v>
                </c:pt>
                <c:pt idx="130">
                  <c:v>3.8235294117646959</c:v>
                </c:pt>
                <c:pt idx="131">
                  <c:v>3.8529411764705781</c:v>
                </c:pt>
                <c:pt idx="132">
                  <c:v>3.8823529411764603</c:v>
                </c:pt>
                <c:pt idx="133">
                  <c:v>3.9117647058823426</c:v>
                </c:pt>
                <c:pt idx="134">
                  <c:v>3.9411764705882248</c:v>
                </c:pt>
                <c:pt idx="135">
                  <c:v>3.9705882352941071</c:v>
                </c:pt>
                <c:pt idx="136">
                  <c:v>3.9999999999999893</c:v>
                </c:pt>
                <c:pt idx="137">
                  <c:v>4.0294117647058716</c:v>
                </c:pt>
              </c:numCache>
            </c:numRef>
          </c:xVal>
          <c:yVal>
            <c:numRef>
              <c:f>table!$G$10:$G$148</c:f>
              <c:numCache>
                <c:formatCode>0.0000</c:formatCode>
                <c:ptCount val="1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9.7210021347435993E-8</c:v>
                </c:pt>
                <c:pt idx="30">
                  <c:v>1.1901316524959144E-6</c:v>
                </c:pt>
                <c:pt idx="31">
                  <c:v>5.9750591873139054E-6</c:v>
                </c:pt>
                <c:pt idx="32">
                  <c:v>2.0299858020633638E-5</c:v>
                </c:pt>
                <c:pt idx="33">
                  <c:v>5.4688149629345205E-5</c:v>
                </c:pt>
                <c:pt idx="34">
                  <c:v>1.2769925007709266E-4</c:v>
                </c:pt>
                <c:pt idx="35">
                  <c:v>2.78020446981559E-4</c:v>
                </c:pt>
                <c:pt idx="36">
                  <c:v>5.79909156946323E-4</c:v>
                </c:pt>
                <c:pt idx="37">
                  <c:v>1.1637057756340476E-3</c:v>
                </c:pt>
                <c:pt idx="38">
                  <c:v>2.2442080559564263E-3</c:v>
                </c:pt>
                <c:pt idx="39">
                  <c:v>4.1441608734870588E-3</c:v>
                </c:pt>
                <c:pt idx="40">
                  <c:v>7.3111474835016749E-3</c:v>
                </c:pt>
                <c:pt idx="41">
                  <c:v>1.2341574781078536E-2</c:v>
                </c:pt>
                <c:pt idx="42">
                  <c:v>2.0005637186881042E-2</c:v>
                </c:pt>
                <c:pt idx="43">
                  <c:v>3.1213413436126762E-2</c:v>
                </c:pt>
                <c:pt idx="44">
                  <c:v>4.6920639036263603E-2</c:v>
                </c:pt>
                <c:pt idx="45">
                  <c:v>6.7997213030727033E-2</c:v>
                </c:pt>
                <c:pt idx="46">
                  <c:v>9.5055740837088537E-2</c:v>
                </c:pt>
                <c:pt idx="47">
                  <c:v>0.12831799135698785</c:v>
                </c:pt>
                <c:pt idx="48">
                  <c:v>0.1675897493389496</c:v>
                </c:pt>
                <c:pt idx="49">
                  <c:v>0.21232210375011173</c:v>
                </c:pt>
                <c:pt idx="50">
                  <c:v>0.26171183502168616</c:v>
                </c:pt>
                <c:pt idx="51">
                  <c:v>0.31480319101915127</c:v>
                </c:pt>
                <c:pt idx="52">
                  <c:v>0.37058311555525247</c:v>
                </c:pt>
                <c:pt idx="53">
                  <c:v>0.42808329337090378</c:v>
                </c:pt>
                <c:pt idx="54">
                  <c:v>0.48644488145206966</c:v>
                </c:pt>
                <c:pt idx="55">
                  <c:v>0.54492609007313431</c:v>
                </c:pt>
                <c:pt idx="56">
                  <c:v>0.60289439152859581</c:v>
                </c:pt>
                <c:pt idx="57">
                  <c:v>0.65981946869978758</c:v>
                </c:pt>
                <c:pt idx="58">
                  <c:v>0.71526743685523031</c:v>
                </c:pt>
                <c:pt idx="59">
                  <c:v>0.76889250577918555</c:v>
                </c:pt>
                <c:pt idx="60">
                  <c:v>0.82042674999223919</c:v>
                </c:pt>
                <c:pt idx="61">
                  <c:v>0.86967021586016291</c:v>
                </c:pt>
                <c:pt idx="62">
                  <c:v>0.91648119738829603</c:v>
                </c:pt>
                <c:pt idx="63">
                  <c:v>0.96076766967796445</c:v>
                </c:pt>
                <c:pt idx="64">
                  <c:v>1.0024785790497719</c:v>
                </c:pt>
                <c:pt idx="65">
                  <c:v>1.0415964940731599</c:v>
                </c:pt>
                <c:pt idx="66">
                  <c:v>1.0781345953269941</c:v>
                </c:pt>
                <c:pt idx="67">
                  <c:v>1.1121333049000606</c:v>
                </c:pt>
                <c:pt idx="68">
                  <c:v>1.1436536882923745</c:v>
                </c:pt>
                <c:pt idx="69">
                  <c:v>1.172773606542538</c:v>
                </c:pt>
                <c:pt idx="70">
                  <c:v>1.1995845702982155</c:v>
                </c:pt>
                <c:pt idx="71">
                  <c:v>1.2241877272018689</c:v>
                </c:pt>
                <c:pt idx="72">
                  <c:v>1.2466913447206929</c:v>
                </c:pt>
                <c:pt idx="73">
                  <c:v>1.2672087210304841</c:v>
                </c:pt>
                <c:pt idx="74">
                  <c:v>1.2858557152927066</c:v>
                </c:pt>
                <c:pt idx="75">
                  <c:v>1.3027486895455949</c:v>
                </c:pt>
                <c:pt idx="76">
                  <c:v>1.3180031836739372</c:v>
                </c:pt>
                <c:pt idx="77">
                  <c:v>1.3317327892345869</c:v>
                </c:pt>
                <c:pt idx="78">
                  <c:v>1.3440483127362532</c:v>
                </c:pt>
                <c:pt idx="79">
                  <c:v>1.3550571651361922</c:v>
                </c:pt>
                <c:pt idx="80">
                  <c:v>1.3648628253060877</c:v>
                </c:pt>
                <c:pt idx="81">
                  <c:v>1.3735644799177193</c:v>
                </c:pt>
                <c:pt idx="82">
                  <c:v>1.3812567536550309</c:v>
                </c:pt>
                <c:pt idx="83">
                  <c:v>1.3880295129094162</c:v>
                </c:pt>
                <c:pt idx="84">
                  <c:v>1.3939677430267152</c:v>
                </c:pt>
                <c:pt idx="85">
                  <c:v>1.399151495243188</c:v>
                </c:pt>
                <c:pt idx="86">
                  <c:v>1.4036558737711027</c:v>
                </c:pt>
                <c:pt idx="87">
                  <c:v>1.40755106377543</c:v>
                </c:pt>
                <c:pt idx="88">
                  <c:v>1.4109023935574196</c:v>
                </c:pt>
                <c:pt idx="89">
                  <c:v>1.4137704253502832</c:v>
                </c:pt>
                <c:pt idx="90">
                  <c:v>1.4162110700281105</c:v>
                </c:pt>
                <c:pt idx="91">
                  <c:v>1.4182757217713997</c:v>
                </c:pt>
                <c:pt idx="92">
                  <c:v>1.4200114093517955</c:v>
                </c:pt>
                <c:pt idx="93">
                  <c:v>1.4214609612184252</c:v>
                </c:pt>
                <c:pt idx="94">
                  <c:v>1.4226631820069591</c:v>
                </c:pt>
                <c:pt idx="95">
                  <c:v>1.4236530384645991</c:v>
                </c:pt>
                <c:pt idx="96">
                  <c:v>1.4244618531009403</c:v>
                </c:pt>
                <c:pt idx="97">
                  <c:v>1.4251175041450301</c:v>
                </c:pt>
                <c:pt idx="98">
                  <c:v>1.4256446306201875</c:v>
                </c:pt>
                <c:pt idx="99">
                  <c:v>1.4260648415459871</c:v>
                </c:pt>
                <c:pt idx="100">
                  <c:v>1.4263969284460056</c:v>
                </c:pt>
                <c:pt idx="101">
                  <c:v>1.4266570804843188</c:v>
                </c:pt>
                <c:pt idx="102">
                  <c:v>1.4268591016765719</c:v>
                </c:pt>
                <c:pt idx="103">
                  <c:v>1.4270146297254402</c:v>
                </c:pt>
                <c:pt idx="104">
                  <c:v>1.4271333561121611</c:v>
                </c:pt>
                <c:pt idx="105">
                  <c:v>1.4272232468356019</c:v>
                </c:pt>
                <c:pt idx="106">
                  <c:v>1.4272907620835533</c:v>
                </c:pt>
                <c:pt idx="107">
                  <c:v>1.4273410716495434</c:v>
                </c:pt>
                <c:pt idx="108">
                  <c:v>1.4273782612943418</c:v>
                </c:pt>
                <c:pt idx="109">
                  <c:v>1.4274055241028656</c:v>
                </c:pt>
                <c:pt idx="110">
                  <c:v>1.427425331559081</c:v>
                </c:pt>
                <c:pt idx="111">
                  <c:v>1.4274395812024612</c:v>
                </c:pt>
                <c:pt idx="112">
                  <c:v>1.4274497201055809</c:v>
                </c:pt>
                <c:pt idx="113">
                  <c:v>1.4274568452602903</c:v>
                </c:pt>
                <c:pt idx="114">
                  <c:v>1.4274617832323648</c:v>
                </c:pt>
                <c:pt idx="115">
                  <c:v>1.4274651523213431</c:v>
                </c:pt>
                <c:pt idx="116">
                  <c:v>1.4274674109364109</c:v>
                </c:pt>
                <c:pt idx="117">
                  <c:v>1.4274688953804267</c:v>
                </c:pt>
                <c:pt idx="118">
                  <c:v>1.4274698493827112</c:v>
                </c:pt>
                <c:pt idx="119">
                  <c:v>1.4274704470953961</c:v>
                </c:pt>
                <c:pt idx="120">
                  <c:v>1.4274708109024479</c:v>
                </c:pt>
                <c:pt idx="121">
                  <c:v>1.4274710251390179</c:v>
                </c:pt>
                <c:pt idx="122">
                  <c:v>1.4274711465907535</c:v>
                </c:pt>
                <c:pt idx="123">
                  <c:v>1.4274712124612787</c:v>
                </c:pt>
                <c:pt idx="124">
                  <c:v>1.4274712463566412</c:v>
                </c:pt>
                <c:pt idx="125">
                  <c:v>1.4274712627108246</c:v>
                </c:pt>
                <c:pt idx="126">
                  <c:v>1.4274712699834335</c:v>
                </c:pt>
                <c:pt idx="127">
                  <c:v>1.4274712728914229</c:v>
                </c:pt>
                <c:pt idx="128">
                  <c:v>1.4274712738984654</c:v>
                </c:pt>
                <c:pt idx="129">
                  <c:v>1.4274712741814382</c:v>
                </c:pt>
                <c:pt idx="130">
                  <c:v>1.4274712742387194</c:v>
                </c:pt>
                <c:pt idx="131">
                  <c:v>1.4274712742452689</c:v>
                </c:pt>
                <c:pt idx="132">
                  <c:v>1.4274712742454669</c:v>
                </c:pt>
                <c:pt idx="133">
                  <c:v>1.4274712742454669</c:v>
                </c:pt>
                <c:pt idx="134">
                  <c:v>1.4274712742454669</c:v>
                </c:pt>
                <c:pt idx="135">
                  <c:v>1.4274712742454669</c:v>
                </c:pt>
                <c:pt idx="136">
                  <c:v>1.4274712742454669</c:v>
                </c:pt>
                <c:pt idx="137">
                  <c:v>1.4274712742454669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327064"/>
        <c:axId val="199327456"/>
      </c:scatterChart>
      <c:valAx>
        <c:axId val="19932706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Time (hr)</a:t>
                </a:r>
              </a:p>
            </c:rich>
          </c:tx>
          <c:layout>
            <c:manualLayout>
              <c:xMode val="edge"/>
              <c:yMode val="edge"/>
              <c:x val="0.42740020739087292"/>
              <c:y val="0.9202124153085516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99327456"/>
        <c:crosses val="autoZero"/>
        <c:crossBetween val="midCat"/>
      </c:valAx>
      <c:valAx>
        <c:axId val="19932745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 b="1"/>
                  <a:t>Depth (in)</a:t>
                </a:r>
              </a:p>
            </c:rich>
          </c:tx>
          <c:layout>
            <c:manualLayout>
              <c:xMode val="edge"/>
              <c:yMode val="edge"/>
              <c:x val="1.1577424023154847E-2"/>
              <c:y val="0.428571893629581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99327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4134105161601543"/>
          <c:y val="0.11806913670674886"/>
          <c:w val="0.43068989748206837"/>
          <c:h val="7.045006002156709E-2"/>
        </c:manualLayout>
      </c:layout>
      <c:overlay val="0"/>
      <c:txPr>
        <a:bodyPr/>
        <a:lstStyle/>
        <a:p>
          <a:pPr>
            <a:defRPr sz="92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744" r="0.75000000000000744" t="1" header="0.5" footer="0.5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603773584905659"/>
          <c:y val="3.8461538461538464E-2"/>
          <c:w val="0.79245283018867962"/>
          <c:h val="0.75000000000000699"/>
        </c:manualLayout>
      </c:layout>
      <c:scatterChart>
        <c:scatterStyle val="lineMarker"/>
        <c:varyColors val="0"/>
        <c:ser>
          <c:idx val="0"/>
          <c:order val="0"/>
          <c:tx>
            <c:v>Inflow</c:v>
          </c:tx>
          <c:spPr>
            <a:ln w="12700">
              <a:solidFill>
                <a:schemeClr val="tx2">
                  <a:lumMod val="60000"/>
                  <a:lumOff val="40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routable!$B$10:$B$158</c:f>
              <c:numCache>
                <c:formatCode>0.00</c:formatCode>
                <c:ptCount val="149"/>
                <c:pt idx="0">
                  <c:v>0</c:v>
                </c:pt>
                <c:pt idx="1">
                  <c:v>2.9411764705882353E-2</c:v>
                </c:pt>
                <c:pt idx="2">
                  <c:v>5.8823529411764705E-2</c:v>
                </c:pt>
                <c:pt idx="3">
                  <c:v>8.8235294117647051E-2</c:v>
                </c:pt>
                <c:pt idx="4">
                  <c:v>0.11764705882352941</c:v>
                </c:pt>
                <c:pt idx="5">
                  <c:v>0.14705882352941177</c:v>
                </c:pt>
                <c:pt idx="6">
                  <c:v>0.1764705882352941</c:v>
                </c:pt>
                <c:pt idx="7">
                  <c:v>0.20588235294117646</c:v>
                </c:pt>
                <c:pt idx="8">
                  <c:v>0.23529411764705882</c:v>
                </c:pt>
                <c:pt idx="9">
                  <c:v>0.26470588235294118</c:v>
                </c:pt>
                <c:pt idx="10">
                  <c:v>0.29411764705882354</c:v>
                </c:pt>
                <c:pt idx="11">
                  <c:v>0.3235294117647059</c:v>
                </c:pt>
                <c:pt idx="12">
                  <c:v>0.3529411764705882</c:v>
                </c:pt>
                <c:pt idx="13">
                  <c:v>0.38235294117647056</c:v>
                </c:pt>
                <c:pt idx="14">
                  <c:v>0.41176470588235292</c:v>
                </c:pt>
                <c:pt idx="15">
                  <c:v>0.44117647058823528</c:v>
                </c:pt>
                <c:pt idx="16">
                  <c:v>0.47058823529411764</c:v>
                </c:pt>
                <c:pt idx="17">
                  <c:v>0.5</c:v>
                </c:pt>
                <c:pt idx="18">
                  <c:v>0.52941176470588236</c:v>
                </c:pt>
                <c:pt idx="19">
                  <c:v>0.55882352941176472</c:v>
                </c:pt>
                <c:pt idx="20">
                  <c:v>0.58823529411764708</c:v>
                </c:pt>
                <c:pt idx="21">
                  <c:v>0.61764705882352944</c:v>
                </c:pt>
                <c:pt idx="22">
                  <c:v>0.6470588235294118</c:v>
                </c:pt>
                <c:pt idx="23">
                  <c:v>0.67647058823529416</c:v>
                </c:pt>
                <c:pt idx="24">
                  <c:v>0.70588235294117641</c:v>
                </c:pt>
                <c:pt idx="25">
                  <c:v>0.73529411764705876</c:v>
                </c:pt>
                <c:pt idx="26">
                  <c:v>0.76470588235294112</c:v>
                </c:pt>
                <c:pt idx="27">
                  <c:v>0.79411764705882348</c:v>
                </c:pt>
                <c:pt idx="28">
                  <c:v>0.82352941176470584</c:v>
                </c:pt>
                <c:pt idx="29">
                  <c:v>0.8529411764705882</c:v>
                </c:pt>
                <c:pt idx="30">
                  <c:v>0.88235294117647056</c:v>
                </c:pt>
                <c:pt idx="31">
                  <c:v>0.91176470588235292</c:v>
                </c:pt>
                <c:pt idx="32">
                  <c:v>0.94117647058823528</c:v>
                </c:pt>
                <c:pt idx="33">
                  <c:v>0.97058823529411764</c:v>
                </c:pt>
                <c:pt idx="34">
                  <c:v>1</c:v>
                </c:pt>
                <c:pt idx="35">
                  <c:v>1.0294117647058822</c:v>
                </c:pt>
                <c:pt idx="36">
                  <c:v>1.0588235294117647</c:v>
                </c:pt>
                <c:pt idx="37">
                  <c:v>1.088235294117647</c:v>
                </c:pt>
                <c:pt idx="38">
                  <c:v>1.1176470588235294</c:v>
                </c:pt>
                <c:pt idx="39">
                  <c:v>1.1470588235294117</c:v>
                </c:pt>
                <c:pt idx="40">
                  <c:v>1.1764705882352942</c:v>
                </c:pt>
                <c:pt idx="41">
                  <c:v>1.2058823529411764</c:v>
                </c:pt>
                <c:pt idx="42">
                  <c:v>1.2352941176470589</c:v>
                </c:pt>
                <c:pt idx="43">
                  <c:v>1.2647058823529411</c:v>
                </c:pt>
                <c:pt idx="44">
                  <c:v>1.2941176470588236</c:v>
                </c:pt>
                <c:pt idx="45">
                  <c:v>1.3235294117647058</c:v>
                </c:pt>
                <c:pt idx="46">
                  <c:v>1.3529411764705883</c:v>
                </c:pt>
                <c:pt idx="47">
                  <c:v>1.3823529411764706</c:v>
                </c:pt>
                <c:pt idx="48">
                  <c:v>1.4117647058823528</c:v>
                </c:pt>
                <c:pt idx="49">
                  <c:v>1.4411764705882353</c:v>
                </c:pt>
                <c:pt idx="50">
                  <c:v>1.4705882352941175</c:v>
                </c:pt>
                <c:pt idx="51">
                  <c:v>1.5</c:v>
                </c:pt>
                <c:pt idx="52">
                  <c:v>1.5294117647058822</c:v>
                </c:pt>
                <c:pt idx="53">
                  <c:v>1.5588235294117647</c:v>
                </c:pt>
                <c:pt idx="54">
                  <c:v>1.588235294117647</c:v>
                </c:pt>
                <c:pt idx="55">
                  <c:v>1.6176470588235294</c:v>
                </c:pt>
                <c:pt idx="56">
                  <c:v>1.6470588235294117</c:v>
                </c:pt>
                <c:pt idx="57">
                  <c:v>1.6764705882352942</c:v>
                </c:pt>
                <c:pt idx="58">
                  <c:v>1.7058823529411764</c:v>
                </c:pt>
                <c:pt idx="59">
                  <c:v>1.7352941176470589</c:v>
                </c:pt>
                <c:pt idx="60">
                  <c:v>1.7647058823529411</c:v>
                </c:pt>
                <c:pt idx="61">
                  <c:v>1.7941176470588236</c:v>
                </c:pt>
                <c:pt idx="62">
                  <c:v>1.8235294117647058</c:v>
                </c:pt>
                <c:pt idx="63">
                  <c:v>1.8529411764705883</c:v>
                </c:pt>
                <c:pt idx="64">
                  <c:v>1.8823529411764706</c:v>
                </c:pt>
                <c:pt idx="65">
                  <c:v>1.9117647058823528</c:v>
                </c:pt>
                <c:pt idx="66">
                  <c:v>1.9411764705882353</c:v>
                </c:pt>
                <c:pt idx="67">
                  <c:v>1.9705882352941175</c:v>
                </c:pt>
                <c:pt idx="68">
                  <c:v>2</c:v>
                </c:pt>
                <c:pt idx="69">
                  <c:v>2.0294117647058822</c:v>
                </c:pt>
                <c:pt idx="70">
                  <c:v>2.0588235294117645</c:v>
                </c:pt>
                <c:pt idx="71">
                  <c:v>2.0882352941176472</c:v>
                </c:pt>
                <c:pt idx="72">
                  <c:v>2.1176470588235294</c:v>
                </c:pt>
                <c:pt idx="73">
                  <c:v>2.1470588235294117</c:v>
                </c:pt>
                <c:pt idx="74">
                  <c:v>2.1764705882352939</c:v>
                </c:pt>
                <c:pt idx="75">
                  <c:v>2.2058823529411766</c:v>
                </c:pt>
                <c:pt idx="76">
                  <c:v>2.2352941176470589</c:v>
                </c:pt>
                <c:pt idx="77">
                  <c:v>2.2647058823529411</c:v>
                </c:pt>
                <c:pt idx="78">
                  <c:v>2.2941176470588234</c:v>
                </c:pt>
                <c:pt idx="79">
                  <c:v>2.3235294117647061</c:v>
                </c:pt>
                <c:pt idx="80">
                  <c:v>2.3529411764705883</c:v>
                </c:pt>
                <c:pt idx="81">
                  <c:v>2.3823529411764706</c:v>
                </c:pt>
                <c:pt idx="82">
                  <c:v>2.4117647058823528</c:v>
                </c:pt>
                <c:pt idx="83">
                  <c:v>2.4411764705882351</c:v>
                </c:pt>
                <c:pt idx="84">
                  <c:v>2.4705882352941178</c:v>
                </c:pt>
                <c:pt idx="85">
                  <c:v>2.5</c:v>
                </c:pt>
                <c:pt idx="86">
                  <c:v>2.5294117647058822</c:v>
                </c:pt>
                <c:pt idx="87">
                  <c:v>2.5588235294117645</c:v>
                </c:pt>
                <c:pt idx="88">
                  <c:v>2.5882352941176472</c:v>
                </c:pt>
                <c:pt idx="89">
                  <c:v>2.6176470588235294</c:v>
                </c:pt>
                <c:pt idx="90">
                  <c:v>2.6470588235294117</c:v>
                </c:pt>
                <c:pt idx="91">
                  <c:v>2.6764705882352939</c:v>
                </c:pt>
                <c:pt idx="92">
                  <c:v>2.7058823529411766</c:v>
                </c:pt>
                <c:pt idx="93">
                  <c:v>2.7352941176470589</c:v>
                </c:pt>
                <c:pt idx="94">
                  <c:v>2.7647058823529411</c:v>
                </c:pt>
                <c:pt idx="95">
                  <c:v>2.7941176470588234</c:v>
                </c:pt>
                <c:pt idx="96">
                  <c:v>2.8235294117647056</c:v>
                </c:pt>
                <c:pt idx="97">
                  <c:v>2.8529411764705883</c:v>
                </c:pt>
                <c:pt idx="98">
                  <c:v>2.8823529411764706</c:v>
                </c:pt>
                <c:pt idx="99">
                  <c:v>2.9117647058823528</c:v>
                </c:pt>
                <c:pt idx="100">
                  <c:v>2.9411764705882351</c:v>
                </c:pt>
                <c:pt idx="101">
                  <c:v>2.9705882352941178</c:v>
                </c:pt>
                <c:pt idx="102">
                  <c:v>3</c:v>
                </c:pt>
                <c:pt idx="103">
                  <c:v>3.0294117647058822</c:v>
                </c:pt>
                <c:pt idx="104">
                  <c:v>3.0588235294117645</c:v>
                </c:pt>
                <c:pt idx="105">
                  <c:v>3.0882352941176472</c:v>
                </c:pt>
                <c:pt idx="106">
                  <c:v>3.1176470588235294</c:v>
                </c:pt>
                <c:pt idx="107">
                  <c:v>3.1470588235294117</c:v>
                </c:pt>
                <c:pt idx="108">
                  <c:v>3.1764705882352939</c:v>
                </c:pt>
                <c:pt idx="109">
                  <c:v>3.2058823529411766</c:v>
                </c:pt>
                <c:pt idx="110">
                  <c:v>3.2352941176470589</c:v>
                </c:pt>
                <c:pt idx="111">
                  <c:v>3.2647058823529411</c:v>
                </c:pt>
                <c:pt idx="112">
                  <c:v>3.2941176470588234</c:v>
                </c:pt>
                <c:pt idx="113">
                  <c:v>3.3235294117647056</c:v>
                </c:pt>
                <c:pt idx="114">
                  <c:v>3.3529411764705883</c:v>
                </c:pt>
                <c:pt idx="115">
                  <c:v>3.3823529411764706</c:v>
                </c:pt>
                <c:pt idx="116">
                  <c:v>3.4117647058823528</c:v>
                </c:pt>
                <c:pt idx="117">
                  <c:v>3.4411764705882351</c:v>
                </c:pt>
                <c:pt idx="118">
                  <c:v>3.4705882352941178</c:v>
                </c:pt>
                <c:pt idx="119">
                  <c:v>3.5</c:v>
                </c:pt>
                <c:pt idx="120">
                  <c:v>3.5294117647058822</c:v>
                </c:pt>
                <c:pt idx="121">
                  <c:v>3.5588235294117645</c:v>
                </c:pt>
                <c:pt idx="122">
                  <c:v>3.5882352941176472</c:v>
                </c:pt>
                <c:pt idx="123">
                  <c:v>3.6176470588235294</c:v>
                </c:pt>
                <c:pt idx="124">
                  <c:v>3.6470588235294117</c:v>
                </c:pt>
                <c:pt idx="125">
                  <c:v>3.6764705882352939</c:v>
                </c:pt>
                <c:pt idx="126">
                  <c:v>3.7058823529411766</c:v>
                </c:pt>
                <c:pt idx="127">
                  <c:v>3.7352941176470589</c:v>
                </c:pt>
                <c:pt idx="128">
                  <c:v>3.7647058823529411</c:v>
                </c:pt>
                <c:pt idx="129">
                  <c:v>3.7941176470588234</c:v>
                </c:pt>
                <c:pt idx="130">
                  <c:v>3.8235294117647056</c:v>
                </c:pt>
                <c:pt idx="131">
                  <c:v>3.8529411764705883</c:v>
                </c:pt>
                <c:pt idx="132">
                  <c:v>3.8823529411764706</c:v>
                </c:pt>
                <c:pt idx="133">
                  <c:v>3.9117647058823528</c:v>
                </c:pt>
                <c:pt idx="134">
                  <c:v>3.9411764705882351</c:v>
                </c:pt>
                <c:pt idx="135">
                  <c:v>3.9705882352941178</c:v>
                </c:pt>
                <c:pt idx="136">
                  <c:v>4</c:v>
                </c:pt>
                <c:pt idx="137">
                  <c:v>4.0294117647058822</c:v>
                </c:pt>
                <c:pt idx="138">
                  <c:v>4.0588235294117645</c:v>
                </c:pt>
                <c:pt idx="139">
                  <c:v>4.0882352941176467</c:v>
                </c:pt>
                <c:pt idx="140">
                  <c:v>4.117647058823529</c:v>
                </c:pt>
                <c:pt idx="141">
                  <c:v>4.1470588235294121</c:v>
                </c:pt>
                <c:pt idx="142">
                  <c:v>4.1764705882352944</c:v>
                </c:pt>
                <c:pt idx="143">
                  <c:v>4.2058823529411766</c:v>
                </c:pt>
                <c:pt idx="144">
                  <c:v>4.2352941176470589</c:v>
                </c:pt>
                <c:pt idx="145">
                  <c:v>4.2647058823529411</c:v>
                </c:pt>
                <c:pt idx="146">
                  <c:v>4.2941176470588234</c:v>
                </c:pt>
              </c:numCache>
            </c:numRef>
          </c:xVal>
          <c:yVal>
            <c:numRef>
              <c:f>routable!$C$10:$C$158</c:f>
              <c:numCache>
                <c:formatCode>0.00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2.0662631273582334E-3</c:v>
                </c:pt>
                <c:pt idx="30">
                  <c:v>2.3230770204885679E-2</c:v>
                </c:pt>
                <c:pt idx="31">
                  <c:v>0.10170679108215547</c:v>
                </c:pt>
                <c:pt idx="32">
                  <c:v>0.30448304841251328</c:v>
                </c:pt>
                <c:pt idx="33">
                  <c:v>0.73094582203584113</c:v>
                </c:pt>
                <c:pt idx="34">
                  <c:v>1.5518991010591714</c:v>
                </c:pt>
                <c:pt idx="35">
                  <c:v>3.1951761980787579</c:v>
                </c:pt>
                <c:pt idx="36">
                  <c:v>6.4168436681697001</c:v>
                </c:pt>
                <c:pt idx="37">
                  <c:v>12.408982225809137</c:v>
                </c:pt>
                <c:pt idx="38">
                  <c:v>22.966788710776353</c:v>
                </c:pt>
                <c:pt idx="39">
                  <c:v>40.384750421490153</c:v>
                </c:pt>
                <c:pt idx="40">
                  <c:v>67.316389466908078</c:v>
                </c:pt>
                <c:pt idx="41">
                  <c:v>106.92505048105872</c:v>
                </c:pt>
                <c:pt idx="42">
                  <c:v>162.9047019574576</c:v>
                </c:pt>
                <c:pt idx="43">
                  <c:v>238.22867727524283</c:v>
                </c:pt>
                <c:pt idx="44">
                  <c:v>333.86744124520345</c:v>
                </c:pt>
                <c:pt idx="45">
                  <c:v>447.99648320358989</c:v>
                </c:pt>
                <c:pt idx="46">
                  <c:v>575.14685741149572</c:v>
                </c:pt>
                <c:pt idx="47">
                  <c:v>707.0110759113926</c:v>
                </c:pt>
                <c:pt idx="48">
                  <c:v>834.74712112903205</c:v>
                </c:pt>
                <c:pt idx="49">
                  <c:v>950.8157002595151</c:v>
                </c:pt>
                <c:pt idx="50">
                  <c:v>1049.8113176196498</c:v>
                </c:pt>
                <c:pt idx="51">
                  <c:v>1128.491792908191</c:v>
                </c:pt>
                <c:pt idx="52">
                  <c:v>1185.6390906842526</c:v>
                </c:pt>
                <c:pt idx="53">
                  <c:v>1222.2042088889621</c:v>
                </c:pt>
                <c:pt idx="54">
                  <c:v>1240.514052303143</c:v>
                </c:pt>
                <c:pt idx="55">
                  <c:v>1243.0566657851834</c:v>
                </c:pt>
                <c:pt idx="56">
                  <c:v>1232.154485646206</c:v>
                </c:pt>
                <c:pt idx="57">
                  <c:v>1209.9800653315851</c:v>
                </c:pt>
                <c:pt idx="58">
                  <c:v>1178.5831388416491</c:v>
                </c:pt>
                <c:pt idx="59">
                  <c:v>1139.8362132191346</c:v>
                </c:pt>
                <c:pt idx="60">
                  <c:v>1095.3943547973079</c:v>
                </c:pt>
                <c:pt idx="61">
                  <c:v>1046.702349982543</c:v>
                </c:pt>
                <c:pt idx="62">
                  <c:v>994.99829077632376</c:v>
                </c:pt>
                <c:pt idx="63">
                  <c:v>941.33818164548313</c:v>
                </c:pt>
                <c:pt idx="64">
                  <c:v>886.59289288202729</c:v>
                </c:pt>
                <c:pt idx="65">
                  <c:v>831.47708756358054</c:v>
                </c:pt>
                <c:pt idx="66">
                  <c:v>776.64144414335567</c:v>
                </c:pt>
                <c:pt idx="67">
                  <c:v>722.66499888431235</c:v>
                </c:pt>
                <c:pt idx="68">
                  <c:v>669.98654110933126</c:v>
                </c:pt>
                <c:pt idx="69">
                  <c:v>618.96307107010193</c:v>
                </c:pt>
                <c:pt idx="70">
                  <c:v>569.88472021105827</c:v>
                </c:pt>
                <c:pt idx="71">
                  <c:v>522.95632921357287</c:v>
                </c:pt>
                <c:pt idx="72">
                  <c:v>478.32923464886272</c:v>
                </c:pt>
                <c:pt idx="73">
                  <c:v>436.11036754672341</c:v>
                </c:pt>
                <c:pt idx="74">
                  <c:v>396.35416334683441</c:v>
                </c:pt>
                <c:pt idx="75">
                  <c:v>359.07131102667603</c:v>
                </c:pt>
                <c:pt idx="76">
                  <c:v>324.24433517242403</c:v>
                </c:pt>
                <c:pt idx="77">
                  <c:v>291.83182278862131</c:v>
                </c:pt>
                <c:pt idx="78">
                  <c:v>261.77457583983926</c:v>
                </c:pt>
                <c:pt idx="79">
                  <c:v>234.00041964010202</c:v>
                </c:pt>
                <c:pt idx="80">
                  <c:v>208.42577511680511</c:v>
                </c:pt>
                <c:pt idx="81">
                  <c:v>184.95940872968063</c:v>
                </c:pt>
                <c:pt idx="82">
                  <c:v>163.50435241800602</c:v>
                </c:pt>
                <c:pt idx="83">
                  <c:v>143.95946553487343</c:v>
                </c:pt>
                <c:pt idx="84">
                  <c:v>126.22099823730584</c:v>
                </c:pt>
                <c:pt idx="85">
                  <c:v>110.18407277144348</c:v>
                </c:pt>
                <c:pt idx="86">
                  <c:v>95.743536879076814</c:v>
                </c:pt>
                <c:pt idx="87">
                  <c:v>82.794832965110473</c:v>
                </c:pt>
                <c:pt idx="88">
                  <c:v>71.234725187365186</c:v>
                </c:pt>
                <c:pt idx="89">
                  <c:v>60.961907625807726</c:v>
                </c:pt>
                <c:pt idx="90">
                  <c:v>51.877512574077109</c:v>
                </c:pt>
                <c:pt idx="91">
                  <c:v>43.885534730485496</c:v>
                </c:pt>
                <c:pt idx="92">
                  <c:v>36.893184450268492</c:v>
                </c:pt>
                <c:pt idx="93">
                  <c:v>30.811181107609698</c:v>
                </c:pt>
                <c:pt idx="94">
                  <c:v>25.553995893206228</c:v>
                </c:pt>
                <c:pt idx="95">
                  <c:v>21.040051956055176</c:v>
                </c:pt>
                <c:pt idx="96">
                  <c:v>17.19188862191972</c:v>
                </c:pt>
                <c:pt idx="97">
                  <c:v>13.936295435786063</c:v>
                </c:pt>
                <c:pt idx="98">
                  <c:v>11.204420943178954</c:v>
                </c:pt>
                <c:pt idx="99">
                  <c:v>8.9318604158055841</c:v>
                </c:pt>
                <c:pt idx="100">
                  <c:v>7.0587261176946994</c:v>
                </c:pt>
                <c:pt idx="101">
                  <c:v>5.5297031810384114</c:v>
                </c:pt>
                <c:pt idx="102">
                  <c:v>4.2940937025982313</c:v>
                </c:pt>
                <c:pt idx="103">
                  <c:v>3.3058512712178341</c:v>
                </c:pt>
                <c:pt idx="104">
                  <c:v>2.52360766642451</c:v>
                </c:pt>
                <c:pt idx="105">
                  <c:v>1.9106866222497585</c:v>
                </c:pt>
                <c:pt idx="106">
                  <c:v>1.4350811309657578</c:v>
                </c:pt>
                <c:pt idx="107">
                  <c:v>1.0693630113190049</c:v>
                </c:pt>
                <c:pt idx="108">
                  <c:v>0.79049043196741386</c:v>
                </c:pt>
                <c:pt idx="109">
                  <c:v>0.57948897881462347</c:v>
                </c:pt>
                <c:pt idx="110">
                  <c:v>0.42102054764808527</c:v>
                </c:pt>
                <c:pt idx="111">
                  <c:v>0.30288556967856506</c:v>
                </c:pt>
                <c:pt idx="112">
                  <c:v>0.21550907383828286</c:v>
                </c:pt>
                <c:pt idx="113">
                  <c:v>0.15144986338495323</c:v>
                </c:pt>
                <c:pt idx="114">
                  <c:v>0.10495985373082418</c:v>
                </c:pt>
                <c:pt idx="115">
                  <c:v>7.1612208619468418E-2</c:v>
                </c:pt>
                <c:pt idx="116">
                  <c:v>4.8008353138815858E-2</c:v>
                </c:pt>
                <c:pt idx="117">
                  <c:v>3.1552836752783947E-2</c:v>
                </c:pt>
                <c:pt idx="118">
                  <c:v>2.0277947856845096E-2</c:v>
                </c:pt>
                <c:pt idx="119">
                  <c:v>1.2704777391907032E-2</c:v>
                </c:pt>
                <c:pt idx="120">
                  <c:v>7.7329588662089551E-3</c:v>
                </c:pt>
                <c:pt idx="121">
                  <c:v>4.5537396155885092E-3</c:v>
                </c:pt>
                <c:pt idx="122">
                  <c:v>2.5815367559430809E-3</c:v>
                </c:pt>
                <c:pt idx="123">
                  <c:v>1.4001214671527649E-3</c:v>
                </c:pt>
                <c:pt idx="124">
                  <c:v>7.2046828913601237E-4</c:v>
                </c:pt>
                <c:pt idx="125">
                  <c:v>3.4761895467884098E-4</c:v>
                </c:pt>
                <c:pt idx="126">
                  <c:v>1.5458409921509519E-4</c:v>
                </c:pt>
                <c:pt idx="127">
                  <c:v>6.1811232836956877E-5</c:v>
                </c:pt>
                <c:pt idx="128">
                  <c:v>2.1405350458011707E-5</c:v>
                </c:pt>
                <c:pt idx="129">
                  <c:v>6.014774483049572E-6</c:v>
                </c:pt>
                <c:pt idx="130">
                  <c:v>1.2175499005370226E-6</c:v>
                </c:pt>
                <c:pt idx="131">
                  <c:v>1.3921271694555433E-7</c:v>
                </c:pt>
                <c:pt idx="132">
                  <c:v>4.2100615890859969E-9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Outflow</c:v>
          </c:tx>
          <c:spPr>
            <a:ln w="19050"/>
          </c:spPr>
          <c:marker>
            <c:symbol val="none"/>
          </c:marker>
          <c:xVal>
            <c:numRef>
              <c:f>routable!$B$10:$B$158</c:f>
              <c:numCache>
                <c:formatCode>0.00</c:formatCode>
                <c:ptCount val="149"/>
                <c:pt idx="0">
                  <c:v>0</c:v>
                </c:pt>
                <c:pt idx="1">
                  <c:v>2.9411764705882353E-2</c:v>
                </c:pt>
                <c:pt idx="2">
                  <c:v>5.8823529411764705E-2</c:v>
                </c:pt>
                <c:pt idx="3">
                  <c:v>8.8235294117647051E-2</c:v>
                </c:pt>
                <c:pt idx="4">
                  <c:v>0.11764705882352941</c:v>
                </c:pt>
                <c:pt idx="5">
                  <c:v>0.14705882352941177</c:v>
                </c:pt>
                <c:pt idx="6">
                  <c:v>0.1764705882352941</c:v>
                </c:pt>
                <c:pt idx="7">
                  <c:v>0.20588235294117646</c:v>
                </c:pt>
                <c:pt idx="8">
                  <c:v>0.23529411764705882</c:v>
                </c:pt>
                <c:pt idx="9">
                  <c:v>0.26470588235294118</c:v>
                </c:pt>
                <c:pt idx="10">
                  <c:v>0.29411764705882354</c:v>
                </c:pt>
                <c:pt idx="11">
                  <c:v>0.3235294117647059</c:v>
                </c:pt>
                <c:pt idx="12">
                  <c:v>0.3529411764705882</c:v>
                </c:pt>
                <c:pt idx="13">
                  <c:v>0.38235294117647056</c:v>
                </c:pt>
                <c:pt idx="14">
                  <c:v>0.41176470588235292</c:v>
                </c:pt>
                <c:pt idx="15">
                  <c:v>0.44117647058823528</c:v>
                </c:pt>
                <c:pt idx="16">
                  <c:v>0.47058823529411764</c:v>
                </c:pt>
                <c:pt idx="17">
                  <c:v>0.5</c:v>
                </c:pt>
                <c:pt idx="18">
                  <c:v>0.52941176470588236</c:v>
                </c:pt>
                <c:pt idx="19">
                  <c:v>0.55882352941176472</c:v>
                </c:pt>
                <c:pt idx="20">
                  <c:v>0.58823529411764708</c:v>
                </c:pt>
                <c:pt idx="21">
                  <c:v>0.61764705882352944</c:v>
                </c:pt>
                <c:pt idx="22">
                  <c:v>0.6470588235294118</c:v>
                </c:pt>
                <c:pt idx="23">
                  <c:v>0.67647058823529416</c:v>
                </c:pt>
                <c:pt idx="24">
                  <c:v>0.70588235294117641</c:v>
                </c:pt>
                <c:pt idx="25">
                  <c:v>0.73529411764705876</c:v>
                </c:pt>
                <c:pt idx="26">
                  <c:v>0.76470588235294112</c:v>
                </c:pt>
                <c:pt idx="27">
                  <c:v>0.79411764705882348</c:v>
                </c:pt>
                <c:pt idx="28">
                  <c:v>0.82352941176470584</c:v>
                </c:pt>
                <c:pt idx="29">
                  <c:v>0.8529411764705882</c:v>
                </c:pt>
                <c:pt idx="30">
                  <c:v>0.88235294117647056</c:v>
                </c:pt>
                <c:pt idx="31">
                  <c:v>0.91176470588235292</c:v>
                </c:pt>
                <c:pt idx="32">
                  <c:v>0.94117647058823528</c:v>
                </c:pt>
                <c:pt idx="33">
                  <c:v>0.97058823529411764</c:v>
                </c:pt>
                <c:pt idx="34">
                  <c:v>1</c:v>
                </c:pt>
                <c:pt idx="35">
                  <c:v>1.0294117647058822</c:v>
                </c:pt>
                <c:pt idx="36">
                  <c:v>1.0588235294117647</c:v>
                </c:pt>
                <c:pt idx="37">
                  <c:v>1.088235294117647</c:v>
                </c:pt>
                <c:pt idx="38">
                  <c:v>1.1176470588235294</c:v>
                </c:pt>
                <c:pt idx="39">
                  <c:v>1.1470588235294117</c:v>
                </c:pt>
                <c:pt idx="40">
                  <c:v>1.1764705882352942</c:v>
                </c:pt>
                <c:pt idx="41">
                  <c:v>1.2058823529411764</c:v>
                </c:pt>
                <c:pt idx="42">
                  <c:v>1.2352941176470589</c:v>
                </c:pt>
                <c:pt idx="43">
                  <c:v>1.2647058823529411</c:v>
                </c:pt>
                <c:pt idx="44">
                  <c:v>1.2941176470588236</c:v>
                </c:pt>
                <c:pt idx="45">
                  <c:v>1.3235294117647058</c:v>
                </c:pt>
                <c:pt idx="46">
                  <c:v>1.3529411764705883</c:v>
                </c:pt>
                <c:pt idx="47">
                  <c:v>1.3823529411764706</c:v>
                </c:pt>
                <c:pt idx="48">
                  <c:v>1.4117647058823528</c:v>
                </c:pt>
                <c:pt idx="49">
                  <c:v>1.4411764705882353</c:v>
                </c:pt>
                <c:pt idx="50">
                  <c:v>1.4705882352941175</c:v>
                </c:pt>
                <c:pt idx="51">
                  <c:v>1.5</c:v>
                </c:pt>
                <c:pt idx="52">
                  <c:v>1.5294117647058822</c:v>
                </c:pt>
                <c:pt idx="53">
                  <c:v>1.5588235294117647</c:v>
                </c:pt>
                <c:pt idx="54">
                  <c:v>1.588235294117647</c:v>
                </c:pt>
                <c:pt idx="55">
                  <c:v>1.6176470588235294</c:v>
                </c:pt>
                <c:pt idx="56">
                  <c:v>1.6470588235294117</c:v>
                </c:pt>
                <c:pt idx="57">
                  <c:v>1.6764705882352942</c:v>
                </c:pt>
                <c:pt idx="58">
                  <c:v>1.7058823529411764</c:v>
                </c:pt>
                <c:pt idx="59">
                  <c:v>1.7352941176470589</c:v>
                </c:pt>
                <c:pt idx="60">
                  <c:v>1.7647058823529411</c:v>
                </c:pt>
                <c:pt idx="61">
                  <c:v>1.7941176470588236</c:v>
                </c:pt>
                <c:pt idx="62">
                  <c:v>1.8235294117647058</c:v>
                </c:pt>
                <c:pt idx="63">
                  <c:v>1.8529411764705883</c:v>
                </c:pt>
                <c:pt idx="64">
                  <c:v>1.8823529411764706</c:v>
                </c:pt>
                <c:pt idx="65">
                  <c:v>1.9117647058823528</c:v>
                </c:pt>
                <c:pt idx="66">
                  <c:v>1.9411764705882353</c:v>
                </c:pt>
                <c:pt idx="67">
                  <c:v>1.9705882352941175</c:v>
                </c:pt>
                <c:pt idx="68">
                  <c:v>2</c:v>
                </c:pt>
                <c:pt idx="69">
                  <c:v>2.0294117647058822</c:v>
                </c:pt>
                <c:pt idx="70">
                  <c:v>2.0588235294117645</c:v>
                </c:pt>
                <c:pt idx="71">
                  <c:v>2.0882352941176472</c:v>
                </c:pt>
                <c:pt idx="72">
                  <c:v>2.1176470588235294</c:v>
                </c:pt>
                <c:pt idx="73">
                  <c:v>2.1470588235294117</c:v>
                </c:pt>
                <c:pt idx="74">
                  <c:v>2.1764705882352939</c:v>
                </c:pt>
                <c:pt idx="75">
                  <c:v>2.2058823529411766</c:v>
                </c:pt>
                <c:pt idx="76">
                  <c:v>2.2352941176470589</c:v>
                </c:pt>
                <c:pt idx="77">
                  <c:v>2.2647058823529411</c:v>
                </c:pt>
                <c:pt idx="78">
                  <c:v>2.2941176470588234</c:v>
                </c:pt>
                <c:pt idx="79">
                  <c:v>2.3235294117647061</c:v>
                </c:pt>
                <c:pt idx="80">
                  <c:v>2.3529411764705883</c:v>
                </c:pt>
                <c:pt idx="81">
                  <c:v>2.3823529411764706</c:v>
                </c:pt>
                <c:pt idx="82">
                  <c:v>2.4117647058823528</c:v>
                </c:pt>
                <c:pt idx="83">
                  <c:v>2.4411764705882351</c:v>
                </c:pt>
                <c:pt idx="84">
                  <c:v>2.4705882352941178</c:v>
                </c:pt>
                <c:pt idx="85">
                  <c:v>2.5</c:v>
                </c:pt>
                <c:pt idx="86">
                  <c:v>2.5294117647058822</c:v>
                </c:pt>
                <c:pt idx="87">
                  <c:v>2.5588235294117645</c:v>
                </c:pt>
                <c:pt idx="88">
                  <c:v>2.5882352941176472</c:v>
                </c:pt>
                <c:pt idx="89">
                  <c:v>2.6176470588235294</c:v>
                </c:pt>
                <c:pt idx="90">
                  <c:v>2.6470588235294117</c:v>
                </c:pt>
                <c:pt idx="91">
                  <c:v>2.6764705882352939</c:v>
                </c:pt>
                <c:pt idx="92">
                  <c:v>2.7058823529411766</c:v>
                </c:pt>
                <c:pt idx="93">
                  <c:v>2.7352941176470589</c:v>
                </c:pt>
                <c:pt idx="94">
                  <c:v>2.7647058823529411</c:v>
                </c:pt>
                <c:pt idx="95">
                  <c:v>2.7941176470588234</c:v>
                </c:pt>
                <c:pt idx="96">
                  <c:v>2.8235294117647056</c:v>
                </c:pt>
                <c:pt idx="97">
                  <c:v>2.8529411764705883</c:v>
                </c:pt>
                <c:pt idx="98">
                  <c:v>2.8823529411764706</c:v>
                </c:pt>
                <c:pt idx="99">
                  <c:v>2.9117647058823528</c:v>
                </c:pt>
                <c:pt idx="100">
                  <c:v>2.9411764705882351</c:v>
                </c:pt>
                <c:pt idx="101">
                  <c:v>2.9705882352941178</c:v>
                </c:pt>
                <c:pt idx="102">
                  <c:v>3</c:v>
                </c:pt>
                <c:pt idx="103">
                  <c:v>3.0294117647058822</c:v>
                </c:pt>
                <c:pt idx="104">
                  <c:v>3.0588235294117645</c:v>
                </c:pt>
                <c:pt idx="105">
                  <c:v>3.0882352941176472</c:v>
                </c:pt>
                <c:pt idx="106">
                  <c:v>3.1176470588235294</c:v>
                </c:pt>
                <c:pt idx="107">
                  <c:v>3.1470588235294117</c:v>
                </c:pt>
                <c:pt idx="108">
                  <c:v>3.1764705882352939</c:v>
                </c:pt>
                <c:pt idx="109">
                  <c:v>3.2058823529411766</c:v>
                </c:pt>
                <c:pt idx="110">
                  <c:v>3.2352941176470589</c:v>
                </c:pt>
                <c:pt idx="111">
                  <c:v>3.2647058823529411</c:v>
                </c:pt>
                <c:pt idx="112">
                  <c:v>3.2941176470588234</c:v>
                </c:pt>
                <c:pt idx="113">
                  <c:v>3.3235294117647056</c:v>
                </c:pt>
                <c:pt idx="114">
                  <c:v>3.3529411764705883</c:v>
                </c:pt>
                <c:pt idx="115">
                  <c:v>3.3823529411764706</c:v>
                </c:pt>
                <c:pt idx="116">
                  <c:v>3.4117647058823528</c:v>
                </c:pt>
                <c:pt idx="117">
                  <c:v>3.4411764705882351</c:v>
                </c:pt>
                <c:pt idx="118">
                  <c:v>3.4705882352941178</c:v>
                </c:pt>
                <c:pt idx="119">
                  <c:v>3.5</c:v>
                </c:pt>
                <c:pt idx="120">
                  <c:v>3.5294117647058822</c:v>
                </c:pt>
                <c:pt idx="121">
                  <c:v>3.5588235294117645</c:v>
                </c:pt>
                <c:pt idx="122">
                  <c:v>3.5882352941176472</c:v>
                </c:pt>
                <c:pt idx="123">
                  <c:v>3.6176470588235294</c:v>
                </c:pt>
                <c:pt idx="124">
                  <c:v>3.6470588235294117</c:v>
                </c:pt>
                <c:pt idx="125">
                  <c:v>3.6764705882352939</c:v>
                </c:pt>
                <c:pt idx="126">
                  <c:v>3.7058823529411766</c:v>
                </c:pt>
                <c:pt idx="127">
                  <c:v>3.7352941176470589</c:v>
                </c:pt>
                <c:pt idx="128">
                  <c:v>3.7647058823529411</c:v>
                </c:pt>
                <c:pt idx="129">
                  <c:v>3.7941176470588234</c:v>
                </c:pt>
                <c:pt idx="130">
                  <c:v>3.8235294117647056</c:v>
                </c:pt>
                <c:pt idx="131">
                  <c:v>3.8529411764705883</c:v>
                </c:pt>
                <c:pt idx="132">
                  <c:v>3.8823529411764706</c:v>
                </c:pt>
                <c:pt idx="133">
                  <c:v>3.9117647058823528</c:v>
                </c:pt>
                <c:pt idx="134">
                  <c:v>3.9411764705882351</c:v>
                </c:pt>
                <c:pt idx="135">
                  <c:v>3.9705882352941178</c:v>
                </c:pt>
                <c:pt idx="136">
                  <c:v>4</c:v>
                </c:pt>
                <c:pt idx="137">
                  <c:v>4.0294117647058822</c:v>
                </c:pt>
                <c:pt idx="138">
                  <c:v>4.0588235294117645</c:v>
                </c:pt>
                <c:pt idx="139">
                  <c:v>4.0882352941176467</c:v>
                </c:pt>
                <c:pt idx="140">
                  <c:v>4.117647058823529</c:v>
                </c:pt>
                <c:pt idx="141">
                  <c:v>4.1470588235294121</c:v>
                </c:pt>
                <c:pt idx="142">
                  <c:v>4.1764705882352944</c:v>
                </c:pt>
                <c:pt idx="143">
                  <c:v>4.2058823529411766</c:v>
                </c:pt>
                <c:pt idx="144">
                  <c:v>4.2352941176470589</c:v>
                </c:pt>
                <c:pt idx="145">
                  <c:v>4.2647058823529411</c:v>
                </c:pt>
                <c:pt idx="146">
                  <c:v>4.2941176470588234</c:v>
                </c:pt>
              </c:numCache>
            </c:numRef>
          </c:xVal>
          <c:yVal>
            <c:numRef>
              <c:f>routable!$D$10:$D$158</c:f>
              <c:numCache>
                <c:formatCode>0.00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4.8829030173454782E-5</c:v>
                </c:pt>
                <c:pt idx="30">
                  <c:v>6.4432968989671215E-4</c:v>
                </c:pt>
                <c:pt idx="31">
                  <c:v>3.5663466790218268E-3</c:v>
                </c:pt>
                <c:pt idx="32">
                  <c:v>1.2996691329536299E-2</c:v>
                </c:pt>
                <c:pt idx="33">
                  <c:v>3.6851231072708795E-2</c:v>
                </c:pt>
                <c:pt idx="34">
                  <c:v>8.9056723420182782E-2</c:v>
                </c:pt>
                <c:pt idx="35">
                  <c:v>0.19702843970030517</c:v>
                </c:pt>
                <c:pt idx="36">
                  <c:v>0.41486332571409751</c:v>
                </c:pt>
                <c:pt idx="37">
                  <c:v>0.84013930401724424</c:v>
                </c:pt>
                <c:pt idx="38">
                  <c:v>1.6364165011638678</c:v>
                </c:pt>
                <c:pt idx="39">
                  <c:v>3.0561703144894534</c:v>
                </c:pt>
                <c:pt idx="40">
                  <c:v>5.4568725670942912</c:v>
                </c:pt>
                <c:pt idx="41">
                  <c:v>9.3165615063336933</c:v>
                </c:pt>
                <c:pt idx="42">
                  <c:v>15.252730833125527</c:v>
                </c:pt>
                <c:pt idx="43">
                  <c:v>24.011248337677248</c:v>
                </c:pt>
                <c:pt idx="44">
                  <c:v>44.316102235861166</c:v>
                </c:pt>
                <c:pt idx="45">
                  <c:v>76.077883903281361</c:v>
                </c:pt>
                <c:pt idx="46">
                  <c:v>123.4252575957651</c:v>
                </c:pt>
                <c:pt idx="47">
                  <c:v>188.46986541397376</c:v>
                </c:pt>
                <c:pt idx="48">
                  <c:v>270.82866925287908</c:v>
                </c:pt>
                <c:pt idx="49">
                  <c:v>368.43089946695613</c:v>
                </c:pt>
                <c:pt idx="50">
                  <c:v>476.49745860931108</c:v>
                </c:pt>
                <c:pt idx="51">
                  <c:v>588.90681626805576</c:v>
                </c:pt>
                <c:pt idx="52">
                  <c:v>699.37261677540062</c:v>
                </c:pt>
                <c:pt idx="53">
                  <c:v>802.08864894588396</c:v>
                </c:pt>
                <c:pt idx="54">
                  <c:v>892.70120359891348</c:v>
                </c:pt>
                <c:pt idx="55">
                  <c:v>968.48890355887249</c:v>
                </c:pt>
                <c:pt idx="56">
                  <c:v>1028.1471640179684</c:v>
                </c:pt>
                <c:pt idx="57">
                  <c:v>1071.5601026554332</c:v>
                </c:pt>
                <c:pt idx="58">
                  <c:v>1099.4480936141231</c:v>
                </c:pt>
                <c:pt idx="59">
                  <c:v>1113.0957714797241</c:v>
                </c:pt>
                <c:pt idx="60">
                  <c:v>1114.1328935225788</c:v>
                </c:pt>
                <c:pt idx="61">
                  <c:v>1104.2803966679369</c:v>
                </c:pt>
                <c:pt idx="62">
                  <c:v>1085.260351428391</c:v>
                </c:pt>
                <c:pt idx="63">
                  <c:v>1058.7520497042146</c:v>
                </c:pt>
                <c:pt idx="64">
                  <c:v>1026.2555375483778</c:v>
                </c:pt>
                <c:pt idx="65">
                  <c:v>989.0703244795684</c:v>
                </c:pt>
                <c:pt idx="66">
                  <c:v>948.43381519887589</c:v>
                </c:pt>
                <c:pt idx="67">
                  <c:v>905.32372516422561</c:v>
                </c:pt>
                <c:pt idx="68">
                  <c:v>860.63962634303221</c:v>
                </c:pt>
                <c:pt idx="69">
                  <c:v>815.14842478530636</c:v>
                </c:pt>
                <c:pt idx="70">
                  <c:v>769.48301188168386</c:v>
                </c:pt>
                <c:pt idx="71">
                  <c:v>724.1406255847379</c:v>
                </c:pt>
                <c:pt idx="72">
                  <c:v>679.54238022139089</c:v>
                </c:pt>
                <c:pt idx="73">
                  <c:v>636.02114845213123</c:v>
                </c:pt>
                <c:pt idx="74">
                  <c:v>593.85714212557139</c:v>
                </c:pt>
                <c:pt idx="75">
                  <c:v>553.29483175075768</c:v>
                </c:pt>
                <c:pt idx="76">
                  <c:v>514.3846370277696</c:v>
                </c:pt>
                <c:pt idx="77">
                  <c:v>477.32767280028816</c:v>
                </c:pt>
                <c:pt idx="78">
                  <c:v>442.08296003748364</c:v>
                </c:pt>
                <c:pt idx="79">
                  <c:v>408.81651801849142</c:v>
                </c:pt>
                <c:pt idx="80">
                  <c:v>377.40296945313514</c:v>
                </c:pt>
                <c:pt idx="81">
                  <c:v>347.8579860265765</c:v>
                </c:pt>
                <c:pt idx="82">
                  <c:v>320.18049101378631</c:v>
                </c:pt>
                <c:pt idx="83">
                  <c:v>294.35343559472022</c:v>
                </c:pt>
                <c:pt idx="84">
                  <c:v>270.25830053438892</c:v>
                </c:pt>
                <c:pt idx="85">
                  <c:v>247.8654647738671</c:v>
                </c:pt>
                <c:pt idx="86">
                  <c:v>227.13716745217411</c:v>
                </c:pt>
                <c:pt idx="87">
                  <c:v>207.94327849937986</c:v>
                </c:pt>
                <c:pt idx="88">
                  <c:v>190.16555657724817</c:v>
                </c:pt>
                <c:pt idx="89">
                  <c:v>173.70689223418233</c:v>
                </c:pt>
                <c:pt idx="90">
                  <c:v>158.77912602660498</c:v>
                </c:pt>
                <c:pt idx="91">
                  <c:v>144.87535478941317</c:v>
                </c:pt>
                <c:pt idx="92">
                  <c:v>132.29714999187584</c:v>
                </c:pt>
                <c:pt idx="93">
                  <c:v>120.61983213137773</c:v>
                </c:pt>
                <c:pt idx="94">
                  <c:v>110.17437672801051</c:v>
                </c:pt>
                <c:pt idx="95">
                  <c:v>100.35719180746979</c:v>
                </c:pt>
                <c:pt idx="96">
                  <c:v>91.747934918393199</c:v>
                </c:pt>
                <c:pt idx="97">
                  <c:v>83.799358011220789</c:v>
                </c:pt>
                <c:pt idx="98">
                  <c:v>76.367740470938003</c:v>
                </c:pt>
                <c:pt idx="99">
                  <c:v>69.912887319694846</c:v>
                </c:pt>
                <c:pt idx="100">
                  <c:v>64.11422543282427</c:v>
                </c:pt>
                <c:pt idx="101">
                  <c:v>58.699307460691969</c:v>
                </c:pt>
                <c:pt idx="102">
                  <c:v>53.662047802240664</c:v>
                </c:pt>
                <c:pt idx="103">
                  <c:v>49.041796660615724</c:v>
                </c:pt>
                <c:pt idx="104">
                  <c:v>45.390947847817742</c:v>
                </c:pt>
                <c:pt idx="105">
                  <c:v>41.973843127352936</c:v>
                </c:pt>
                <c:pt idx="106">
                  <c:v>38.78411704692752</c:v>
                </c:pt>
                <c:pt idx="107">
                  <c:v>35.813555887149775</c:v>
                </c:pt>
                <c:pt idx="108">
                  <c:v>33.052598733827224</c:v>
                </c:pt>
                <c:pt idx="109">
                  <c:v>30.490778653152418</c:v>
                </c:pt>
                <c:pt idx="110">
                  <c:v>28.117099266959301</c:v>
                </c:pt>
                <c:pt idx="111">
                  <c:v>25.920344763529325</c:v>
                </c:pt>
                <c:pt idx="112">
                  <c:v>24.198049245353015</c:v>
                </c:pt>
                <c:pt idx="113">
                  <c:v>23.063045540640683</c:v>
                </c:pt>
                <c:pt idx="114">
                  <c:v>21.979073211210792</c:v>
                </c:pt>
                <c:pt idx="115">
                  <c:v>20.944446116934319</c:v>
                </c:pt>
                <c:pt idx="116">
                  <c:v>19.957372883232313</c:v>
                </c:pt>
                <c:pt idx="117">
                  <c:v>19.016005153294888</c:v>
                </c:pt>
                <c:pt idx="118">
                  <c:v>18.118474094778126</c:v>
                </c:pt>
                <c:pt idx="119">
                  <c:v>17.262917753163702</c:v>
                </c:pt>
                <c:pt idx="120">
                  <c:v>16.447501223413251</c:v>
                </c:pt>
                <c:pt idx="121">
                  <c:v>15.67043120836928</c:v>
                </c:pt>
                <c:pt idx="122">
                  <c:v>14.929966217378555</c:v>
                </c:pt>
                <c:pt idx="123">
                  <c:v>14.224423393707088</c:v>
                </c:pt>
                <c:pt idx="124">
                  <c:v>13.552182751433543</c:v>
                </c:pt>
                <c:pt idx="125">
                  <c:v>12.911689432947224</c:v>
                </c:pt>
                <c:pt idx="126">
                  <c:v>12.30145445994679</c:v>
                </c:pt>
                <c:pt idx="127">
                  <c:v>11.720054346997008</c:v>
                </c:pt>
                <c:pt idx="128">
                  <c:v>11.16612987525445</c:v>
                </c:pt>
                <c:pt idx="129">
                  <c:v>10.638384288614136</c:v>
                </c:pt>
                <c:pt idx="130">
                  <c:v>10.135581132545626</c:v>
                </c:pt>
                <c:pt idx="131">
                  <c:v>9.6565418879605254</c:v>
                </c:pt>
                <c:pt idx="132">
                  <c:v>9.2001435082249241</c:v>
                </c:pt>
                <c:pt idx="133">
                  <c:v>8.7653159406103409</c:v>
                </c:pt>
                <c:pt idx="134">
                  <c:v>8.3510396842352517</c:v>
                </c:pt>
                <c:pt idx="135">
                  <c:v>7.9563434199287881</c:v>
                </c:pt>
                <c:pt idx="136">
                  <c:v>7.5803017360036851</c:v>
                </c:pt>
                <c:pt idx="137">
                  <c:v>7.2220329586244487</c:v>
                </c:pt>
                <c:pt idx="138">
                  <c:v>6.8806970846196487</c:v>
                </c:pt>
                <c:pt idx="139">
                  <c:v>6.5554938119959418</c:v>
                </c:pt>
                <c:pt idx="140">
                  <c:v>6.2456606635361922</c:v>
                </c:pt>
                <c:pt idx="141">
                  <c:v>5.9504711990821857</c:v>
                </c:pt>
                <c:pt idx="142">
                  <c:v>5.6692333123104861</c:v>
                </c:pt>
                <c:pt idx="143">
                  <c:v>5.4012876080079666</c:v>
                </c:pt>
                <c:pt idx="144">
                  <c:v>5.146005856042402</c:v>
                </c:pt>
                <c:pt idx="145">
                  <c:v>4.9027895184032264</c:v>
                </c:pt>
                <c:pt idx="146">
                  <c:v>4.6710683458589664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329024"/>
        <c:axId val="199329416"/>
      </c:scatterChart>
      <c:valAx>
        <c:axId val="199329024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Time (hr)</a:t>
                </a:r>
              </a:p>
            </c:rich>
          </c:tx>
          <c:layout>
            <c:manualLayout>
              <c:xMode val="edge"/>
              <c:yMode val="edge"/>
              <c:x val="0.50228653493783937"/>
              <c:y val="0.9145299145299146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 pitchFamily="18" charset="0"/>
                <a:ea typeface="Arial"/>
                <a:cs typeface="Times New Roman" pitchFamily="18" charset="0"/>
              </a:defRPr>
            </a:pPr>
            <a:endParaRPr lang="en-US"/>
          </a:p>
        </c:txPr>
        <c:crossAx val="199329416"/>
        <c:crosses val="autoZero"/>
        <c:crossBetween val="midCat"/>
      </c:valAx>
      <c:valAx>
        <c:axId val="1993294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Q (ft³/s)</a:t>
                </a:r>
              </a:p>
            </c:rich>
          </c:tx>
          <c:layout>
            <c:manualLayout>
              <c:xMode val="edge"/>
              <c:yMode val="edge"/>
              <c:x val="3.5733372951022961E-2"/>
              <c:y val="0.2362642169728784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 pitchFamily="18" charset="0"/>
                <a:ea typeface="Arial"/>
                <a:cs typeface="Times New Roman" pitchFamily="18" charset="0"/>
              </a:defRPr>
            </a:pPr>
            <a:endParaRPr lang="en-US"/>
          </a:p>
        </c:txPr>
        <c:crossAx val="199329024"/>
        <c:crosses val="autoZero"/>
        <c:crossBetween val="midCat"/>
      </c:valAx>
      <c:spPr>
        <a:solidFill>
          <a:schemeClr val="bg1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124587728422099"/>
          <c:y val="7.0782354128811925E-2"/>
          <c:w val="0.1909764769969792"/>
          <c:h val="0.19055959351234941"/>
        </c:manualLayout>
      </c:layout>
      <c:overlay val="0"/>
      <c:txPr>
        <a:bodyPr/>
        <a:lstStyle/>
        <a:p>
          <a:pPr>
            <a:defRPr sz="9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788" r="0.75000000000000788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Runoff hydrographs</a:t>
            </a:r>
          </a:p>
        </c:rich>
      </c:tx>
      <c:layout>
        <c:manualLayout>
          <c:xMode val="edge"/>
          <c:yMode val="edge"/>
          <c:x val="0.35890015199479391"/>
          <c:y val="2.93540361563021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1499747408564"/>
          <c:y val="9.0019655489060504E-2"/>
          <c:w val="0.80752593335385325"/>
          <c:h val="0.75538242651175469"/>
        </c:manualLayout>
      </c:layout>
      <c:scatterChart>
        <c:scatterStyle val="lineMarker"/>
        <c:varyColors val="0"/>
        <c:ser>
          <c:idx val="0"/>
          <c:order val="0"/>
          <c:tx>
            <c:v>Inflow</c:v>
          </c:tx>
          <c:spPr>
            <a:ln w="12700">
              <a:solidFill>
                <a:schemeClr val="tx2">
                  <a:lumMod val="60000"/>
                  <a:lumOff val="40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routable!$B$10:$B$158</c:f>
              <c:numCache>
                <c:formatCode>0.00</c:formatCode>
                <c:ptCount val="149"/>
                <c:pt idx="0">
                  <c:v>0</c:v>
                </c:pt>
                <c:pt idx="1">
                  <c:v>2.9411764705882353E-2</c:v>
                </c:pt>
                <c:pt idx="2">
                  <c:v>5.8823529411764705E-2</c:v>
                </c:pt>
                <c:pt idx="3">
                  <c:v>8.8235294117647051E-2</c:v>
                </c:pt>
                <c:pt idx="4">
                  <c:v>0.11764705882352941</c:v>
                </c:pt>
                <c:pt idx="5">
                  <c:v>0.14705882352941177</c:v>
                </c:pt>
                <c:pt idx="6">
                  <c:v>0.1764705882352941</c:v>
                </c:pt>
                <c:pt idx="7">
                  <c:v>0.20588235294117646</c:v>
                </c:pt>
                <c:pt idx="8">
                  <c:v>0.23529411764705882</c:v>
                </c:pt>
                <c:pt idx="9">
                  <c:v>0.26470588235294118</c:v>
                </c:pt>
                <c:pt idx="10">
                  <c:v>0.29411764705882354</c:v>
                </c:pt>
                <c:pt idx="11">
                  <c:v>0.3235294117647059</c:v>
                </c:pt>
                <c:pt idx="12">
                  <c:v>0.3529411764705882</c:v>
                </c:pt>
                <c:pt idx="13">
                  <c:v>0.38235294117647056</c:v>
                </c:pt>
                <c:pt idx="14">
                  <c:v>0.41176470588235292</c:v>
                </c:pt>
                <c:pt idx="15">
                  <c:v>0.44117647058823528</c:v>
                </c:pt>
                <c:pt idx="16">
                  <c:v>0.47058823529411764</c:v>
                </c:pt>
                <c:pt idx="17">
                  <c:v>0.5</c:v>
                </c:pt>
                <c:pt idx="18">
                  <c:v>0.52941176470588236</c:v>
                </c:pt>
                <c:pt idx="19">
                  <c:v>0.55882352941176472</c:v>
                </c:pt>
                <c:pt idx="20">
                  <c:v>0.58823529411764708</c:v>
                </c:pt>
                <c:pt idx="21">
                  <c:v>0.61764705882352944</c:v>
                </c:pt>
                <c:pt idx="22">
                  <c:v>0.6470588235294118</c:v>
                </c:pt>
                <c:pt idx="23">
                  <c:v>0.67647058823529416</c:v>
                </c:pt>
                <c:pt idx="24">
                  <c:v>0.70588235294117641</c:v>
                </c:pt>
                <c:pt idx="25">
                  <c:v>0.73529411764705876</c:v>
                </c:pt>
                <c:pt idx="26">
                  <c:v>0.76470588235294112</c:v>
                </c:pt>
                <c:pt idx="27">
                  <c:v>0.79411764705882348</c:v>
                </c:pt>
                <c:pt idx="28">
                  <c:v>0.82352941176470584</c:v>
                </c:pt>
                <c:pt idx="29">
                  <c:v>0.8529411764705882</c:v>
                </c:pt>
                <c:pt idx="30">
                  <c:v>0.88235294117647056</c:v>
                </c:pt>
                <c:pt idx="31">
                  <c:v>0.91176470588235292</c:v>
                </c:pt>
                <c:pt idx="32">
                  <c:v>0.94117647058823528</c:v>
                </c:pt>
                <c:pt idx="33">
                  <c:v>0.97058823529411764</c:v>
                </c:pt>
                <c:pt idx="34">
                  <c:v>1</c:v>
                </c:pt>
                <c:pt idx="35">
                  <c:v>1.0294117647058822</c:v>
                </c:pt>
                <c:pt idx="36">
                  <c:v>1.0588235294117647</c:v>
                </c:pt>
                <c:pt idx="37">
                  <c:v>1.088235294117647</c:v>
                </c:pt>
                <c:pt idx="38">
                  <c:v>1.1176470588235294</c:v>
                </c:pt>
                <c:pt idx="39">
                  <c:v>1.1470588235294117</c:v>
                </c:pt>
                <c:pt idx="40">
                  <c:v>1.1764705882352942</c:v>
                </c:pt>
                <c:pt idx="41">
                  <c:v>1.2058823529411764</c:v>
                </c:pt>
                <c:pt idx="42">
                  <c:v>1.2352941176470589</c:v>
                </c:pt>
                <c:pt idx="43">
                  <c:v>1.2647058823529411</c:v>
                </c:pt>
                <c:pt idx="44">
                  <c:v>1.2941176470588236</c:v>
                </c:pt>
                <c:pt idx="45">
                  <c:v>1.3235294117647058</c:v>
                </c:pt>
                <c:pt idx="46">
                  <c:v>1.3529411764705883</c:v>
                </c:pt>
                <c:pt idx="47">
                  <c:v>1.3823529411764706</c:v>
                </c:pt>
                <c:pt idx="48">
                  <c:v>1.4117647058823528</c:v>
                </c:pt>
                <c:pt idx="49">
                  <c:v>1.4411764705882353</c:v>
                </c:pt>
                <c:pt idx="50">
                  <c:v>1.4705882352941175</c:v>
                </c:pt>
                <c:pt idx="51">
                  <c:v>1.5</c:v>
                </c:pt>
                <c:pt idx="52">
                  <c:v>1.5294117647058822</c:v>
                </c:pt>
                <c:pt idx="53">
                  <c:v>1.5588235294117647</c:v>
                </c:pt>
                <c:pt idx="54">
                  <c:v>1.588235294117647</c:v>
                </c:pt>
                <c:pt idx="55">
                  <c:v>1.6176470588235294</c:v>
                </c:pt>
                <c:pt idx="56">
                  <c:v>1.6470588235294117</c:v>
                </c:pt>
                <c:pt idx="57">
                  <c:v>1.6764705882352942</c:v>
                </c:pt>
                <c:pt idx="58">
                  <c:v>1.7058823529411764</c:v>
                </c:pt>
                <c:pt idx="59">
                  <c:v>1.7352941176470589</c:v>
                </c:pt>
                <c:pt idx="60">
                  <c:v>1.7647058823529411</c:v>
                </c:pt>
                <c:pt idx="61">
                  <c:v>1.7941176470588236</c:v>
                </c:pt>
                <c:pt idx="62">
                  <c:v>1.8235294117647058</c:v>
                </c:pt>
                <c:pt idx="63">
                  <c:v>1.8529411764705883</c:v>
                </c:pt>
                <c:pt idx="64">
                  <c:v>1.8823529411764706</c:v>
                </c:pt>
                <c:pt idx="65">
                  <c:v>1.9117647058823528</c:v>
                </c:pt>
                <c:pt idx="66">
                  <c:v>1.9411764705882353</c:v>
                </c:pt>
                <c:pt idx="67">
                  <c:v>1.9705882352941175</c:v>
                </c:pt>
                <c:pt idx="68">
                  <c:v>2</c:v>
                </c:pt>
                <c:pt idx="69">
                  <c:v>2.0294117647058822</c:v>
                </c:pt>
                <c:pt idx="70">
                  <c:v>2.0588235294117645</c:v>
                </c:pt>
                <c:pt idx="71">
                  <c:v>2.0882352941176472</c:v>
                </c:pt>
                <c:pt idx="72">
                  <c:v>2.1176470588235294</c:v>
                </c:pt>
                <c:pt idx="73">
                  <c:v>2.1470588235294117</c:v>
                </c:pt>
                <c:pt idx="74">
                  <c:v>2.1764705882352939</c:v>
                </c:pt>
                <c:pt idx="75">
                  <c:v>2.2058823529411766</c:v>
                </c:pt>
                <c:pt idx="76">
                  <c:v>2.2352941176470589</c:v>
                </c:pt>
                <c:pt idx="77">
                  <c:v>2.2647058823529411</c:v>
                </c:pt>
                <c:pt idx="78">
                  <c:v>2.2941176470588234</c:v>
                </c:pt>
                <c:pt idx="79">
                  <c:v>2.3235294117647061</c:v>
                </c:pt>
                <c:pt idx="80">
                  <c:v>2.3529411764705883</c:v>
                </c:pt>
                <c:pt idx="81">
                  <c:v>2.3823529411764706</c:v>
                </c:pt>
                <c:pt idx="82">
                  <c:v>2.4117647058823528</c:v>
                </c:pt>
                <c:pt idx="83">
                  <c:v>2.4411764705882351</c:v>
                </c:pt>
                <c:pt idx="84">
                  <c:v>2.4705882352941178</c:v>
                </c:pt>
                <c:pt idx="85">
                  <c:v>2.5</c:v>
                </c:pt>
                <c:pt idx="86">
                  <c:v>2.5294117647058822</c:v>
                </c:pt>
                <c:pt idx="87">
                  <c:v>2.5588235294117645</c:v>
                </c:pt>
                <c:pt idx="88">
                  <c:v>2.5882352941176472</c:v>
                </c:pt>
                <c:pt idx="89">
                  <c:v>2.6176470588235294</c:v>
                </c:pt>
                <c:pt idx="90">
                  <c:v>2.6470588235294117</c:v>
                </c:pt>
                <c:pt idx="91">
                  <c:v>2.6764705882352939</c:v>
                </c:pt>
                <c:pt idx="92">
                  <c:v>2.7058823529411766</c:v>
                </c:pt>
                <c:pt idx="93">
                  <c:v>2.7352941176470589</c:v>
                </c:pt>
                <c:pt idx="94">
                  <c:v>2.7647058823529411</c:v>
                </c:pt>
                <c:pt idx="95">
                  <c:v>2.7941176470588234</c:v>
                </c:pt>
                <c:pt idx="96">
                  <c:v>2.8235294117647056</c:v>
                </c:pt>
                <c:pt idx="97">
                  <c:v>2.8529411764705883</c:v>
                </c:pt>
                <c:pt idx="98">
                  <c:v>2.8823529411764706</c:v>
                </c:pt>
                <c:pt idx="99">
                  <c:v>2.9117647058823528</c:v>
                </c:pt>
                <c:pt idx="100">
                  <c:v>2.9411764705882351</c:v>
                </c:pt>
                <c:pt idx="101">
                  <c:v>2.9705882352941178</c:v>
                </c:pt>
                <c:pt idx="102">
                  <c:v>3</c:v>
                </c:pt>
                <c:pt idx="103">
                  <c:v>3.0294117647058822</c:v>
                </c:pt>
                <c:pt idx="104">
                  <c:v>3.0588235294117645</c:v>
                </c:pt>
                <c:pt idx="105">
                  <c:v>3.0882352941176472</c:v>
                </c:pt>
                <c:pt idx="106">
                  <c:v>3.1176470588235294</c:v>
                </c:pt>
                <c:pt idx="107">
                  <c:v>3.1470588235294117</c:v>
                </c:pt>
                <c:pt idx="108">
                  <c:v>3.1764705882352939</c:v>
                </c:pt>
                <c:pt idx="109">
                  <c:v>3.2058823529411766</c:v>
                </c:pt>
                <c:pt idx="110">
                  <c:v>3.2352941176470589</c:v>
                </c:pt>
                <c:pt idx="111">
                  <c:v>3.2647058823529411</c:v>
                </c:pt>
                <c:pt idx="112">
                  <c:v>3.2941176470588234</c:v>
                </c:pt>
                <c:pt idx="113">
                  <c:v>3.3235294117647056</c:v>
                </c:pt>
                <c:pt idx="114">
                  <c:v>3.3529411764705883</c:v>
                </c:pt>
                <c:pt idx="115">
                  <c:v>3.3823529411764706</c:v>
                </c:pt>
                <c:pt idx="116">
                  <c:v>3.4117647058823528</c:v>
                </c:pt>
                <c:pt idx="117">
                  <c:v>3.4411764705882351</c:v>
                </c:pt>
                <c:pt idx="118">
                  <c:v>3.4705882352941178</c:v>
                </c:pt>
                <c:pt idx="119">
                  <c:v>3.5</c:v>
                </c:pt>
                <c:pt idx="120">
                  <c:v>3.5294117647058822</c:v>
                </c:pt>
                <c:pt idx="121">
                  <c:v>3.5588235294117645</c:v>
                </c:pt>
                <c:pt idx="122">
                  <c:v>3.5882352941176472</c:v>
                </c:pt>
                <c:pt idx="123">
                  <c:v>3.6176470588235294</c:v>
                </c:pt>
                <c:pt idx="124">
                  <c:v>3.6470588235294117</c:v>
                </c:pt>
                <c:pt idx="125">
                  <c:v>3.6764705882352939</c:v>
                </c:pt>
                <c:pt idx="126">
                  <c:v>3.7058823529411766</c:v>
                </c:pt>
                <c:pt idx="127">
                  <c:v>3.7352941176470589</c:v>
                </c:pt>
                <c:pt idx="128">
                  <c:v>3.7647058823529411</c:v>
                </c:pt>
                <c:pt idx="129">
                  <c:v>3.7941176470588234</c:v>
                </c:pt>
                <c:pt idx="130">
                  <c:v>3.8235294117647056</c:v>
                </c:pt>
                <c:pt idx="131">
                  <c:v>3.8529411764705883</c:v>
                </c:pt>
                <c:pt idx="132">
                  <c:v>3.8823529411764706</c:v>
                </c:pt>
                <c:pt idx="133">
                  <c:v>3.9117647058823528</c:v>
                </c:pt>
                <c:pt idx="134">
                  <c:v>3.9411764705882351</c:v>
                </c:pt>
                <c:pt idx="135">
                  <c:v>3.9705882352941178</c:v>
                </c:pt>
                <c:pt idx="136">
                  <c:v>4</c:v>
                </c:pt>
                <c:pt idx="137">
                  <c:v>4.0294117647058822</c:v>
                </c:pt>
                <c:pt idx="138">
                  <c:v>4.0588235294117645</c:v>
                </c:pt>
                <c:pt idx="139">
                  <c:v>4.0882352941176467</c:v>
                </c:pt>
                <c:pt idx="140">
                  <c:v>4.117647058823529</c:v>
                </c:pt>
                <c:pt idx="141">
                  <c:v>4.1470588235294121</c:v>
                </c:pt>
                <c:pt idx="142">
                  <c:v>4.1764705882352944</c:v>
                </c:pt>
                <c:pt idx="143">
                  <c:v>4.2058823529411766</c:v>
                </c:pt>
                <c:pt idx="144">
                  <c:v>4.2352941176470589</c:v>
                </c:pt>
                <c:pt idx="145">
                  <c:v>4.2647058823529411</c:v>
                </c:pt>
                <c:pt idx="146">
                  <c:v>4.2941176470588234</c:v>
                </c:pt>
              </c:numCache>
            </c:numRef>
          </c:xVal>
          <c:yVal>
            <c:numRef>
              <c:f>routable!$C$10:$C$158</c:f>
              <c:numCache>
                <c:formatCode>0.00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2.0662631273582334E-3</c:v>
                </c:pt>
                <c:pt idx="30">
                  <c:v>2.3230770204885679E-2</c:v>
                </c:pt>
                <c:pt idx="31">
                  <c:v>0.10170679108215547</c:v>
                </c:pt>
                <c:pt idx="32">
                  <c:v>0.30448304841251328</c:v>
                </c:pt>
                <c:pt idx="33">
                  <c:v>0.73094582203584113</c:v>
                </c:pt>
                <c:pt idx="34">
                  <c:v>1.5518991010591714</c:v>
                </c:pt>
                <c:pt idx="35">
                  <c:v>3.1951761980787579</c:v>
                </c:pt>
                <c:pt idx="36">
                  <c:v>6.4168436681697001</c:v>
                </c:pt>
                <c:pt idx="37">
                  <c:v>12.408982225809137</c:v>
                </c:pt>
                <c:pt idx="38">
                  <c:v>22.966788710776353</c:v>
                </c:pt>
                <c:pt idx="39">
                  <c:v>40.384750421490153</c:v>
                </c:pt>
                <c:pt idx="40">
                  <c:v>67.316389466908078</c:v>
                </c:pt>
                <c:pt idx="41">
                  <c:v>106.92505048105872</c:v>
                </c:pt>
                <c:pt idx="42">
                  <c:v>162.9047019574576</c:v>
                </c:pt>
                <c:pt idx="43">
                  <c:v>238.22867727524283</c:v>
                </c:pt>
                <c:pt idx="44">
                  <c:v>333.86744124520345</c:v>
                </c:pt>
                <c:pt idx="45">
                  <c:v>447.99648320358989</c:v>
                </c:pt>
                <c:pt idx="46">
                  <c:v>575.14685741149572</c:v>
                </c:pt>
                <c:pt idx="47">
                  <c:v>707.0110759113926</c:v>
                </c:pt>
                <c:pt idx="48">
                  <c:v>834.74712112903205</c:v>
                </c:pt>
                <c:pt idx="49">
                  <c:v>950.8157002595151</c:v>
                </c:pt>
                <c:pt idx="50">
                  <c:v>1049.8113176196498</c:v>
                </c:pt>
                <c:pt idx="51">
                  <c:v>1128.491792908191</c:v>
                </c:pt>
                <c:pt idx="52">
                  <c:v>1185.6390906842526</c:v>
                </c:pt>
                <c:pt idx="53">
                  <c:v>1222.2042088889621</c:v>
                </c:pt>
                <c:pt idx="54">
                  <c:v>1240.514052303143</c:v>
                </c:pt>
                <c:pt idx="55">
                  <c:v>1243.0566657851834</c:v>
                </c:pt>
                <c:pt idx="56">
                  <c:v>1232.154485646206</c:v>
                </c:pt>
                <c:pt idx="57">
                  <c:v>1209.9800653315851</c:v>
                </c:pt>
                <c:pt idx="58">
                  <c:v>1178.5831388416491</c:v>
                </c:pt>
                <c:pt idx="59">
                  <c:v>1139.8362132191346</c:v>
                </c:pt>
                <c:pt idx="60">
                  <c:v>1095.3943547973079</c:v>
                </c:pt>
                <c:pt idx="61">
                  <c:v>1046.702349982543</c:v>
                </c:pt>
                <c:pt idx="62">
                  <c:v>994.99829077632376</c:v>
                </c:pt>
                <c:pt idx="63">
                  <c:v>941.33818164548313</c:v>
                </c:pt>
                <c:pt idx="64">
                  <c:v>886.59289288202729</c:v>
                </c:pt>
                <c:pt idx="65">
                  <c:v>831.47708756358054</c:v>
                </c:pt>
                <c:pt idx="66">
                  <c:v>776.64144414335567</c:v>
                </c:pt>
                <c:pt idx="67">
                  <c:v>722.66499888431235</c:v>
                </c:pt>
                <c:pt idx="68">
                  <c:v>669.98654110933126</c:v>
                </c:pt>
                <c:pt idx="69">
                  <c:v>618.96307107010193</c:v>
                </c:pt>
                <c:pt idx="70">
                  <c:v>569.88472021105827</c:v>
                </c:pt>
                <c:pt idx="71">
                  <c:v>522.95632921357287</c:v>
                </c:pt>
                <c:pt idx="72">
                  <c:v>478.32923464886272</c:v>
                </c:pt>
                <c:pt idx="73">
                  <c:v>436.11036754672341</c:v>
                </c:pt>
                <c:pt idx="74">
                  <c:v>396.35416334683441</c:v>
                </c:pt>
                <c:pt idx="75">
                  <c:v>359.07131102667603</c:v>
                </c:pt>
                <c:pt idx="76">
                  <c:v>324.24433517242403</c:v>
                </c:pt>
                <c:pt idx="77">
                  <c:v>291.83182278862131</c:v>
                </c:pt>
                <c:pt idx="78">
                  <c:v>261.77457583983926</c:v>
                </c:pt>
                <c:pt idx="79">
                  <c:v>234.00041964010202</c:v>
                </c:pt>
                <c:pt idx="80">
                  <c:v>208.42577511680511</c:v>
                </c:pt>
                <c:pt idx="81">
                  <c:v>184.95940872968063</c:v>
                </c:pt>
                <c:pt idx="82">
                  <c:v>163.50435241800602</c:v>
                </c:pt>
                <c:pt idx="83">
                  <c:v>143.95946553487343</c:v>
                </c:pt>
                <c:pt idx="84">
                  <c:v>126.22099823730584</c:v>
                </c:pt>
                <c:pt idx="85">
                  <c:v>110.18407277144348</c:v>
                </c:pt>
                <c:pt idx="86">
                  <c:v>95.743536879076814</c:v>
                </c:pt>
                <c:pt idx="87">
                  <c:v>82.794832965110473</c:v>
                </c:pt>
                <c:pt idx="88">
                  <c:v>71.234725187365186</c:v>
                </c:pt>
                <c:pt idx="89">
                  <c:v>60.961907625807726</c:v>
                </c:pt>
                <c:pt idx="90">
                  <c:v>51.877512574077109</c:v>
                </c:pt>
                <c:pt idx="91">
                  <c:v>43.885534730485496</c:v>
                </c:pt>
                <c:pt idx="92">
                  <c:v>36.893184450268492</c:v>
                </c:pt>
                <c:pt idx="93">
                  <c:v>30.811181107609698</c:v>
                </c:pt>
                <c:pt idx="94">
                  <c:v>25.553995893206228</c:v>
                </c:pt>
                <c:pt idx="95">
                  <c:v>21.040051956055176</c:v>
                </c:pt>
                <c:pt idx="96">
                  <c:v>17.19188862191972</c:v>
                </c:pt>
                <c:pt idx="97">
                  <c:v>13.936295435786063</c:v>
                </c:pt>
                <c:pt idx="98">
                  <c:v>11.204420943178954</c:v>
                </c:pt>
                <c:pt idx="99">
                  <c:v>8.9318604158055841</c:v>
                </c:pt>
                <c:pt idx="100">
                  <c:v>7.0587261176946994</c:v>
                </c:pt>
                <c:pt idx="101">
                  <c:v>5.5297031810384114</c:v>
                </c:pt>
                <c:pt idx="102">
                  <c:v>4.2940937025982313</c:v>
                </c:pt>
                <c:pt idx="103">
                  <c:v>3.3058512712178341</c:v>
                </c:pt>
                <c:pt idx="104">
                  <c:v>2.52360766642451</c:v>
                </c:pt>
                <c:pt idx="105">
                  <c:v>1.9106866222497585</c:v>
                </c:pt>
                <c:pt idx="106">
                  <c:v>1.4350811309657578</c:v>
                </c:pt>
                <c:pt idx="107">
                  <c:v>1.0693630113190049</c:v>
                </c:pt>
                <c:pt idx="108">
                  <c:v>0.79049043196741386</c:v>
                </c:pt>
                <c:pt idx="109">
                  <c:v>0.57948897881462347</c:v>
                </c:pt>
                <c:pt idx="110">
                  <c:v>0.42102054764808527</c:v>
                </c:pt>
                <c:pt idx="111">
                  <c:v>0.30288556967856506</c:v>
                </c:pt>
                <c:pt idx="112">
                  <c:v>0.21550907383828286</c:v>
                </c:pt>
                <c:pt idx="113">
                  <c:v>0.15144986338495323</c:v>
                </c:pt>
                <c:pt idx="114">
                  <c:v>0.10495985373082418</c:v>
                </c:pt>
                <c:pt idx="115">
                  <c:v>7.1612208619468418E-2</c:v>
                </c:pt>
                <c:pt idx="116">
                  <c:v>4.8008353138815858E-2</c:v>
                </c:pt>
                <c:pt idx="117">
                  <c:v>3.1552836752783947E-2</c:v>
                </c:pt>
                <c:pt idx="118">
                  <c:v>2.0277947856845096E-2</c:v>
                </c:pt>
                <c:pt idx="119">
                  <c:v>1.2704777391907032E-2</c:v>
                </c:pt>
                <c:pt idx="120">
                  <c:v>7.7329588662089551E-3</c:v>
                </c:pt>
                <c:pt idx="121">
                  <c:v>4.5537396155885092E-3</c:v>
                </c:pt>
                <c:pt idx="122">
                  <c:v>2.5815367559430809E-3</c:v>
                </c:pt>
                <c:pt idx="123">
                  <c:v>1.4001214671527649E-3</c:v>
                </c:pt>
                <c:pt idx="124">
                  <c:v>7.2046828913601237E-4</c:v>
                </c:pt>
                <c:pt idx="125">
                  <c:v>3.4761895467884098E-4</c:v>
                </c:pt>
                <c:pt idx="126">
                  <c:v>1.5458409921509519E-4</c:v>
                </c:pt>
                <c:pt idx="127">
                  <c:v>6.1811232836956877E-5</c:v>
                </c:pt>
                <c:pt idx="128">
                  <c:v>2.1405350458011707E-5</c:v>
                </c:pt>
                <c:pt idx="129">
                  <c:v>6.014774483049572E-6</c:v>
                </c:pt>
                <c:pt idx="130">
                  <c:v>1.2175499005370226E-6</c:v>
                </c:pt>
                <c:pt idx="131">
                  <c:v>1.3921271694555433E-7</c:v>
                </c:pt>
                <c:pt idx="132">
                  <c:v>4.2100615890859969E-9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Outflow</c:v>
          </c:tx>
          <c:marker>
            <c:symbol val="none"/>
          </c:marker>
          <c:xVal>
            <c:numRef>
              <c:f>routable!$B$10:$B$158</c:f>
              <c:numCache>
                <c:formatCode>0.00</c:formatCode>
                <c:ptCount val="149"/>
                <c:pt idx="0">
                  <c:v>0</c:v>
                </c:pt>
                <c:pt idx="1">
                  <c:v>2.9411764705882353E-2</c:v>
                </c:pt>
                <c:pt idx="2">
                  <c:v>5.8823529411764705E-2</c:v>
                </c:pt>
                <c:pt idx="3">
                  <c:v>8.8235294117647051E-2</c:v>
                </c:pt>
                <c:pt idx="4">
                  <c:v>0.11764705882352941</c:v>
                </c:pt>
                <c:pt idx="5">
                  <c:v>0.14705882352941177</c:v>
                </c:pt>
                <c:pt idx="6">
                  <c:v>0.1764705882352941</c:v>
                </c:pt>
                <c:pt idx="7">
                  <c:v>0.20588235294117646</c:v>
                </c:pt>
                <c:pt idx="8">
                  <c:v>0.23529411764705882</c:v>
                </c:pt>
                <c:pt idx="9">
                  <c:v>0.26470588235294118</c:v>
                </c:pt>
                <c:pt idx="10">
                  <c:v>0.29411764705882354</c:v>
                </c:pt>
                <c:pt idx="11">
                  <c:v>0.3235294117647059</c:v>
                </c:pt>
                <c:pt idx="12">
                  <c:v>0.3529411764705882</c:v>
                </c:pt>
                <c:pt idx="13">
                  <c:v>0.38235294117647056</c:v>
                </c:pt>
                <c:pt idx="14">
                  <c:v>0.41176470588235292</c:v>
                </c:pt>
                <c:pt idx="15">
                  <c:v>0.44117647058823528</c:v>
                </c:pt>
                <c:pt idx="16">
                  <c:v>0.47058823529411764</c:v>
                </c:pt>
                <c:pt idx="17">
                  <c:v>0.5</c:v>
                </c:pt>
                <c:pt idx="18">
                  <c:v>0.52941176470588236</c:v>
                </c:pt>
                <c:pt idx="19">
                  <c:v>0.55882352941176472</c:v>
                </c:pt>
                <c:pt idx="20">
                  <c:v>0.58823529411764708</c:v>
                </c:pt>
                <c:pt idx="21">
                  <c:v>0.61764705882352944</c:v>
                </c:pt>
                <c:pt idx="22">
                  <c:v>0.6470588235294118</c:v>
                </c:pt>
                <c:pt idx="23">
                  <c:v>0.67647058823529416</c:v>
                </c:pt>
                <c:pt idx="24">
                  <c:v>0.70588235294117641</c:v>
                </c:pt>
                <c:pt idx="25">
                  <c:v>0.73529411764705876</c:v>
                </c:pt>
                <c:pt idx="26">
                  <c:v>0.76470588235294112</c:v>
                </c:pt>
                <c:pt idx="27">
                  <c:v>0.79411764705882348</c:v>
                </c:pt>
                <c:pt idx="28">
                  <c:v>0.82352941176470584</c:v>
                </c:pt>
                <c:pt idx="29">
                  <c:v>0.8529411764705882</c:v>
                </c:pt>
                <c:pt idx="30">
                  <c:v>0.88235294117647056</c:v>
                </c:pt>
                <c:pt idx="31">
                  <c:v>0.91176470588235292</c:v>
                </c:pt>
                <c:pt idx="32">
                  <c:v>0.94117647058823528</c:v>
                </c:pt>
                <c:pt idx="33">
                  <c:v>0.97058823529411764</c:v>
                </c:pt>
                <c:pt idx="34">
                  <c:v>1</c:v>
                </c:pt>
                <c:pt idx="35">
                  <c:v>1.0294117647058822</c:v>
                </c:pt>
                <c:pt idx="36">
                  <c:v>1.0588235294117647</c:v>
                </c:pt>
                <c:pt idx="37">
                  <c:v>1.088235294117647</c:v>
                </c:pt>
                <c:pt idx="38">
                  <c:v>1.1176470588235294</c:v>
                </c:pt>
                <c:pt idx="39">
                  <c:v>1.1470588235294117</c:v>
                </c:pt>
                <c:pt idx="40">
                  <c:v>1.1764705882352942</c:v>
                </c:pt>
                <c:pt idx="41">
                  <c:v>1.2058823529411764</c:v>
                </c:pt>
                <c:pt idx="42">
                  <c:v>1.2352941176470589</c:v>
                </c:pt>
                <c:pt idx="43">
                  <c:v>1.2647058823529411</c:v>
                </c:pt>
                <c:pt idx="44">
                  <c:v>1.2941176470588236</c:v>
                </c:pt>
                <c:pt idx="45">
                  <c:v>1.3235294117647058</c:v>
                </c:pt>
                <c:pt idx="46">
                  <c:v>1.3529411764705883</c:v>
                </c:pt>
                <c:pt idx="47">
                  <c:v>1.3823529411764706</c:v>
                </c:pt>
                <c:pt idx="48">
                  <c:v>1.4117647058823528</c:v>
                </c:pt>
                <c:pt idx="49">
                  <c:v>1.4411764705882353</c:v>
                </c:pt>
                <c:pt idx="50">
                  <c:v>1.4705882352941175</c:v>
                </c:pt>
                <c:pt idx="51">
                  <c:v>1.5</c:v>
                </c:pt>
                <c:pt idx="52">
                  <c:v>1.5294117647058822</c:v>
                </c:pt>
                <c:pt idx="53">
                  <c:v>1.5588235294117647</c:v>
                </c:pt>
                <c:pt idx="54">
                  <c:v>1.588235294117647</c:v>
                </c:pt>
                <c:pt idx="55">
                  <c:v>1.6176470588235294</c:v>
                </c:pt>
                <c:pt idx="56">
                  <c:v>1.6470588235294117</c:v>
                </c:pt>
                <c:pt idx="57">
                  <c:v>1.6764705882352942</c:v>
                </c:pt>
                <c:pt idx="58">
                  <c:v>1.7058823529411764</c:v>
                </c:pt>
                <c:pt idx="59">
                  <c:v>1.7352941176470589</c:v>
                </c:pt>
                <c:pt idx="60">
                  <c:v>1.7647058823529411</c:v>
                </c:pt>
                <c:pt idx="61">
                  <c:v>1.7941176470588236</c:v>
                </c:pt>
                <c:pt idx="62">
                  <c:v>1.8235294117647058</c:v>
                </c:pt>
                <c:pt idx="63">
                  <c:v>1.8529411764705883</c:v>
                </c:pt>
                <c:pt idx="64">
                  <c:v>1.8823529411764706</c:v>
                </c:pt>
                <c:pt idx="65">
                  <c:v>1.9117647058823528</c:v>
                </c:pt>
                <c:pt idx="66">
                  <c:v>1.9411764705882353</c:v>
                </c:pt>
                <c:pt idx="67">
                  <c:v>1.9705882352941175</c:v>
                </c:pt>
                <c:pt idx="68">
                  <c:v>2</c:v>
                </c:pt>
                <c:pt idx="69">
                  <c:v>2.0294117647058822</c:v>
                </c:pt>
                <c:pt idx="70">
                  <c:v>2.0588235294117645</c:v>
                </c:pt>
                <c:pt idx="71">
                  <c:v>2.0882352941176472</c:v>
                </c:pt>
                <c:pt idx="72">
                  <c:v>2.1176470588235294</c:v>
                </c:pt>
                <c:pt idx="73">
                  <c:v>2.1470588235294117</c:v>
                </c:pt>
                <c:pt idx="74">
                  <c:v>2.1764705882352939</c:v>
                </c:pt>
                <c:pt idx="75">
                  <c:v>2.2058823529411766</c:v>
                </c:pt>
                <c:pt idx="76">
                  <c:v>2.2352941176470589</c:v>
                </c:pt>
                <c:pt idx="77">
                  <c:v>2.2647058823529411</c:v>
                </c:pt>
                <c:pt idx="78">
                  <c:v>2.2941176470588234</c:v>
                </c:pt>
                <c:pt idx="79">
                  <c:v>2.3235294117647061</c:v>
                </c:pt>
                <c:pt idx="80">
                  <c:v>2.3529411764705883</c:v>
                </c:pt>
                <c:pt idx="81">
                  <c:v>2.3823529411764706</c:v>
                </c:pt>
                <c:pt idx="82">
                  <c:v>2.4117647058823528</c:v>
                </c:pt>
                <c:pt idx="83">
                  <c:v>2.4411764705882351</c:v>
                </c:pt>
                <c:pt idx="84">
                  <c:v>2.4705882352941178</c:v>
                </c:pt>
                <c:pt idx="85">
                  <c:v>2.5</c:v>
                </c:pt>
                <c:pt idx="86">
                  <c:v>2.5294117647058822</c:v>
                </c:pt>
                <c:pt idx="87">
                  <c:v>2.5588235294117645</c:v>
                </c:pt>
                <c:pt idx="88">
                  <c:v>2.5882352941176472</c:v>
                </c:pt>
                <c:pt idx="89">
                  <c:v>2.6176470588235294</c:v>
                </c:pt>
                <c:pt idx="90">
                  <c:v>2.6470588235294117</c:v>
                </c:pt>
                <c:pt idx="91">
                  <c:v>2.6764705882352939</c:v>
                </c:pt>
                <c:pt idx="92">
                  <c:v>2.7058823529411766</c:v>
                </c:pt>
                <c:pt idx="93">
                  <c:v>2.7352941176470589</c:v>
                </c:pt>
                <c:pt idx="94">
                  <c:v>2.7647058823529411</c:v>
                </c:pt>
                <c:pt idx="95">
                  <c:v>2.7941176470588234</c:v>
                </c:pt>
                <c:pt idx="96">
                  <c:v>2.8235294117647056</c:v>
                </c:pt>
                <c:pt idx="97">
                  <c:v>2.8529411764705883</c:v>
                </c:pt>
                <c:pt idx="98">
                  <c:v>2.8823529411764706</c:v>
                </c:pt>
                <c:pt idx="99">
                  <c:v>2.9117647058823528</c:v>
                </c:pt>
                <c:pt idx="100">
                  <c:v>2.9411764705882351</c:v>
                </c:pt>
                <c:pt idx="101">
                  <c:v>2.9705882352941178</c:v>
                </c:pt>
                <c:pt idx="102">
                  <c:v>3</c:v>
                </c:pt>
                <c:pt idx="103">
                  <c:v>3.0294117647058822</c:v>
                </c:pt>
                <c:pt idx="104">
                  <c:v>3.0588235294117645</c:v>
                </c:pt>
                <c:pt idx="105">
                  <c:v>3.0882352941176472</c:v>
                </c:pt>
                <c:pt idx="106">
                  <c:v>3.1176470588235294</c:v>
                </c:pt>
                <c:pt idx="107">
                  <c:v>3.1470588235294117</c:v>
                </c:pt>
                <c:pt idx="108">
                  <c:v>3.1764705882352939</c:v>
                </c:pt>
                <c:pt idx="109">
                  <c:v>3.2058823529411766</c:v>
                </c:pt>
                <c:pt idx="110">
                  <c:v>3.2352941176470589</c:v>
                </c:pt>
                <c:pt idx="111">
                  <c:v>3.2647058823529411</c:v>
                </c:pt>
                <c:pt idx="112">
                  <c:v>3.2941176470588234</c:v>
                </c:pt>
                <c:pt idx="113">
                  <c:v>3.3235294117647056</c:v>
                </c:pt>
                <c:pt idx="114">
                  <c:v>3.3529411764705883</c:v>
                </c:pt>
                <c:pt idx="115">
                  <c:v>3.3823529411764706</c:v>
                </c:pt>
                <c:pt idx="116">
                  <c:v>3.4117647058823528</c:v>
                </c:pt>
                <c:pt idx="117">
                  <c:v>3.4411764705882351</c:v>
                </c:pt>
                <c:pt idx="118">
                  <c:v>3.4705882352941178</c:v>
                </c:pt>
                <c:pt idx="119">
                  <c:v>3.5</c:v>
                </c:pt>
                <c:pt idx="120">
                  <c:v>3.5294117647058822</c:v>
                </c:pt>
                <c:pt idx="121">
                  <c:v>3.5588235294117645</c:v>
                </c:pt>
                <c:pt idx="122">
                  <c:v>3.5882352941176472</c:v>
                </c:pt>
                <c:pt idx="123">
                  <c:v>3.6176470588235294</c:v>
                </c:pt>
                <c:pt idx="124">
                  <c:v>3.6470588235294117</c:v>
                </c:pt>
                <c:pt idx="125">
                  <c:v>3.6764705882352939</c:v>
                </c:pt>
                <c:pt idx="126">
                  <c:v>3.7058823529411766</c:v>
                </c:pt>
                <c:pt idx="127">
                  <c:v>3.7352941176470589</c:v>
                </c:pt>
                <c:pt idx="128">
                  <c:v>3.7647058823529411</c:v>
                </c:pt>
                <c:pt idx="129">
                  <c:v>3.7941176470588234</c:v>
                </c:pt>
                <c:pt idx="130">
                  <c:v>3.8235294117647056</c:v>
                </c:pt>
                <c:pt idx="131">
                  <c:v>3.8529411764705883</c:v>
                </c:pt>
                <c:pt idx="132">
                  <c:v>3.8823529411764706</c:v>
                </c:pt>
                <c:pt idx="133">
                  <c:v>3.9117647058823528</c:v>
                </c:pt>
                <c:pt idx="134">
                  <c:v>3.9411764705882351</c:v>
                </c:pt>
                <c:pt idx="135">
                  <c:v>3.9705882352941178</c:v>
                </c:pt>
                <c:pt idx="136">
                  <c:v>4</c:v>
                </c:pt>
                <c:pt idx="137">
                  <c:v>4.0294117647058822</c:v>
                </c:pt>
                <c:pt idx="138">
                  <c:v>4.0588235294117645</c:v>
                </c:pt>
                <c:pt idx="139">
                  <c:v>4.0882352941176467</c:v>
                </c:pt>
                <c:pt idx="140">
                  <c:v>4.117647058823529</c:v>
                </c:pt>
                <c:pt idx="141">
                  <c:v>4.1470588235294121</c:v>
                </c:pt>
                <c:pt idx="142">
                  <c:v>4.1764705882352944</c:v>
                </c:pt>
                <c:pt idx="143">
                  <c:v>4.2058823529411766</c:v>
                </c:pt>
                <c:pt idx="144">
                  <c:v>4.2352941176470589</c:v>
                </c:pt>
                <c:pt idx="145">
                  <c:v>4.2647058823529411</c:v>
                </c:pt>
                <c:pt idx="146">
                  <c:v>4.2941176470588234</c:v>
                </c:pt>
              </c:numCache>
            </c:numRef>
          </c:xVal>
          <c:yVal>
            <c:numRef>
              <c:f>routable!$D$10:$D$158</c:f>
              <c:numCache>
                <c:formatCode>0.00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4.8829030173454782E-5</c:v>
                </c:pt>
                <c:pt idx="30">
                  <c:v>6.4432968989671215E-4</c:v>
                </c:pt>
                <c:pt idx="31">
                  <c:v>3.5663466790218268E-3</c:v>
                </c:pt>
                <c:pt idx="32">
                  <c:v>1.2996691329536299E-2</c:v>
                </c:pt>
                <c:pt idx="33">
                  <c:v>3.6851231072708795E-2</c:v>
                </c:pt>
                <c:pt idx="34">
                  <c:v>8.9056723420182782E-2</c:v>
                </c:pt>
                <c:pt idx="35">
                  <c:v>0.19702843970030517</c:v>
                </c:pt>
                <c:pt idx="36">
                  <c:v>0.41486332571409751</c:v>
                </c:pt>
                <c:pt idx="37">
                  <c:v>0.84013930401724424</c:v>
                </c:pt>
                <c:pt idx="38">
                  <c:v>1.6364165011638678</c:v>
                </c:pt>
                <c:pt idx="39">
                  <c:v>3.0561703144894534</c:v>
                </c:pt>
                <c:pt idx="40">
                  <c:v>5.4568725670942912</c:v>
                </c:pt>
                <c:pt idx="41">
                  <c:v>9.3165615063336933</c:v>
                </c:pt>
                <c:pt idx="42">
                  <c:v>15.252730833125527</c:v>
                </c:pt>
                <c:pt idx="43">
                  <c:v>24.011248337677248</c:v>
                </c:pt>
                <c:pt idx="44">
                  <c:v>44.316102235861166</c:v>
                </c:pt>
                <c:pt idx="45">
                  <c:v>76.077883903281361</c:v>
                </c:pt>
                <c:pt idx="46">
                  <c:v>123.4252575957651</c:v>
                </c:pt>
                <c:pt idx="47">
                  <c:v>188.46986541397376</c:v>
                </c:pt>
                <c:pt idx="48">
                  <c:v>270.82866925287908</c:v>
                </c:pt>
                <c:pt idx="49">
                  <c:v>368.43089946695613</c:v>
                </c:pt>
                <c:pt idx="50">
                  <c:v>476.49745860931108</c:v>
                </c:pt>
                <c:pt idx="51">
                  <c:v>588.90681626805576</c:v>
                </c:pt>
                <c:pt idx="52">
                  <c:v>699.37261677540062</c:v>
                </c:pt>
                <c:pt idx="53">
                  <c:v>802.08864894588396</c:v>
                </c:pt>
                <c:pt idx="54">
                  <c:v>892.70120359891348</c:v>
                </c:pt>
                <c:pt idx="55">
                  <c:v>968.48890355887249</c:v>
                </c:pt>
                <c:pt idx="56">
                  <c:v>1028.1471640179684</c:v>
                </c:pt>
                <c:pt idx="57">
                  <c:v>1071.5601026554332</c:v>
                </c:pt>
                <c:pt idx="58">
                  <c:v>1099.4480936141231</c:v>
                </c:pt>
                <c:pt idx="59">
                  <c:v>1113.0957714797241</c:v>
                </c:pt>
                <c:pt idx="60">
                  <c:v>1114.1328935225788</c:v>
                </c:pt>
                <c:pt idx="61">
                  <c:v>1104.2803966679369</c:v>
                </c:pt>
                <c:pt idx="62">
                  <c:v>1085.260351428391</c:v>
                </c:pt>
                <c:pt idx="63">
                  <c:v>1058.7520497042146</c:v>
                </c:pt>
                <c:pt idx="64">
                  <c:v>1026.2555375483778</c:v>
                </c:pt>
                <c:pt idx="65">
                  <c:v>989.0703244795684</c:v>
                </c:pt>
                <c:pt idx="66">
                  <c:v>948.43381519887589</c:v>
                </c:pt>
                <c:pt idx="67">
                  <c:v>905.32372516422561</c:v>
                </c:pt>
                <c:pt idx="68">
                  <c:v>860.63962634303221</c:v>
                </c:pt>
                <c:pt idx="69">
                  <c:v>815.14842478530636</c:v>
                </c:pt>
                <c:pt idx="70">
                  <c:v>769.48301188168386</c:v>
                </c:pt>
                <c:pt idx="71">
                  <c:v>724.1406255847379</c:v>
                </c:pt>
                <c:pt idx="72">
                  <c:v>679.54238022139089</c:v>
                </c:pt>
                <c:pt idx="73">
                  <c:v>636.02114845213123</c:v>
                </c:pt>
                <c:pt idx="74">
                  <c:v>593.85714212557139</c:v>
                </c:pt>
                <c:pt idx="75">
                  <c:v>553.29483175075768</c:v>
                </c:pt>
                <c:pt idx="76">
                  <c:v>514.3846370277696</c:v>
                </c:pt>
                <c:pt idx="77">
                  <c:v>477.32767280028816</c:v>
                </c:pt>
                <c:pt idx="78">
                  <c:v>442.08296003748364</c:v>
                </c:pt>
                <c:pt idx="79">
                  <c:v>408.81651801849142</c:v>
                </c:pt>
                <c:pt idx="80">
                  <c:v>377.40296945313514</c:v>
                </c:pt>
                <c:pt idx="81">
                  <c:v>347.8579860265765</c:v>
                </c:pt>
                <c:pt idx="82">
                  <c:v>320.18049101378631</c:v>
                </c:pt>
                <c:pt idx="83">
                  <c:v>294.35343559472022</c:v>
                </c:pt>
                <c:pt idx="84">
                  <c:v>270.25830053438892</c:v>
                </c:pt>
                <c:pt idx="85">
                  <c:v>247.8654647738671</c:v>
                </c:pt>
                <c:pt idx="86">
                  <c:v>227.13716745217411</c:v>
                </c:pt>
                <c:pt idx="87">
                  <c:v>207.94327849937986</c:v>
                </c:pt>
                <c:pt idx="88">
                  <c:v>190.16555657724817</c:v>
                </c:pt>
                <c:pt idx="89">
                  <c:v>173.70689223418233</c:v>
                </c:pt>
                <c:pt idx="90">
                  <c:v>158.77912602660498</c:v>
                </c:pt>
                <c:pt idx="91">
                  <c:v>144.87535478941317</c:v>
                </c:pt>
                <c:pt idx="92">
                  <c:v>132.29714999187584</c:v>
                </c:pt>
                <c:pt idx="93">
                  <c:v>120.61983213137773</c:v>
                </c:pt>
                <c:pt idx="94">
                  <c:v>110.17437672801051</c:v>
                </c:pt>
                <c:pt idx="95">
                  <c:v>100.35719180746979</c:v>
                </c:pt>
                <c:pt idx="96">
                  <c:v>91.747934918393199</c:v>
                </c:pt>
                <c:pt idx="97">
                  <c:v>83.799358011220789</c:v>
                </c:pt>
                <c:pt idx="98">
                  <c:v>76.367740470938003</c:v>
                </c:pt>
                <c:pt idx="99">
                  <c:v>69.912887319694846</c:v>
                </c:pt>
                <c:pt idx="100">
                  <c:v>64.11422543282427</c:v>
                </c:pt>
                <c:pt idx="101">
                  <c:v>58.699307460691969</c:v>
                </c:pt>
                <c:pt idx="102">
                  <c:v>53.662047802240664</c:v>
                </c:pt>
                <c:pt idx="103">
                  <c:v>49.041796660615724</c:v>
                </c:pt>
                <c:pt idx="104">
                  <c:v>45.390947847817742</c:v>
                </c:pt>
                <c:pt idx="105">
                  <c:v>41.973843127352936</c:v>
                </c:pt>
                <c:pt idx="106">
                  <c:v>38.78411704692752</c:v>
                </c:pt>
                <c:pt idx="107">
                  <c:v>35.813555887149775</c:v>
                </c:pt>
                <c:pt idx="108">
                  <c:v>33.052598733827224</c:v>
                </c:pt>
                <c:pt idx="109">
                  <c:v>30.490778653152418</c:v>
                </c:pt>
                <c:pt idx="110">
                  <c:v>28.117099266959301</c:v>
                </c:pt>
                <c:pt idx="111">
                  <c:v>25.920344763529325</c:v>
                </c:pt>
                <c:pt idx="112">
                  <c:v>24.198049245353015</c:v>
                </c:pt>
                <c:pt idx="113">
                  <c:v>23.063045540640683</c:v>
                </c:pt>
                <c:pt idx="114">
                  <c:v>21.979073211210792</c:v>
                </c:pt>
                <c:pt idx="115">
                  <c:v>20.944446116934319</c:v>
                </c:pt>
                <c:pt idx="116">
                  <c:v>19.957372883232313</c:v>
                </c:pt>
                <c:pt idx="117">
                  <c:v>19.016005153294888</c:v>
                </c:pt>
                <c:pt idx="118">
                  <c:v>18.118474094778126</c:v>
                </c:pt>
                <c:pt idx="119">
                  <c:v>17.262917753163702</c:v>
                </c:pt>
                <c:pt idx="120">
                  <c:v>16.447501223413251</c:v>
                </c:pt>
                <c:pt idx="121">
                  <c:v>15.67043120836928</c:v>
                </c:pt>
                <c:pt idx="122">
                  <c:v>14.929966217378555</c:v>
                </c:pt>
                <c:pt idx="123">
                  <c:v>14.224423393707088</c:v>
                </c:pt>
                <c:pt idx="124">
                  <c:v>13.552182751433543</c:v>
                </c:pt>
                <c:pt idx="125">
                  <c:v>12.911689432947224</c:v>
                </c:pt>
                <c:pt idx="126">
                  <c:v>12.30145445994679</c:v>
                </c:pt>
                <c:pt idx="127">
                  <c:v>11.720054346997008</c:v>
                </c:pt>
                <c:pt idx="128">
                  <c:v>11.16612987525445</c:v>
                </c:pt>
                <c:pt idx="129">
                  <c:v>10.638384288614136</c:v>
                </c:pt>
                <c:pt idx="130">
                  <c:v>10.135581132545626</c:v>
                </c:pt>
                <c:pt idx="131">
                  <c:v>9.6565418879605254</c:v>
                </c:pt>
                <c:pt idx="132">
                  <c:v>9.2001435082249241</c:v>
                </c:pt>
                <c:pt idx="133">
                  <c:v>8.7653159406103409</c:v>
                </c:pt>
                <c:pt idx="134">
                  <c:v>8.3510396842352517</c:v>
                </c:pt>
                <c:pt idx="135">
                  <c:v>7.9563434199287881</c:v>
                </c:pt>
                <c:pt idx="136">
                  <c:v>7.5803017360036851</c:v>
                </c:pt>
                <c:pt idx="137">
                  <c:v>7.2220329586244487</c:v>
                </c:pt>
                <c:pt idx="138">
                  <c:v>6.8806970846196487</c:v>
                </c:pt>
                <c:pt idx="139">
                  <c:v>6.5554938119959418</c:v>
                </c:pt>
                <c:pt idx="140">
                  <c:v>6.2456606635361922</c:v>
                </c:pt>
                <c:pt idx="141">
                  <c:v>5.9504711990821857</c:v>
                </c:pt>
                <c:pt idx="142">
                  <c:v>5.6692333123104861</c:v>
                </c:pt>
                <c:pt idx="143">
                  <c:v>5.4012876080079666</c:v>
                </c:pt>
                <c:pt idx="144">
                  <c:v>5.146005856042402</c:v>
                </c:pt>
                <c:pt idx="145">
                  <c:v>4.9027895184032264</c:v>
                </c:pt>
                <c:pt idx="146">
                  <c:v>4.6710683458589664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31000"/>
        <c:axId val="200831392"/>
      </c:scatterChart>
      <c:valAx>
        <c:axId val="20083100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(hr)</a:t>
                </a:r>
              </a:p>
            </c:rich>
          </c:tx>
          <c:layout>
            <c:manualLayout>
              <c:xMode val="edge"/>
              <c:yMode val="edge"/>
              <c:x val="0.36372451992122568"/>
              <c:y val="0.9354214991663116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831392"/>
        <c:crosses val="autoZero"/>
        <c:crossBetween val="midCat"/>
      </c:valAx>
      <c:valAx>
        <c:axId val="20083139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Q (ft³/s)</a:t>
                </a:r>
              </a:p>
            </c:rich>
          </c:tx>
          <c:layout>
            <c:manualLayout>
              <c:xMode val="edge"/>
              <c:yMode val="edge"/>
              <c:x val="2.3154863261830968E-2"/>
              <c:y val="0.428571789247793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83100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946454407277467"/>
          <c:y val="0.91780832005217783"/>
          <c:w val="0.28509407296511735"/>
          <c:h val="4.8923674119893533E-2"/>
        </c:manualLayout>
      </c:layout>
      <c:overlay val="0"/>
      <c:txPr>
        <a:bodyPr/>
        <a:lstStyle/>
        <a:p>
          <a:pPr>
            <a:defRPr sz="9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766" r="0.75000000000000766" t="1" header="0.5" footer="0.5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4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Rainfall - Rainfall Excess, and Runoff  </a:t>
            </a:r>
          </a:p>
        </c:rich>
      </c:tx>
      <c:layout>
        <c:manualLayout>
          <c:xMode val="edge"/>
          <c:yMode val="edge"/>
          <c:x val="0.32530289927632289"/>
          <c:y val="7.5308768222154038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23121387283252"/>
          <c:y val="7.4146640760813995E-2"/>
          <c:w val="0.77705202312139132"/>
          <c:h val="0.78669351101310314"/>
        </c:manualLayout>
      </c:layout>
      <c:scatterChart>
        <c:scatterStyle val="lineMarker"/>
        <c:varyColors val="0"/>
        <c:ser>
          <c:idx val="0"/>
          <c:order val="0"/>
          <c:tx>
            <c:v>Rainfall Excess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table!$C$10:$C$148</c:f>
              <c:numCache>
                <c:formatCode>0.0000</c:formatCode>
                <c:ptCount val="139"/>
                <c:pt idx="0">
                  <c:v>0</c:v>
                </c:pt>
                <c:pt idx="1">
                  <c:v>1.5318626537919082E-8</c:v>
                </c:pt>
                <c:pt idx="2">
                  <c:v>4.8100487329065917E-7</c:v>
                </c:pt>
                <c:pt idx="3">
                  <c:v>3.6029409617185652E-6</c:v>
                </c:pt>
                <c:pt idx="4">
                  <c:v>1.504289126023654E-5</c:v>
                </c:pt>
                <c:pt idx="5">
                  <c:v>4.5609678654000249E-5</c:v>
                </c:pt>
                <c:pt idx="6">
                  <c:v>1.1295036091469252E-4</c:v>
                </c:pt>
                <c:pt idx="7">
                  <c:v>2.4324140707030956E-4</c:v>
                </c:pt>
                <c:pt idx="8">
                  <c:v>4.7287987377494714E-4</c:v>
                </c:pt>
                <c:pt idx="9">
                  <c:v>8.5017458167858571E-4</c:v>
                </c:pt>
                <c:pt idx="10">
                  <c:v>1.4370372917968804E-3</c:v>
                </c:pt>
                <c:pt idx="11">
                  <c:v>2.3106738818809433E-3</c:v>
                </c:pt>
                <c:pt idx="12">
                  <c:v>3.5652755227871319E-3</c:v>
                </c:pt>
                <c:pt idx="13">
                  <c:v>5.3137098548468337E-3</c:v>
                </c:pt>
                <c:pt idx="14">
                  <c:v>7.689212164236253E-3</c:v>
                </c:pt>
                <c:pt idx="15">
                  <c:v>1.0847076559346198E-2</c:v>
                </c:pt>
                <c:pt idx="16">
                  <c:v>1.4966347147151874E-2</c:v>
                </c:pt>
                <c:pt idx="17">
                  <c:v>2.0251509209582637E-2</c:v>
                </c:pt>
                <c:pt idx="18">
                  <c:v>2.6934180379891821E-2</c:v>
                </c:pt>
                <c:pt idx="19">
                  <c:v>3.5274801819026536E-2</c:v>
                </c:pt>
                <c:pt idx="20">
                  <c:v>4.5564329391997387E-2</c:v>
                </c:pt>
                <c:pt idx="21">
                  <c:v>5.8125924844248326E-2</c:v>
                </c:pt>
                <c:pt idx="22">
                  <c:v>7.3316646978026395E-2</c:v>
                </c:pt>
                <c:pt idx="23">
                  <c:v>9.1529142828751547E-2</c:v>
                </c:pt>
                <c:pt idx="24">
                  <c:v>0.1131933388413864</c:v>
                </c:pt>
                <c:pt idx="25">
                  <c:v>0.13877813204680603</c:v>
                </c:pt>
                <c:pt idx="26">
                  <c:v>0.16879308123816777</c:v>
                </c:pt>
                <c:pt idx="27">
                  <c:v>0.20379009814728105</c:v>
                </c:pt>
                <c:pt idx="28">
                  <c:v>0.244365138620977</c:v>
                </c:pt>
                <c:pt idx="29">
                  <c:v>0.29115989379747848</c:v>
                </c:pt>
                <c:pt idx="30">
                  <c:v>0.34486348128276972</c:v>
                </c:pt>
                <c:pt idx="31">
                  <c:v>0.40621413632696612</c:v>
                </c:pt>
                <c:pt idx="32">
                  <c:v>0.47600090300068404</c:v>
                </c:pt>
                <c:pt idx="33">
                  <c:v>0.55506532537141062</c:v>
                </c:pt>
                <c:pt idx="34">
                  <c:v>0.64430313867987299</c:v>
                </c:pt>
                <c:pt idx="35">
                  <c:v>0.74466596051640976</c:v>
                </c:pt>
                <c:pt idx="36">
                  <c:v>0.85716298199733842</c:v>
                </c:pt>
                <c:pt idx="37">
                  <c:v>0.98286265894132718</c:v>
                </c:pt>
                <c:pt idx="38">
                  <c:v>1.122894403045765</c:v>
                </c:pt>
                <c:pt idx="39">
                  <c:v>1.2784502730631266</c:v>
                </c:pt>
                <c:pt idx="40">
                  <c:v>1.4507866659773512</c:v>
                </c:pt>
                <c:pt idx="41">
                  <c:v>1.637930094376691</c:v>
                </c:pt>
                <c:pt idx="42">
                  <c:v>1.8253433939457639</c:v>
                </c:pt>
                <c:pt idx="43">
                  <c:v>2.0006734308321006</c:v>
                </c:pt>
                <c:pt idx="44">
                  <c:v>2.1645141540035828</c:v>
                </c:pt>
                <c:pt idx="45">
                  <c:v>2.3174393760051721</c:v>
                </c:pt>
                <c:pt idx="46">
                  <c:v>2.4600034903580452</c:v>
                </c:pt>
                <c:pt idx="47">
                  <c:v>2.5927418056190916</c:v>
                </c:pt>
                <c:pt idx="48">
                  <c:v>2.7161708794404134</c:v>
                </c:pt>
                <c:pt idx="49">
                  <c:v>2.8307888526288152</c:v>
                </c:pt>
                <c:pt idx="50">
                  <c:v>2.9370757832053078</c:v>
                </c:pt>
                <c:pt idx="51">
                  <c:v>3.0354939804646004</c:v>
                </c:pt>
                <c:pt idx="52">
                  <c:v>3.1263459116788792</c:v>
                </c:pt>
                <c:pt idx="53">
                  <c:v>3.2102189024628518</c:v>
                </c:pt>
                <c:pt idx="54">
                  <c:v>3.2875229745378398</c:v>
                </c:pt>
                <c:pt idx="55">
                  <c:v>3.3586517661855027</c:v>
                </c:pt>
                <c:pt idx="56">
                  <c:v>3.4239828663073339</c:v>
                </c:pt>
                <c:pt idx="57">
                  <c:v>3.4838781484841608</c:v>
                </c:pt>
                <c:pt idx="58">
                  <c:v>3.5386841050356366</c:v>
                </c:pt>
                <c:pt idx="59">
                  <c:v>3.5887321810797408</c:v>
                </c:pt>
                <c:pt idx="60">
                  <c:v>3.6343391085922732</c:v>
                </c:pt>
                <c:pt idx="61">
                  <c:v>3.6758072404663538</c:v>
                </c:pt>
                <c:pt idx="62">
                  <c:v>3.7134248845719156</c:v>
                </c:pt>
                <c:pt idx="63">
                  <c:v>3.7474666378152035</c:v>
                </c:pt>
                <c:pt idx="64">
                  <c:v>3.7781937201982707</c:v>
                </c:pt>
                <c:pt idx="65">
                  <c:v>3.8058543088784753</c:v>
                </c:pt>
                <c:pt idx="66">
                  <c:v>3.8306838722279766</c:v>
                </c:pt>
                <c:pt idx="67">
                  <c:v>3.8529055038932323</c:v>
                </c:pt>
                <c:pt idx="68">
                  <c:v>3.8727302568544939</c:v>
                </c:pt>
                <c:pt idx="69">
                  <c:v>3.8903574774853058</c:v>
                </c:pt>
                <c:pt idx="70">
                  <c:v>3.9059751396119986</c:v>
                </c:pt>
                <c:pt idx="71">
                  <c:v>3.9197601785731893</c:v>
                </c:pt>
                <c:pt idx="72">
                  <c:v>3.9318788252792749</c:v>
                </c:pt>
                <c:pt idx="73">
                  <c:v>3.9424869402719307</c:v>
                </c:pt>
                <c:pt idx="74">
                  <c:v>3.9517303477836068</c:v>
                </c:pt>
                <c:pt idx="75">
                  <c:v>3.9597451697970252</c:v>
                </c:pt>
                <c:pt idx="76">
                  <c:v>3.9666581601046742</c:v>
                </c:pt>
                <c:pt idx="77">
                  <c:v>3.9725870383683075</c:v>
                </c:pt>
                <c:pt idx="78">
                  <c:v>3.9776408241784407</c:v>
                </c:pt>
                <c:pt idx="79">
                  <c:v>3.9819201711138468</c:v>
                </c:pt>
                <c:pt idx="80">
                  <c:v>3.9855177008010516</c:v>
                </c:pt>
                <c:pt idx="81">
                  <c:v>3.9885183369738351</c:v>
                </c:pt>
                <c:pt idx="82">
                  <c:v>3.9909996395327227</c:v>
                </c:pt>
                <c:pt idx="83">
                  <c:v>3.9930321386044856</c:v>
                </c:pt>
                <c:pt idx="84">
                  <c:v>3.994679668601635</c:v>
                </c:pt>
                <c:pt idx="85">
                  <c:v>3.9959997022819205</c:v>
                </c:pt>
                <c:pt idx="86">
                  <c:v>3.9970436848078261</c:v>
                </c:pt>
                <c:pt idx="87">
                  <c:v>3.9978573678060667</c:v>
                </c:pt>
                <c:pt idx="88">
                  <c:v>3.9984811434270853</c:v>
                </c:pt>
                <c:pt idx="89">
                  <c:v>3.9989503784045479</c:v>
                </c:pt>
                <c:pt idx="90">
                  <c:v>3.9992957481148426</c:v>
                </c:pt>
                <c:pt idx="91">
                  <c:v>3.9995435706365754</c:v>
                </c:pt>
                <c:pt idx="92">
                  <c:v>3.9997161408100661</c:v>
                </c:pt>
                <c:pt idx="93">
                  <c:v>3.9998320642968452</c:v>
                </c:pt>
                <c:pt idx="94">
                  <c:v>3.9999065916391507</c:v>
                </c:pt>
                <c:pt idx="95">
                  <c:v>3.9999519523194258</c:v>
                </c:pt>
                <c:pt idx="96">
                  <c:v>3.9999776888198135</c:v>
                </c:pt>
                <c:pt idx="97">
                  <c:v>3.9999909906816549</c:v>
                </c:pt>
                <c:pt idx="98">
                  <c:v>3.9999970285649846</c:v>
                </c:pt>
                <c:pt idx="99">
                  <c:v>3.9999992883080289</c:v>
                </c:pt>
                <c:pt idx="100">
                  <c:v>3.9999999049867014</c:v>
                </c:pt>
                <c:pt idx="101">
                  <c:v>3.9999999969740987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</c:numCache>
            </c:numRef>
          </c:xVal>
          <c:yVal>
            <c:numRef>
              <c:f>table!$D$10:$D$148</c:f>
              <c:numCache>
                <c:formatCode>0.0000</c:formatCode>
                <c:ptCount val="1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1.3956633550874591E-5</c:v>
                </c:pt>
                <c:pt idx="29">
                  <c:v>1.2991268726166464E-4</c:v>
                </c:pt>
                <c:pt idx="30">
                  <c:v>3.9326337951572064E-4</c:v>
                </c:pt>
                <c:pt idx="31">
                  <c:v>8.4320168025504654E-4</c:v>
                </c:pt>
                <c:pt idx="32">
                  <c:v>1.5221273565362182E-3</c:v>
                </c:pt>
                <c:pt idx="33">
                  <c:v>2.8577545256045569E-3</c:v>
                </c:pt>
                <c:pt idx="34">
                  <c:v>6.2885526645308819E-3</c:v>
                </c:pt>
                <c:pt idx="35">
                  <c:v>1.2425451738390797E-2</c:v>
                </c:pt>
                <c:pt idx="36">
                  <c:v>2.1850578941314779E-2</c:v>
                </c:pt>
                <c:pt idx="37">
                  <c:v>3.634160177047429E-2</c:v>
                </c:pt>
                <c:pt idx="38">
                  <c:v>5.8091154165180646E-2</c:v>
                </c:pt>
                <c:pt idx="39">
                  <c:v>8.8394349009909112E-2</c:v>
                </c:pt>
                <c:pt idx="40">
                  <c:v>0.1292705118837322</c:v>
                </c:pt>
                <c:pt idx="41">
                  <c:v>0.18351369585626626</c:v>
                </c:pt>
                <c:pt idx="42">
                  <c:v>0.24713121029372273</c:v>
                </c:pt>
                <c:pt idx="43">
                  <c:v>0.31417669530244285</c:v>
                </c:pt>
                <c:pt idx="44">
                  <c:v>0.38276661681641921</c:v>
                </c:pt>
                <c:pt idx="45">
                  <c:v>0.45150852183948514</c:v>
                </c:pt>
                <c:pt idx="46">
                  <c:v>0.519373110601973</c:v>
                </c:pt>
                <c:pt idx="47">
                  <c:v>0.58560368708228205</c:v>
                </c:pt>
                <c:pt idx="48">
                  <c:v>0.64965073041643939</c:v>
                </c:pt>
                <c:pt idx="49">
                  <c:v>0.71112373151878683</c:v>
                </c:pt>
                <c:pt idx="50">
                  <c:v>0.76975516218581874</c:v>
                </c:pt>
                <c:pt idx="51">
                  <c:v>0.82537313741848428</c:v>
                </c:pt>
                <c:pt idx="52">
                  <c:v>0.87779743775829322</c:v>
                </c:pt>
                <c:pt idx="53">
                  <c:v>0.92707942495355566</c:v>
                </c:pt>
                <c:pt idx="54">
                  <c:v>0.97322603053668699</c:v>
                </c:pt>
                <c:pt idx="55">
                  <c:v>1.0162794296248183</c:v>
                </c:pt>
                <c:pt idx="56">
                  <c:v>1.0563090311916057</c:v>
                </c:pt>
                <c:pt idx="57">
                  <c:v>1.0934050571566305</c:v>
                </c:pt>
                <c:pt idx="58">
                  <c:v>1.1276733679400668</c:v>
                </c:pt>
                <c:pt idx="59">
                  <c:v>1.159231274545802</c:v>
                </c:pt>
                <c:pt idx="60">
                  <c:v>1.1882041378139241</c:v>
                </c:pt>
                <c:pt idx="61">
                  <c:v>1.2147226005055904</c:v>
                </c:pt>
                <c:pt idx="62">
                  <c:v>1.2389203316886435</c:v>
                </c:pt>
                <c:pt idx="63">
                  <c:v>1.2609321885179237</c:v>
                </c:pt>
                <c:pt idx="64">
                  <c:v>1.2808927201020606</c:v>
                </c:pt>
                <c:pt idx="65">
                  <c:v>1.2989349532611805</c:v>
                </c:pt>
                <c:pt idx="66">
                  <c:v>1.3151894117249581</c:v>
                </c:pt>
                <c:pt idx="67">
                  <c:v>1.3297833295155308</c:v>
                </c:pt>
                <c:pt idx="68">
                  <c:v>1.3428400265089253</c:v>
                </c:pt>
                <c:pt idx="69">
                  <c:v>1.3544784199218971</c:v>
                </c:pt>
                <c:pt idx="70">
                  <c:v>1.3648126500664193</c:v>
                </c:pt>
                <c:pt idx="71">
                  <c:v>1.3739518024074762</c:v>
                </c:pt>
                <c:pt idx="72">
                  <c:v>1.3819997109464039</c:v>
                </c:pt>
                <c:pt idx="73">
                  <c:v>1.3890548303815393</c:v>
                </c:pt>
                <c:pt idx="74">
                  <c:v>1.395210166486148</c:v>
                </c:pt>
                <c:pt idx="75">
                  <c:v>1.4005532557802716</c:v>
                </c:pt>
                <c:pt idx="76">
                  <c:v>1.4051661869285597</c:v>
                </c:pt>
                <c:pt idx="77">
                  <c:v>1.4091256574253197</c:v>
                </c:pt>
                <c:pt idx="78">
                  <c:v>1.41250306007435</c:v>
                </c:pt>
                <c:pt idx="79">
                  <c:v>1.4153645945689439</c:v>
                </c:pt>
                <c:pt idx="80">
                  <c:v>1.4177714001539887</c:v>
                </c:pt>
                <c:pt idx="81">
                  <c:v>1.4197797059289841</c:v>
                </c:pt>
                <c:pt idx="82">
                  <c:v>1.4214409958453609</c:v>
                </c:pt>
                <c:pt idx="83">
                  <c:v>1.4228021858775135</c:v>
                </c:pt>
                <c:pt idx="84">
                  <c:v>1.4239058112154934</c:v>
                </c:pt>
                <c:pt idx="85">
                  <c:v>1.4247902216472406</c:v>
                </c:pt>
                <c:pt idx="86">
                  <c:v>1.4254897835767038</c:v>
                </c:pt>
                <c:pt idx="87">
                  <c:v>1.4260350873669421</c:v>
                </c:pt>
                <c:pt idx="88">
                  <c:v>1.4264531589090308</c:v>
                </c:pt>
                <c:pt idx="89">
                  <c:v>1.426767674502091</c:v>
                </c:pt>
                <c:pt idx="90">
                  <c:v>1.4269991782901918</c:v>
                </c:pt>
                <c:pt idx="91">
                  <c:v>1.4271653016408412</c:v>
                </c:pt>
                <c:pt idx="92">
                  <c:v>1.4272809839695255</c:v>
                </c:pt>
                <c:pt idx="93">
                  <c:v>1.4273586946171859</c:v>
                </c:pt>
                <c:pt idx="94">
                  <c:v>1.4274086554742953</c:v>
                </c:pt>
                <c:pt idx="95">
                  <c:v>1.427439064117916</c:v>
                </c:pt>
                <c:pt idx="96">
                  <c:v>1.427456317288061</c:v>
                </c:pt>
                <c:pt idx="97">
                  <c:v>1.4274652345783012</c:v>
                </c:pt>
                <c:pt idx="98">
                  <c:v>1.4274692822540025</c:v>
                </c:pt>
                <c:pt idx="99">
                  <c:v>1.4274707971411309</c:v>
                </c:pt>
                <c:pt idx="100">
                  <c:v>1.4274712105504135</c:v>
                </c:pt>
                <c:pt idx="101">
                  <c:v>1.4274712722169629</c:v>
                </c:pt>
                <c:pt idx="102">
                  <c:v>1.4274712742454676</c:v>
                </c:pt>
                <c:pt idx="103">
                  <c:v>1.4274712742454676</c:v>
                </c:pt>
                <c:pt idx="104">
                  <c:v>1.4274712742454676</c:v>
                </c:pt>
                <c:pt idx="105">
                  <c:v>1.4274712742454676</c:v>
                </c:pt>
                <c:pt idx="106">
                  <c:v>1.4274712742454676</c:v>
                </c:pt>
                <c:pt idx="107">
                  <c:v>1.4274712742454676</c:v>
                </c:pt>
                <c:pt idx="108">
                  <c:v>1.4274712742454676</c:v>
                </c:pt>
                <c:pt idx="109">
                  <c:v>1.4274712742454676</c:v>
                </c:pt>
                <c:pt idx="110">
                  <c:v>1.4274712742454676</c:v>
                </c:pt>
                <c:pt idx="111">
                  <c:v>1.4274712742454676</c:v>
                </c:pt>
                <c:pt idx="112">
                  <c:v>1.4274712742454676</c:v>
                </c:pt>
                <c:pt idx="113">
                  <c:v>1.4274712742454676</c:v>
                </c:pt>
                <c:pt idx="114">
                  <c:v>1.4274712742454676</c:v>
                </c:pt>
                <c:pt idx="115">
                  <c:v>1.4274712742454676</c:v>
                </c:pt>
                <c:pt idx="116">
                  <c:v>1.4274712742454676</c:v>
                </c:pt>
                <c:pt idx="117">
                  <c:v>1.4274712742454676</c:v>
                </c:pt>
                <c:pt idx="118">
                  <c:v>1.4274712742454676</c:v>
                </c:pt>
                <c:pt idx="119">
                  <c:v>1.4274712742454676</c:v>
                </c:pt>
                <c:pt idx="120">
                  <c:v>1.4274712742454676</c:v>
                </c:pt>
                <c:pt idx="121">
                  <c:v>1.4274712742454676</c:v>
                </c:pt>
                <c:pt idx="122">
                  <c:v>1.4274712742454676</c:v>
                </c:pt>
                <c:pt idx="123">
                  <c:v>1.4274712742454676</c:v>
                </c:pt>
                <c:pt idx="124">
                  <c:v>1.4274712742454676</c:v>
                </c:pt>
                <c:pt idx="125">
                  <c:v>1.4274712742454676</c:v>
                </c:pt>
                <c:pt idx="126">
                  <c:v>1.4274712742454676</c:v>
                </c:pt>
                <c:pt idx="127">
                  <c:v>1.4274712742454676</c:v>
                </c:pt>
                <c:pt idx="128">
                  <c:v>1.4274712742454676</c:v>
                </c:pt>
                <c:pt idx="129">
                  <c:v>1.4274712742454676</c:v>
                </c:pt>
                <c:pt idx="130">
                  <c:v>1.4274712742454676</c:v>
                </c:pt>
                <c:pt idx="131">
                  <c:v>1.4274712742454676</c:v>
                </c:pt>
                <c:pt idx="132">
                  <c:v>1.4274712742454676</c:v>
                </c:pt>
                <c:pt idx="133">
                  <c:v>1.4274712742454676</c:v>
                </c:pt>
                <c:pt idx="134">
                  <c:v>1.4274712742454676</c:v>
                </c:pt>
                <c:pt idx="135">
                  <c:v>1.4274712742454676</c:v>
                </c:pt>
                <c:pt idx="136">
                  <c:v>1.4274712742454676</c:v>
                </c:pt>
                <c:pt idx="137">
                  <c:v>1.4274712742454676</c:v>
                </c:pt>
              </c:numCache>
            </c:numRef>
          </c:yVal>
          <c:smooth val="0"/>
        </c:ser>
        <c:ser>
          <c:idx val="1"/>
          <c:order val="1"/>
          <c:tx>
            <c:v>Runoff</c:v>
          </c:tx>
          <c:spPr>
            <a:ln w="19050" cmpd="sng"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table!$C$10:$C$148</c:f>
              <c:numCache>
                <c:formatCode>0.0000</c:formatCode>
                <c:ptCount val="139"/>
                <c:pt idx="0">
                  <c:v>0</c:v>
                </c:pt>
                <c:pt idx="1">
                  <c:v>1.5318626537919082E-8</c:v>
                </c:pt>
                <c:pt idx="2">
                  <c:v>4.8100487329065917E-7</c:v>
                </c:pt>
                <c:pt idx="3">
                  <c:v>3.6029409617185652E-6</c:v>
                </c:pt>
                <c:pt idx="4">
                  <c:v>1.504289126023654E-5</c:v>
                </c:pt>
                <c:pt idx="5">
                  <c:v>4.5609678654000249E-5</c:v>
                </c:pt>
                <c:pt idx="6">
                  <c:v>1.1295036091469252E-4</c:v>
                </c:pt>
                <c:pt idx="7">
                  <c:v>2.4324140707030956E-4</c:v>
                </c:pt>
                <c:pt idx="8">
                  <c:v>4.7287987377494714E-4</c:v>
                </c:pt>
                <c:pt idx="9">
                  <c:v>8.5017458167858571E-4</c:v>
                </c:pt>
                <c:pt idx="10">
                  <c:v>1.4370372917968804E-3</c:v>
                </c:pt>
                <c:pt idx="11">
                  <c:v>2.3106738818809433E-3</c:v>
                </c:pt>
                <c:pt idx="12">
                  <c:v>3.5652755227871319E-3</c:v>
                </c:pt>
                <c:pt idx="13">
                  <c:v>5.3137098548468337E-3</c:v>
                </c:pt>
                <c:pt idx="14">
                  <c:v>7.689212164236253E-3</c:v>
                </c:pt>
                <c:pt idx="15">
                  <c:v>1.0847076559346198E-2</c:v>
                </c:pt>
                <c:pt idx="16">
                  <c:v>1.4966347147151874E-2</c:v>
                </c:pt>
                <c:pt idx="17">
                  <c:v>2.0251509209582637E-2</c:v>
                </c:pt>
                <c:pt idx="18">
                  <c:v>2.6934180379891821E-2</c:v>
                </c:pt>
                <c:pt idx="19">
                  <c:v>3.5274801819026536E-2</c:v>
                </c:pt>
                <c:pt idx="20">
                  <c:v>4.5564329391997387E-2</c:v>
                </c:pt>
                <c:pt idx="21">
                  <c:v>5.8125924844248326E-2</c:v>
                </c:pt>
                <c:pt idx="22">
                  <c:v>7.3316646978026395E-2</c:v>
                </c:pt>
                <c:pt idx="23">
                  <c:v>9.1529142828751547E-2</c:v>
                </c:pt>
                <c:pt idx="24">
                  <c:v>0.1131933388413864</c:v>
                </c:pt>
                <c:pt idx="25">
                  <c:v>0.13877813204680603</c:v>
                </c:pt>
                <c:pt idx="26">
                  <c:v>0.16879308123816777</c:v>
                </c:pt>
                <c:pt idx="27">
                  <c:v>0.20379009814728105</c:v>
                </c:pt>
                <c:pt idx="28">
                  <c:v>0.244365138620977</c:v>
                </c:pt>
                <c:pt idx="29">
                  <c:v>0.29115989379747848</c:v>
                </c:pt>
                <c:pt idx="30">
                  <c:v>0.34486348128276972</c:v>
                </c:pt>
                <c:pt idx="31">
                  <c:v>0.40621413632696612</c:v>
                </c:pt>
                <c:pt idx="32">
                  <c:v>0.47600090300068404</c:v>
                </c:pt>
                <c:pt idx="33">
                  <c:v>0.55506532537141062</c:v>
                </c:pt>
                <c:pt idx="34">
                  <c:v>0.64430313867987299</c:v>
                </c:pt>
                <c:pt idx="35">
                  <c:v>0.74466596051640976</c:v>
                </c:pt>
                <c:pt idx="36">
                  <c:v>0.85716298199733842</c:v>
                </c:pt>
                <c:pt idx="37">
                  <c:v>0.98286265894132718</c:v>
                </c:pt>
                <c:pt idx="38">
                  <c:v>1.122894403045765</c:v>
                </c:pt>
                <c:pt idx="39">
                  <c:v>1.2784502730631266</c:v>
                </c:pt>
                <c:pt idx="40">
                  <c:v>1.4507866659773512</c:v>
                </c:pt>
                <c:pt idx="41">
                  <c:v>1.637930094376691</c:v>
                </c:pt>
                <c:pt idx="42">
                  <c:v>1.8253433939457639</c:v>
                </c:pt>
                <c:pt idx="43">
                  <c:v>2.0006734308321006</c:v>
                </c:pt>
                <c:pt idx="44">
                  <c:v>2.1645141540035828</c:v>
                </c:pt>
                <c:pt idx="45">
                  <c:v>2.3174393760051721</c:v>
                </c:pt>
                <c:pt idx="46">
                  <c:v>2.4600034903580452</c:v>
                </c:pt>
                <c:pt idx="47">
                  <c:v>2.5927418056190916</c:v>
                </c:pt>
                <c:pt idx="48">
                  <c:v>2.7161708794404134</c:v>
                </c:pt>
                <c:pt idx="49">
                  <c:v>2.8307888526288152</c:v>
                </c:pt>
                <c:pt idx="50">
                  <c:v>2.9370757832053078</c:v>
                </c:pt>
                <c:pt idx="51">
                  <c:v>3.0354939804646004</c:v>
                </c:pt>
                <c:pt idx="52">
                  <c:v>3.1263459116788792</c:v>
                </c:pt>
                <c:pt idx="53">
                  <c:v>3.2102189024628518</c:v>
                </c:pt>
                <c:pt idx="54">
                  <c:v>3.2875229745378398</c:v>
                </c:pt>
                <c:pt idx="55">
                  <c:v>3.3586517661855027</c:v>
                </c:pt>
                <c:pt idx="56">
                  <c:v>3.4239828663073339</c:v>
                </c:pt>
                <c:pt idx="57">
                  <c:v>3.4838781484841608</c:v>
                </c:pt>
                <c:pt idx="58">
                  <c:v>3.5386841050356366</c:v>
                </c:pt>
                <c:pt idx="59">
                  <c:v>3.5887321810797408</c:v>
                </c:pt>
                <c:pt idx="60">
                  <c:v>3.6343391085922732</c:v>
                </c:pt>
                <c:pt idx="61">
                  <c:v>3.6758072404663538</c:v>
                </c:pt>
                <c:pt idx="62">
                  <c:v>3.7134248845719156</c:v>
                </c:pt>
                <c:pt idx="63">
                  <c:v>3.7474666378152035</c:v>
                </c:pt>
                <c:pt idx="64">
                  <c:v>3.7781937201982707</c:v>
                </c:pt>
                <c:pt idx="65">
                  <c:v>3.8058543088784753</c:v>
                </c:pt>
                <c:pt idx="66">
                  <c:v>3.8306838722279766</c:v>
                </c:pt>
                <c:pt idx="67">
                  <c:v>3.8529055038932323</c:v>
                </c:pt>
                <c:pt idx="68">
                  <c:v>3.8727302568544939</c:v>
                </c:pt>
                <c:pt idx="69">
                  <c:v>3.8903574774853058</c:v>
                </c:pt>
                <c:pt idx="70">
                  <c:v>3.9059751396119986</c:v>
                </c:pt>
                <c:pt idx="71">
                  <c:v>3.9197601785731893</c:v>
                </c:pt>
                <c:pt idx="72">
                  <c:v>3.9318788252792749</c:v>
                </c:pt>
                <c:pt idx="73">
                  <c:v>3.9424869402719307</c:v>
                </c:pt>
                <c:pt idx="74">
                  <c:v>3.9517303477836068</c:v>
                </c:pt>
                <c:pt idx="75">
                  <c:v>3.9597451697970252</c:v>
                </c:pt>
                <c:pt idx="76">
                  <c:v>3.9666581601046742</c:v>
                </c:pt>
                <c:pt idx="77">
                  <c:v>3.9725870383683075</c:v>
                </c:pt>
                <c:pt idx="78">
                  <c:v>3.9776408241784407</c:v>
                </c:pt>
                <c:pt idx="79">
                  <c:v>3.9819201711138468</c:v>
                </c:pt>
                <c:pt idx="80">
                  <c:v>3.9855177008010516</c:v>
                </c:pt>
                <c:pt idx="81">
                  <c:v>3.9885183369738351</c:v>
                </c:pt>
                <c:pt idx="82">
                  <c:v>3.9909996395327227</c:v>
                </c:pt>
                <c:pt idx="83">
                  <c:v>3.9930321386044856</c:v>
                </c:pt>
                <c:pt idx="84">
                  <c:v>3.994679668601635</c:v>
                </c:pt>
                <c:pt idx="85">
                  <c:v>3.9959997022819205</c:v>
                </c:pt>
                <c:pt idx="86">
                  <c:v>3.9970436848078261</c:v>
                </c:pt>
                <c:pt idx="87">
                  <c:v>3.9978573678060667</c:v>
                </c:pt>
                <c:pt idx="88">
                  <c:v>3.9984811434270853</c:v>
                </c:pt>
                <c:pt idx="89">
                  <c:v>3.9989503784045479</c:v>
                </c:pt>
                <c:pt idx="90">
                  <c:v>3.9992957481148426</c:v>
                </c:pt>
                <c:pt idx="91">
                  <c:v>3.9995435706365754</c:v>
                </c:pt>
                <c:pt idx="92">
                  <c:v>3.9997161408100661</c:v>
                </c:pt>
                <c:pt idx="93">
                  <c:v>3.9998320642968452</c:v>
                </c:pt>
                <c:pt idx="94">
                  <c:v>3.9999065916391507</c:v>
                </c:pt>
                <c:pt idx="95">
                  <c:v>3.9999519523194258</c:v>
                </c:pt>
                <c:pt idx="96">
                  <c:v>3.9999776888198135</c:v>
                </c:pt>
                <c:pt idx="97">
                  <c:v>3.9999909906816549</c:v>
                </c:pt>
                <c:pt idx="98">
                  <c:v>3.9999970285649846</c:v>
                </c:pt>
                <c:pt idx="99">
                  <c:v>3.9999992883080289</c:v>
                </c:pt>
                <c:pt idx="100">
                  <c:v>3.9999999049867014</c:v>
                </c:pt>
                <c:pt idx="101">
                  <c:v>3.9999999969740987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</c:numCache>
            </c:numRef>
          </c:xVal>
          <c:yVal>
            <c:numRef>
              <c:f>table!$G$10:$G$148</c:f>
              <c:numCache>
                <c:formatCode>0.0000</c:formatCode>
                <c:ptCount val="1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9.7210021347435993E-8</c:v>
                </c:pt>
                <c:pt idx="30">
                  <c:v>1.1901316524959144E-6</c:v>
                </c:pt>
                <c:pt idx="31">
                  <c:v>5.9750591873139054E-6</c:v>
                </c:pt>
                <c:pt idx="32">
                  <c:v>2.0299858020633638E-5</c:v>
                </c:pt>
                <c:pt idx="33">
                  <c:v>5.4688149629345205E-5</c:v>
                </c:pt>
                <c:pt idx="34">
                  <c:v>1.2769925007709266E-4</c:v>
                </c:pt>
                <c:pt idx="35">
                  <c:v>2.78020446981559E-4</c:v>
                </c:pt>
                <c:pt idx="36">
                  <c:v>5.79909156946323E-4</c:v>
                </c:pt>
                <c:pt idx="37">
                  <c:v>1.1637057756340476E-3</c:v>
                </c:pt>
                <c:pt idx="38">
                  <c:v>2.2442080559564263E-3</c:v>
                </c:pt>
                <c:pt idx="39">
                  <c:v>4.1441608734870588E-3</c:v>
                </c:pt>
                <c:pt idx="40">
                  <c:v>7.3111474835016749E-3</c:v>
                </c:pt>
                <c:pt idx="41">
                  <c:v>1.2341574781078536E-2</c:v>
                </c:pt>
                <c:pt idx="42">
                  <c:v>2.0005637186881042E-2</c:v>
                </c:pt>
                <c:pt idx="43">
                  <c:v>3.1213413436126762E-2</c:v>
                </c:pt>
                <c:pt idx="44">
                  <c:v>4.6920639036263603E-2</c:v>
                </c:pt>
                <c:pt idx="45">
                  <c:v>6.7997213030727033E-2</c:v>
                </c:pt>
                <c:pt idx="46">
                  <c:v>9.5055740837088537E-2</c:v>
                </c:pt>
                <c:pt idx="47">
                  <c:v>0.12831799135698785</c:v>
                </c:pt>
                <c:pt idx="48">
                  <c:v>0.1675897493389496</c:v>
                </c:pt>
                <c:pt idx="49">
                  <c:v>0.21232210375011173</c:v>
                </c:pt>
                <c:pt idx="50">
                  <c:v>0.26171183502168616</c:v>
                </c:pt>
                <c:pt idx="51">
                  <c:v>0.31480319101915127</c:v>
                </c:pt>
                <c:pt idx="52">
                  <c:v>0.37058311555525247</c:v>
                </c:pt>
                <c:pt idx="53">
                  <c:v>0.42808329337090378</c:v>
                </c:pt>
                <c:pt idx="54">
                  <c:v>0.48644488145206966</c:v>
                </c:pt>
                <c:pt idx="55">
                  <c:v>0.54492609007313431</c:v>
                </c:pt>
                <c:pt idx="56">
                  <c:v>0.60289439152859581</c:v>
                </c:pt>
                <c:pt idx="57">
                  <c:v>0.65981946869978758</c:v>
                </c:pt>
                <c:pt idx="58">
                  <c:v>0.71526743685523031</c:v>
                </c:pt>
                <c:pt idx="59">
                  <c:v>0.76889250577918555</c:v>
                </c:pt>
                <c:pt idx="60">
                  <c:v>0.82042674999223919</c:v>
                </c:pt>
                <c:pt idx="61">
                  <c:v>0.86967021586016291</c:v>
                </c:pt>
                <c:pt idx="62">
                  <c:v>0.91648119738829603</c:v>
                </c:pt>
                <c:pt idx="63">
                  <c:v>0.96076766967796445</c:v>
                </c:pt>
                <c:pt idx="64">
                  <c:v>1.0024785790497719</c:v>
                </c:pt>
                <c:pt idx="65">
                  <c:v>1.0415964940731599</c:v>
                </c:pt>
                <c:pt idx="66">
                  <c:v>1.0781345953269941</c:v>
                </c:pt>
                <c:pt idx="67">
                  <c:v>1.1121333049000606</c:v>
                </c:pt>
                <c:pt idx="68">
                  <c:v>1.1436536882923745</c:v>
                </c:pt>
                <c:pt idx="69">
                  <c:v>1.172773606542538</c:v>
                </c:pt>
                <c:pt idx="70">
                  <c:v>1.1995845702982155</c:v>
                </c:pt>
                <c:pt idx="71">
                  <c:v>1.2241877272018689</c:v>
                </c:pt>
                <c:pt idx="72">
                  <c:v>1.2466913447206929</c:v>
                </c:pt>
                <c:pt idx="73">
                  <c:v>1.2672087210304841</c:v>
                </c:pt>
                <c:pt idx="74">
                  <c:v>1.2858557152927066</c:v>
                </c:pt>
                <c:pt idx="75">
                  <c:v>1.3027486895455949</c:v>
                </c:pt>
                <c:pt idx="76">
                  <c:v>1.3180031836739372</c:v>
                </c:pt>
                <c:pt idx="77">
                  <c:v>1.3317327892345869</c:v>
                </c:pt>
                <c:pt idx="78">
                  <c:v>1.3440483127362532</c:v>
                </c:pt>
                <c:pt idx="79">
                  <c:v>1.3550571651361922</c:v>
                </c:pt>
                <c:pt idx="80">
                  <c:v>1.3648628253060877</c:v>
                </c:pt>
                <c:pt idx="81">
                  <c:v>1.3735644799177193</c:v>
                </c:pt>
                <c:pt idx="82">
                  <c:v>1.3812567536550309</c:v>
                </c:pt>
                <c:pt idx="83">
                  <c:v>1.3880295129094162</c:v>
                </c:pt>
                <c:pt idx="84">
                  <c:v>1.3939677430267152</c:v>
                </c:pt>
                <c:pt idx="85">
                  <c:v>1.399151495243188</c:v>
                </c:pt>
                <c:pt idx="86">
                  <c:v>1.4036558737711027</c:v>
                </c:pt>
                <c:pt idx="87">
                  <c:v>1.40755106377543</c:v>
                </c:pt>
                <c:pt idx="88">
                  <c:v>1.4109023935574196</c:v>
                </c:pt>
                <c:pt idx="89">
                  <c:v>1.4137704253502832</c:v>
                </c:pt>
                <c:pt idx="90">
                  <c:v>1.4162110700281105</c:v>
                </c:pt>
                <c:pt idx="91">
                  <c:v>1.4182757217713997</c:v>
                </c:pt>
                <c:pt idx="92">
                  <c:v>1.4200114093517955</c:v>
                </c:pt>
                <c:pt idx="93">
                  <c:v>1.4214609612184252</c:v>
                </c:pt>
                <c:pt idx="94">
                  <c:v>1.4226631820069591</c:v>
                </c:pt>
                <c:pt idx="95">
                  <c:v>1.4236530384645991</c:v>
                </c:pt>
                <c:pt idx="96">
                  <c:v>1.4244618531009403</c:v>
                </c:pt>
                <c:pt idx="97">
                  <c:v>1.4251175041450301</c:v>
                </c:pt>
                <c:pt idx="98">
                  <c:v>1.4256446306201875</c:v>
                </c:pt>
                <c:pt idx="99">
                  <c:v>1.4260648415459871</c:v>
                </c:pt>
                <c:pt idx="100">
                  <c:v>1.4263969284460056</c:v>
                </c:pt>
                <c:pt idx="101">
                  <c:v>1.4266570804843188</c:v>
                </c:pt>
                <c:pt idx="102">
                  <c:v>1.4268591016765719</c:v>
                </c:pt>
                <c:pt idx="103">
                  <c:v>1.4270146297254402</c:v>
                </c:pt>
                <c:pt idx="104">
                  <c:v>1.4271333561121611</c:v>
                </c:pt>
                <c:pt idx="105">
                  <c:v>1.4272232468356019</c:v>
                </c:pt>
                <c:pt idx="106">
                  <c:v>1.4272907620835533</c:v>
                </c:pt>
                <c:pt idx="107">
                  <c:v>1.4273410716495434</c:v>
                </c:pt>
                <c:pt idx="108">
                  <c:v>1.4273782612943418</c:v>
                </c:pt>
                <c:pt idx="109">
                  <c:v>1.4274055241028656</c:v>
                </c:pt>
                <c:pt idx="110">
                  <c:v>1.427425331559081</c:v>
                </c:pt>
                <c:pt idx="111">
                  <c:v>1.4274395812024612</c:v>
                </c:pt>
                <c:pt idx="112">
                  <c:v>1.4274497201055809</c:v>
                </c:pt>
                <c:pt idx="113">
                  <c:v>1.4274568452602903</c:v>
                </c:pt>
                <c:pt idx="114">
                  <c:v>1.4274617832323648</c:v>
                </c:pt>
                <c:pt idx="115">
                  <c:v>1.4274651523213431</c:v>
                </c:pt>
                <c:pt idx="116">
                  <c:v>1.4274674109364109</c:v>
                </c:pt>
                <c:pt idx="117">
                  <c:v>1.4274688953804267</c:v>
                </c:pt>
                <c:pt idx="118">
                  <c:v>1.4274698493827112</c:v>
                </c:pt>
                <c:pt idx="119">
                  <c:v>1.4274704470953961</c:v>
                </c:pt>
                <c:pt idx="120">
                  <c:v>1.4274708109024479</c:v>
                </c:pt>
                <c:pt idx="121">
                  <c:v>1.4274710251390179</c:v>
                </c:pt>
                <c:pt idx="122">
                  <c:v>1.4274711465907535</c:v>
                </c:pt>
                <c:pt idx="123">
                  <c:v>1.4274712124612787</c:v>
                </c:pt>
                <c:pt idx="124">
                  <c:v>1.4274712463566412</c:v>
                </c:pt>
                <c:pt idx="125">
                  <c:v>1.4274712627108246</c:v>
                </c:pt>
                <c:pt idx="126">
                  <c:v>1.4274712699834335</c:v>
                </c:pt>
                <c:pt idx="127">
                  <c:v>1.4274712728914229</c:v>
                </c:pt>
                <c:pt idx="128">
                  <c:v>1.4274712738984654</c:v>
                </c:pt>
                <c:pt idx="129">
                  <c:v>1.4274712741814382</c:v>
                </c:pt>
                <c:pt idx="130">
                  <c:v>1.4274712742387194</c:v>
                </c:pt>
                <c:pt idx="131">
                  <c:v>1.4274712742452689</c:v>
                </c:pt>
                <c:pt idx="132">
                  <c:v>1.4274712742454669</c:v>
                </c:pt>
                <c:pt idx="133">
                  <c:v>1.4274712742454669</c:v>
                </c:pt>
                <c:pt idx="134">
                  <c:v>1.4274712742454669</c:v>
                </c:pt>
                <c:pt idx="135">
                  <c:v>1.4274712742454669</c:v>
                </c:pt>
                <c:pt idx="136">
                  <c:v>1.4274712742454669</c:v>
                </c:pt>
                <c:pt idx="137">
                  <c:v>1.4274712742454669</c:v>
                </c:pt>
              </c:numCache>
            </c:numRef>
          </c:yVal>
          <c:smooth val="0"/>
        </c:ser>
        <c:ser>
          <c:idx val="2"/>
          <c:order val="2"/>
          <c:tx>
            <c:v>1:1</c:v>
          </c:tx>
          <c:spPr>
            <a:ln w="9525">
              <a:solidFill>
                <a:schemeClr val="tx1"/>
              </a:solidFill>
            </a:ln>
          </c:spPr>
          <c:marker>
            <c:symbol val="none"/>
          </c:marker>
          <c:dPt>
            <c:idx val="1"/>
            <c:bubble3D val="0"/>
            <c:spPr>
              <a:ln w="9525">
                <a:solidFill>
                  <a:schemeClr val="tx1"/>
                </a:solidFill>
                <a:prstDash val="dash"/>
              </a:ln>
            </c:spPr>
          </c:dPt>
          <c:xVal>
            <c:numRef>
              <c:f>graph5!$D$3:$D$4</c:f>
              <c:numCache>
                <c:formatCode>General</c:formatCode>
                <c:ptCount val="2"/>
                <c:pt idx="0">
                  <c:v>0</c:v>
                </c:pt>
                <c:pt idx="1">
                  <c:v>4</c:v>
                </c:pt>
              </c:numCache>
            </c:numRef>
          </c:xVal>
          <c:yVal>
            <c:numRef>
              <c:f>graph5!$G$3:$G$4</c:f>
              <c:numCache>
                <c:formatCode>General</c:formatCode>
                <c:ptCount val="2"/>
                <c:pt idx="0">
                  <c:v>0</c:v>
                </c:pt>
                <c:pt idx="1">
                  <c:v>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32960"/>
        <c:axId val="200833352"/>
      </c:scatterChart>
      <c:valAx>
        <c:axId val="20083296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 b="1"/>
                  <a:t>P (in)</a:t>
                </a:r>
              </a:p>
            </c:rich>
          </c:tx>
          <c:layout>
            <c:manualLayout>
              <c:xMode val="edge"/>
              <c:yMode val="edge"/>
              <c:x val="0.49493514177779796"/>
              <c:y val="0.9354217086500551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00833352"/>
        <c:crosses val="autoZero"/>
        <c:crossBetween val="midCat"/>
      </c:valAx>
      <c:valAx>
        <c:axId val="20083335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 b="1"/>
                  <a:t>Q (in)</a:t>
                </a:r>
              </a:p>
            </c:rich>
          </c:tx>
          <c:layout>
            <c:manualLayout>
              <c:xMode val="edge"/>
              <c:yMode val="edge"/>
              <c:x val="7.7406581402759134E-3"/>
              <c:y val="0.4285718830600781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0083296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20570357896014438"/>
          <c:y val="0.10241356194112122"/>
          <c:w val="0.52298469194240849"/>
          <c:h val="6.4902114508413933E-2"/>
        </c:manualLayout>
      </c:layout>
      <c:overlay val="0"/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744" r="0.75000000000000744" t="1" header="0.5" footer="0.5"/>
    <c:pageSetup/>
  </c:printSettings>
</c:chartSpace>
</file>

<file path=xl/ctrlProps/ctrlProp1.xml><?xml version="1.0" encoding="utf-8"?>
<formControlPr xmlns="http://schemas.microsoft.com/office/spreadsheetml/2009/9/main" objectType="Drop" dropStyle="combo" dx="16" fmlaLink="$F$14" fmlaRange="$G$11:$G$12" noThreeD="1" sel="2" val="0"/>
</file>

<file path=xl/ctrlProps/ctrlProp2.xml><?xml version="1.0" encoding="utf-8"?>
<formControlPr xmlns="http://schemas.microsoft.com/office/spreadsheetml/2009/9/main" objectType="Drop" dropStyle="combo" dx="16" fmlaLink="$F$15" fmlaRange="$G$11:$G$12" noThreeD="1" sel="2" val="0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Radio" checked="Checked" firstButton="1" fmlaLink="rainfallex!$G$4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Radio" checked="Checked" firstButton="1" fmlaLink="watershed2!$K$13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Drop" dropStyle="combo" dx="16" fmlaLink="watershed2!$K$16" fmlaRange="tmpData!$C$21:$C$22" noThreeD="1" sel="1" val="0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checked="Checked" firstButton="1" fmlaLink="watershed!$K$15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Drop" dropStyle="combo" dx="16" fmlaLink="watershed!$K$18" fmlaRange="tmpData!$C$21:$C$22" noThreeD="1" sel="1" val="0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firstButton="1" fmlaLink="$BA$3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checked="Checked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Drop" dropLines="10" dropStyle="combo" dx="16" fmlaLink="$AX$21" fmlaRange="$AY$22:$AY$30" noThreeD="1" sel="7" val="0"/>
</file>

<file path=xl/ctrlProps/ctrlProp27.xml><?xml version="1.0" encoding="utf-8"?>
<formControlPr xmlns="http://schemas.microsoft.com/office/spreadsheetml/2009/9/main" objectType="Drop" dropStyle="combo" dx="16" fmlaLink="storm!$F$11" fmlaRange="tmpData!$R$10:$R$14" noThreeD="1" sel="5" val="0"/>
</file>

<file path=xl/ctrlProps/ctrlProp28.xml><?xml version="1.0" encoding="utf-8"?>
<formControlPr xmlns="http://schemas.microsoft.com/office/spreadsheetml/2009/9/main" objectType="Drop" dropStyle="combo" dx="16" fmlaLink="tmpData!$B$46" fmlaRange="tmpData!$B$47:$B$48" noThreeD="1" sel="1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7.png"/><Relationship Id="rId2" Type="http://schemas.openxmlformats.org/officeDocument/2006/relationships/image" Target="../media/image36.png"/><Relationship Id="rId1" Type="http://schemas.openxmlformats.org/officeDocument/2006/relationships/image" Target="../media/image35.png"/><Relationship Id="rId4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9.emf"/><Relationship Id="rId7" Type="http://schemas.openxmlformats.org/officeDocument/2006/relationships/image" Target="../media/image19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Relationship Id="rId9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6" Type="http://schemas.openxmlformats.org/officeDocument/2006/relationships/image" Target="../media/image32.emf"/><Relationship Id="rId5" Type="http://schemas.openxmlformats.org/officeDocument/2006/relationships/image" Target="../media/image31.emf"/><Relationship Id="rId4" Type="http://schemas.openxmlformats.org/officeDocument/2006/relationships/image" Target="../media/image3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43.emf"/><Relationship Id="rId5" Type="http://schemas.openxmlformats.org/officeDocument/2006/relationships/image" Target="../media/image42.emf"/><Relationship Id="rId4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5" Type="http://schemas.openxmlformats.org/officeDocument/2006/relationships/image" Target="../media/image51.emf"/><Relationship Id="rId4" Type="http://schemas.openxmlformats.org/officeDocument/2006/relationships/image" Target="../media/image50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image" Target="../media/image57.emf"/><Relationship Id="rId7" Type="http://schemas.openxmlformats.org/officeDocument/2006/relationships/image" Target="../media/image61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6" Type="http://schemas.openxmlformats.org/officeDocument/2006/relationships/image" Target="../media/image60.emf"/><Relationship Id="rId5" Type="http://schemas.openxmlformats.org/officeDocument/2006/relationships/image" Target="../media/image59.emf"/><Relationship Id="rId4" Type="http://schemas.openxmlformats.org/officeDocument/2006/relationships/image" Target="../media/image58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7" Type="http://schemas.openxmlformats.org/officeDocument/2006/relationships/image" Target="../media/image9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Relationship Id="rId6" Type="http://schemas.openxmlformats.org/officeDocument/2006/relationships/image" Target="../media/image68.emf"/><Relationship Id="rId5" Type="http://schemas.openxmlformats.org/officeDocument/2006/relationships/image" Target="../media/image67.emf"/><Relationship Id="rId4" Type="http://schemas.openxmlformats.org/officeDocument/2006/relationships/image" Target="../media/image6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5" Type="http://schemas.openxmlformats.org/officeDocument/2006/relationships/image" Target="../media/image73.emf"/><Relationship Id="rId4" Type="http://schemas.openxmlformats.org/officeDocument/2006/relationships/image" Target="../media/image72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image" Target="../media/image79.emf"/><Relationship Id="rId7" Type="http://schemas.openxmlformats.org/officeDocument/2006/relationships/image" Target="../media/image75.emf"/><Relationship Id="rId2" Type="http://schemas.openxmlformats.org/officeDocument/2006/relationships/image" Target="../media/image78.emf"/><Relationship Id="rId1" Type="http://schemas.openxmlformats.org/officeDocument/2006/relationships/image" Target="../media/image77.emf"/><Relationship Id="rId6" Type="http://schemas.openxmlformats.org/officeDocument/2006/relationships/image" Target="../media/image76.emf"/><Relationship Id="rId5" Type="http://schemas.openxmlformats.org/officeDocument/2006/relationships/image" Target="../media/image81.emf"/><Relationship Id="rId4" Type="http://schemas.openxmlformats.org/officeDocument/2006/relationships/image" Target="../media/image80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82.emf"/><Relationship Id="rId3" Type="http://schemas.openxmlformats.org/officeDocument/2006/relationships/image" Target="../media/image87.emf"/><Relationship Id="rId7" Type="http://schemas.openxmlformats.org/officeDocument/2006/relationships/image" Target="../media/image83.emf"/><Relationship Id="rId2" Type="http://schemas.openxmlformats.org/officeDocument/2006/relationships/image" Target="../media/image86.emf"/><Relationship Id="rId1" Type="http://schemas.openxmlformats.org/officeDocument/2006/relationships/image" Target="../media/image85.emf"/><Relationship Id="rId6" Type="http://schemas.openxmlformats.org/officeDocument/2006/relationships/image" Target="../media/image84.emf"/><Relationship Id="rId5" Type="http://schemas.openxmlformats.org/officeDocument/2006/relationships/image" Target="../media/image89.emf"/><Relationship Id="rId4" Type="http://schemas.openxmlformats.org/officeDocument/2006/relationships/image" Target="../media/image88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90.emf"/><Relationship Id="rId3" Type="http://schemas.openxmlformats.org/officeDocument/2006/relationships/image" Target="../media/image95.emf"/><Relationship Id="rId7" Type="http://schemas.openxmlformats.org/officeDocument/2006/relationships/image" Target="../media/image91.emf"/><Relationship Id="rId2" Type="http://schemas.openxmlformats.org/officeDocument/2006/relationships/image" Target="../media/image94.emf"/><Relationship Id="rId1" Type="http://schemas.openxmlformats.org/officeDocument/2006/relationships/image" Target="../media/image93.emf"/><Relationship Id="rId6" Type="http://schemas.openxmlformats.org/officeDocument/2006/relationships/image" Target="../media/image92.emf"/><Relationship Id="rId5" Type="http://schemas.openxmlformats.org/officeDocument/2006/relationships/image" Target="../media/image97.emf"/><Relationship Id="rId4" Type="http://schemas.openxmlformats.org/officeDocument/2006/relationships/image" Target="../media/image96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1.emf"/><Relationship Id="rId2" Type="http://schemas.openxmlformats.org/officeDocument/2006/relationships/image" Target="../media/image100.emf"/><Relationship Id="rId1" Type="http://schemas.openxmlformats.org/officeDocument/2006/relationships/image" Target="../media/image99.emf"/><Relationship Id="rId6" Type="http://schemas.openxmlformats.org/officeDocument/2006/relationships/image" Target="../media/image98.emf"/><Relationship Id="rId5" Type="http://schemas.openxmlformats.org/officeDocument/2006/relationships/image" Target="../media/image103.emf"/><Relationship Id="rId4" Type="http://schemas.openxmlformats.org/officeDocument/2006/relationships/image" Target="../media/image102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4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7.emf"/><Relationship Id="rId2" Type="http://schemas.openxmlformats.org/officeDocument/2006/relationships/image" Target="../media/image106.emf"/><Relationship Id="rId1" Type="http://schemas.openxmlformats.org/officeDocument/2006/relationships/image" Target="../media/image105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8.emf"/><Relationship Id="rId3" Type="http://schemas.openxmlformats.org/officeDocument/2006/relationships/image" Target="../media/image113.emf"/><Relationship Id="rId7" Type="http://schemas.openxmlformats.org/officeDocument/2006/relationships/image" Target="../media/image109.emf"/><Relationship Id="rId2" Type="http://schemas.openxmlformats.org/officeDocument/2006/relationships/image" Target="../media/image112.emf"/><Relationship Id="rId1" Type="http://schemas.openxmlformats.org/officeDocument/2006/relationships/image" Target="../media/image111.emf"/><Relationship Id="rId6" Type="http://schemas.openxmlformats.org/officeDocument/2006/relationships/image" Target="../media/image110.emf"/><Relationship Id="rId5" Type="http://schemas.openxmlformats.org/officeDocument/2006/relationships/image" Target="../media/image115.emf"/><Relationship Id="rId4" Type="http://schemas.openxmlformats.org/officeDocument/2006/relationships/image" Target="../media/image114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200025</xdr:colOff>
      <xdr:row>30</xdr:row>
      <xdr:rowOff>28575</xdr:rowOff>
    </xdr:from>
    <xdr:to>
      <xdr:col>3</xdr:col>
      <xdr:colOff>419100</xdr:colOff>
      <xdr:row>35</xdr:row>
      <xdr:rowOff>104775</xdr:rowOff>
    </xdr:to>
    <xdr:pic>
      <xdr:nvPicPr>
        <xdr:cNvPr id="17731317" name="Picture 2" descr="shield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38150" y="4238625"/>
          <a:ext cx="828675" cy="885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38100</xdr:colOff>
      <xdr:row>4</xdr:row>
      <xdr:rowOff>9525</xdr:rowOff>
    </xdr:from>
    <xdr:to>
      <xdr:col>10</xdr:col>
      <xdr:colOff>200025</xdr:colOff>
      <xdr:row>30</xdr:row>
      <xdr:rowOff>47625</xdr:rowOff>
    </xdr:to>
    <xdr:pic>
      <xdr:nvPicPr>
        <xdr:cNvPr id="2" name="Picture 169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76225" y="476250"/>
          <a:ext cx="5334000" cy="378142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22</xdr:row>
          <xdr:rowOff>38100</xdr:rowOff>
        </xdr:from>
        <xdr:to>
          <xdr:col>14</xdr:col>
          <xdr:colOff>1085850</xdr:colOff>
          <xdr:row>23</xdr:row>
          <xdr:rowOff>114300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15</xdr:row>
          <xdr:rowOff>28575</xdr:rowOff>
        </xdr:from>
        <xdr:to>
          <xdr:col>14</xdr:col>
          <xdr:colOff>1152525</xdr:colOff>
          <xdr:row>18</xdr:row>
          <xdr:rowOff>85725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26</xdr:row>
          <xdr:rowOff>123825</xdr:rowOff>
        </xdr:from>
        <xdr:to>
          <xdr:col>14</xdr:col>
          <xdr:colOff>1085850</xdr:colOff>
          <xdr:row>28</xdr:row>
          <xdr:rowOff>133350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514350</xdr:colOff>
          <xdr:row>30</xdr:row>
          <xdr:rowOff>57150</xdr:rowOff>
        </xdr:from>
        <xdr:to>
          <xdr:col>14</xdr:col>
          <xdr:colOff>1047750</xdr:colOff>
          <xdr:row>32</xdr:row>
          <xdr:rowOff>38100</xdr:rowOff>
        </xdr:to>
        <xdr:sp macro="" textlink="">
          <xdr:nvSpPr>
            <xdr:cNvPr id="1032" name="CommandButton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514350</xdr:colOff>
          <xdr:row>32</xdr:row>
          <xdr:rowOff>76200</xdr:rowOff>
        </xdr:from>
        <xdr:to>
          <xdr:col>14</xdr:col>
          <xdr:colOff>1047750</xdr:colOff>
          <xdr:row>34</xdr:row>
          <xdr:rowOff>57150</xdr:rowOff>
        </xdr:to>
        <xdr:sp macro="" textlink="">
          <xdr:nvSpPr>
            <xdr:cNvPr id="1033" name="CommandButton7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514350</xdr:colOff>
          <xdr:row>34</xdr:row>
          <xdr:rowOff>85725</xdr:rowOff>
        </xdr:from>
        <xdr:to>
          <xdr:col>14</xdr:col>
          <xdr:colOff>1047750</xdr:colOff>
          <xdr:row>36</xdr:row>
          <xdr:rowOff>66675</xdr:rowOff>
        </xdr:to>
        <xdr:sp macro="" textlink="">
          <xdr:nvSpPr>
            <xdr:cNvPr id="1034" name="CommandButton8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24</xdr:row>
          <xdr:rowOff>19050</xdr:rowOff>
        </xdr:from>
        <xdr:to>
          <xdr:col>14</xdr:col>
          <xdr:colOff>1076325</xdr:colOff>
          <xdr:row>25</xdr:row>
          <xdr:rowOff>133350</xdr:rowOff>
        </xdr:to>
        <xdr:sp macro="" textlink="">
          <xdr:nvSpPr>
            <xdr:cNvPr id="1045" name="CommandButton5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20</xdr:row>
          <xdr:rowOff>57150</xdr:rowOff>
        </xdr:from>
        <xdr:to>
          <xdr:col>14</xdr:col>
          <xdr:colOff>1085850</xdr:colOff>
          <xdr:row>22</xdr:row>
          <xdr:rowOff>9525</xdr:rowOff>
        </xdr:to>
        <xdr:sp macro="" textlink="">
          <xdr:nvSpPr>
            <xdr:cNvPr id="1163" name="CommandButton9" hidden="1">
              <a:extLst>
                <a:ext uri="{63B3BB69-23CF-44E3-9099-C40C66FF867C}">
                  <a14:compatExt spid="_x0000_s1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7</xdr:row>
          <xdr:rowOff>200025</xdr:rowOff>
        </xdr:from>
        <xdr:to>
          <xdr:col>14</xdr:col>
          <xdr:colOff>828675</xdr:colOff>
          <xdr:row>9</xdr:row>
          <xdr:rowOff>19050</xdr:rowOff>
        </xdr:to>
        <xdr:sp macro="" textlink="">
          <xdr:nvSpPr>
            <xdr:cNvPr id="7839383" name="Drop Down 1687" hidden="1">
              <a:extLst>
                <a:ext uri="{63B3BB69-23CF-44E3-9099-C40C66FF867C}">
                  <a14:compatExt spid="_x0000_s7839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9</xdr:row>
          <xdr:rowOff>57150</xdr:rowOff>
        </xdr:from>
        <xdr:to>
          <xdr:col>14</xdr:col>
          <xdr:colOff>838200</xdr:colOff>
          <xdr:row>11</xdr:row>
          <xdr:rowOff>38100</xdr:rowOff>
        </xdr:to>
        <xdr:sp macro="" textlink="">
          <xdr:nvSpPr>
            <xdr:cNvPr id="7839384" name="Drop Down 1688" hidden="1">
              <a:extLst>
                <a:ext uri="{63B3BB69-23CF-44E3-9099-C40C66FF867C}">
                  <a14:compatExt spid="_x0000_s7839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85725</xdr:rowOff>
        </xdr:from>
        <xdr:to>
          <xdr:col>15</xdr:col>
          <xdr:colOff>76200</xdr:colOff>
          <xdr:row>11</xdr:row>
          <xdr:rowOff>152400</xdr:rowOff>
        </xdr:to>
        <xdr:sp macro="" textlink="">
          <xdr:nvSpPr>
            <xdr:cNvPr id="7839385" name="Group Box 1689" hidden="1">
              <a:extLst>
                <a:ext uri="{63B3BB69-23CF-44E3-9099-C40C66FF867C}">
                  <a14:compatExt spid="_x0000_s7839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Units Systems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904875</xdr:colOff>
          <xdr:row>8</xdr:row>
          <xdr:rowOff>76200</xdr:rowOff>
        </xdr:from>
        <xdr:to>
          <xdr:col>15</xdr:col>
          <xdr:colOff>0</xdr:colOff>
          <xdr:row>10</xdr:row>
          <xdr:rowOff>85725</xdr:rowOff>
        </xdr:to>
        <xdr:sp macro="" textlink="">
          <xdr:nvSpPr>
            <xdr:cNvPr id="7839386" name="CommandButton1" hidden="1">
              <a:extLst>
                <a:ext uri="{63B3BB69-23CF-44E3-9099-C40C66FF867C}">
                  <a14:compatExt spid="_x0000_s7839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533399</xdr:colOff>
      <xdr:row>30</xdr:row>
      <xdr:rowOff>1</xdr:rowOff>
    </xdr:from>
    <xdr:to>
      <xdr:col>8</xdr:col>
      <xdr:colOff>114300</xdr:colOff>
      <xdr:row>35</xdr:row>
      <xdr:rowOff>47626</xdr:rowOff>
    </xdr:to>
    <xdr:sp macro="" textlink="">
      <xdr:nvSpPr>
        <xdr:cNvPr id="3" name="TextBox 2"/>
        <xdr:cNvSpPr txBox="1"/>
      </xdr:nvSpPr>
      <xdr:spPr>
        <a:xfrm>
          <a:off x="1381124" y="4210051"/>
          <a:ext cx="3219451" cy="8572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National Stream and Aquatic Ecology Center</a:t>
          </a:r>
          <a:endParaRPr lang="en-US" sz="13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2150A Centre Avenue, Suite 368 </a:t>
          </a:r>
          <a:b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Fort Collins, CO 80526</a:t>
          </a:r>
          <a:b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http://www.fs.fed.us/biology/nsaec/index.html</a:t>
          </a:r>
          <a:b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4</xdr:row>
      <xdr:rowOff>19050</xdr:rowOff>
    </xdr:from>
    <xdr:to>
      <xdr:col>4</xdr:col>
      <xdr:colOff>152400</xdr:colOff>
      <xdr:row>6</xdr:row>
      <xdr:rowOff>28575</xdr:rowOff>
    </xdr:to>
    <xdr:pic>
      <xdr:nvPicPr>
        <xdr:cNvPr id="18564291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14400" y="742950"/>
          <a:ext cx="3238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1362075</xdr:colOff>
          <xdr:row>2</xdr:row>
          <xdr:rowOff>9525</xdr:rowOff>
        </xdr:from>
        <xdr:to>
          <xdr:col>9</xdr:col>
          <xdr:colOff>0</xdr:colOff>
          <xdr:row>2</xdr:row>
          <xdr:rowOff>219075</xdr:rowOff>
        </xdr:to>
        <xdr:sp macro="" textlink="">
          <xdr:nvSpPr>
            <xdr:cNvPr id="3918106" name="CommandButton1" hidden="1">
              <a:extLst>
                <a:ext uri="{63B3BB69-23CF-44E3-9099-C40C66FF867C}">
                  <a14:compatExt spid="_x0000_s3918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24</xdr:row>
      <xdr:rowOff>19050</xdr:rowOff>
    </xdr:from>
    <xdr:to>
      <xdr:col>10</xdr:col>
      <xdr:colOff>457200</xdr:colOff>
      <xdr:row>24</xdr:row>
      <xdr:rowOff>19050</xdr:rowOff>
    </xdr:to>
    <xdr:sp macro="" textlink="">
      <xdr:nvSpPr>
        <xdr:cNvPr id="17040986" name="Line 22"/>
        <xdr:cNvSpPr>
          <a:spLocks noChangeShapeType="1"/>
        </xdr:cNvSpPr>
      </xdr:nvSpPr>
      <xdr:spPr bwMode="auto">
        <a:xfrm flipV="1">
          <a:off x="457200" y="3076575"/>
          <a:ext cx="4752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85725</xdr:colOff>
      <xdr:row>36</xdr:row>
      <xdr:rowOff>76200</xdr:rowOff>
    </xdr:from>
    <xdr:to>
      <xdr:col>10</xdr:col>
      <xdr:colOff>514350</xdr:colOff>
      <xdr:row>36</xdr:row>
      <xdr:rowOff>85725</xdr:rowOff>
    </xdr:to>
    <xdr:sp macro="" textlink="">
      <xdr:nvSpPr>
        <xdr:cNvPr id="17040987" name="Line 22"/>
        <xdr:cNvSpPr>
          <a:spLocks noChangeShapeType="1"/>
        </xdr:cNvSpPr>
      </xdr:nvSpPr>
      <xdr:spPr bwMode="auto">
        <a:xfrm flipV="1">
          <a:off x="514350" y="4524375"/>
          <a:ext cx="475297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6</xdr:row>
          <xdr:rowOff>123825</xdr:rowOff>
        </xdr:from>
        <xdr:to>
          <xdr:col>6</xdr:col>
          <xdr:colOff>161925</xdr:colOff>
          <xdr:row>7</xdr:row>
          <xdr:rowOff>219075</xdr:rowOff>
        </xdr:to>
        <xdr:sp macro="" textlink="">
          <xdr:nvSpPr>
            <xdr:cNvPr id="368650" name="Option Button 10" hidden="1">
              <a:extLst>
                <a:ext uri="{63B3BB69-23CF-44E3-9099-C40C66FF867C}">
                  <a14:compatExt spid="_x0000_s368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Curve Number (default)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9</xdr:row>
          <xdr:rowOff>104775</xdr:rowOff>
        </xdr:from>
        <xdr:to>
          <xdr:col>6</xdr:col>
          <xdr:colOff>209550</xdr:colOff>
          <xdr:row>10</xdr:row>
          <xdr:rowOff>161925</xdr:rowOff>
        </xdr:to>
        <xdr:sp macro="" textlink="">
          <xdr:nvSpPr>
            <xdr:cNvPr id="368651" name="Option Button 11" hidden="1">
              <a:extLst>
                <a:ext uri="{63B3BB69-23CF-44E3-9099-C40C66FF867C}">
                  <a14:compatExt spid="_x0000_s368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Curve Number (S 0.05)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466725</xdr:colOff>
          <xdr:row>17</xdr:row>
          <xdr:rowOff>66675</xdr:rowOff>
        </xdr:from>
        <xdr:to>
          <xdr:col>5</xdr:col>
          <xdr:colOff>247650</xdr:colOff>
          <xdr:row>18</xdr:row>
          <xdr:rowOff>114300</xdr:rowOff>
        </xdr:to>
        <xdr:sp macro="" textlink="">
          <xdr:nvSpPr>
            <xdr:cNvPr id="368652" name="Option Button 12" hidden="1">
              <a:extLst>
                <a:ext uri="{63B3BB69-23CF-44E3-9099-C40C66FF867C}">
                  <a14:compatExt spid="_x0000_s368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Distributed 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27</xdr:row>
          <xdr:rowOff>133350</xdr:rowOff>
        </xdr:from>
        <xdr:to>
          <xdr:col>6</xdr:col>
          <xdr:colOff>247650</xdr:colOff>
          <xdr:row>29</xdr:row>
          <xdr:rowOff>57150</xdr:rowOff>
        </xdr:to>
        <xdr:sp macro="" textlink="">
          <xdr:nvSpPr>
            <xdr:cNvPr id="368657" name="Option Button 17" hidden="1">
              <a:extLst>
                <a:ext uri="{63B3BB69-23CF-44E3-9099-C40C66FF867C}">
                  <a14:compatExt spid="_x0000_s36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Constant Loss Rate Phi Index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13</xdr:row>
          <xdr:rowOff>57150</xdr:rowOff>
        </xdr:from>
        <xdr:to>
          <xdr:col>7</xdr:col>
          <xdr:colOff>457200</xdr:colOff>
          <xdr:row>14</xdr:row>
          <xdr:rowOff>114300</xdr:rowOff>
        </xdr:to>
        <xdr:sp macro="" textlink="">
          <xdr:nvSpPr>
            <xdr:cNvPr id="368658" name="Option Button 18" hidden="1">
              <a:extLst>
                <a:ext uri="{63B3BB69-23CF-44E3-9099-C40C66FF867C}">
                  <a14:compatExt spid="_x0000_s368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Exponentially distributed infiltration capacities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2</xdr:row>
          <xdr:rowOff>28575</xdr:rowOff>
        </xdr:from>
        <xdr:to>
          <xdr:col>7</xdr:col>
          <xdr:colOff>371475</xdr:colOff>
          <xdr:row>4</xdr:row>
          <xdr:rowOff>28575</xdr:rowOff>
        </xdr:to>
        <xdr:sp macro="" textlink="">
          <xdr:nvSpPr>
            <xdr:cNvPr id="368659" name="CommandButton1" hidden="1">
              <a:extLst>
                <a:ext uri="{63B3BB69-23CF-44E3-9099-C40C66FF867C}">
                  <a14:compatExt spid="_x0000_s368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18</xdr:row>
          <xdr:rowOff>66675</xdr:rowOff>
        </xdr:from>
        <xdr:to>
          <xdr:col>10</xdr:col>
          <xdr:colOff>161925</xdr:colOff>
          <xdr:row>21</xdr:row>
          <xdr:rowOff>9525</xdr:rowOff>
        </xdr:to>
        <xdr:sp macro="" textlink="">
          <xdr:nvSpPr>
            <xdr:cNvPr id="368664" name="ButtonF" hidden="1">
              <a:extLst>
                <a:ext uri="{63B3BB69-23CF-44E3-9099-C40C66FF867C}">
                  <a14:compatExt spid="_x0000_s368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2</xdr:row>
          <xdr:rowOff>76200</xdr:rowOff>
        </xdr:from>
        <xdr:to>
          <xdr:col>10</xdr:col>
          <xdr:colOff>76200</xdr:colOff>
          <xdr:row>3</xdr:row>
          <xdr:rowOff>123825</xdr:rowOff>
        </xdr:to>
        <xdr:sp macro="" textlink="">
          <xdr:nvSpPr>
            <xdr:cNvPr id="368716" name="Option Button 76" hidden="1">
              <a:extLst>
                <a:ext uri="{63B3BB69-23CF-44E3-9099-C40C66FF867C}">
                  <a14:compatExt spid="_x0000_s36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Green Ampt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7</xdr:row>
          <xdr:rowOff>0</xdr:rowOff>
        </xdr:from>
        <xdr:to>
          <xdr:col>10</xdr:col>
          <xdr:colOff>523875</xdr:colOff>
          <xdr:row>8</xdr:row>
          <xdr:rowOff>0</xdr:rowOff>
        </xdr:to>
        <xdr:sp macro="" textlink="">
          <xdr:nvSpPr>
            <xdr:cNvPr id="368898" name="CommandButton3" hidden="1">
              <a:extLst>
                <a:ext uri="{63B3BB69-23CF-44E3-9099-C40C66FF867C}">
                  <a14:compatExt spid="_x0000_s368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9</xdr:row>
          <xdr:rowOff>76200</xdr:rowOff>
        </xdr:from>
        <xdr:to>
          <xdr:col>10</xdr:col>
          <xdr:colOff>523875</xdr:colOff>
          <xdr:row>10</xdr:row>
          <xdr:rowOff>152400</xdr:rowOff>
        </xdr:to>
        <xdr:sp macro="" textlink="">
          <xdr:nvSpPr>
            <xdr:cNvPr id="368901" name="CommandButton4" hidden="1">
              <a:extLst>
                <a:ext uri="{63B3BB69-23CF-44E3-9099-C40C66FF867C}">
                  <a14:compatExt spid="_x0000_s368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14</xdr:row>
          <xdr:rowOff>104775</xdr:rowOff>
        </xdr:from>
        <xdr:to>
          <xdr:col>10</xdr:col>
          <xdr:colOff>514350</xdr:colOff>
          <xdr:row>16</xdr:row>
          <xdr:rowOff>19050</xdr:rowOff>
        </xdr:to>
        <xdr:sp macro="" textlink="">
          <xdr:nvSpPr>
            <xdr:cNvPr id="368902" name="CommandButton5" hidden="1">
              <a:extLst>
                <a:ext uri="{63B3BB69-23CF-44E3-9099-C40C66FF867C}">
                  <a14:compatExt spid="_x0000_s36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18</xdr:row>
          <xdr:rowOff>133350</xdr:rowOff>
        </xdr:from>
        <xdr:to>
          <xdr:col>10</xdr:col>
          <xdr:colOff>514350</xdr:colOff>
          <xdr:row>20</xdr:row>
          <xdr:rowOff>47625</xdr:rowOff>
        </xdr:to>
        <xdr:sp macro="" textlink="">
          <xdr:nvSpPr>
            <xdr:cNvPr id="368903" name="CommandButton6" hidden="1">
              <a:extLst>
                <a:ext uri="{63B3BB69-23CF-44E3-9099-C40C66FF867C}">
                  <a14:compatExt spid="_x0000_s368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29</xdr:row>
          <xdr:rowOff>9525</xdr:rowOff>
        </xdr:from>
        <xdr:to>
          <xdr:col>10</xdr:col>
          <xdr:colOff>514350</xdr:colOff>
          <xdr:row>30</xdr:row>
          <xdr:rowOff>85725</xdr:rowOff>
        </xdr:to>
        <xdr:sp macro="" textlink="">
          <xdr:nvSpPr>
            <xdr:cNvPr id="368904" name="CommandButton7" hidden="1">
              <a:extLst>
                <a:ext uri="{63B3BB69-23CF-44E3-9099-C40C66FF867C}">
                  <a14:compatExt spid="_x0000_s368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33</xdr:row>
          <xdr:rowOff>133350</xdr:rowOff>
        </xdr:from>
        <xdr:to>
          <xdr:col>10</xdr:col>
          <xdr:colOff>514350</xdr:colOff>
          <xdr:row>35</xdr:row>
          <xdr:rowOff>47625</xdr:rowOff>
        </xdr:to>
        <xdr:sp macro="" textlink="">
          <xdr:nvSpPr>
            <xdr:cNvPr id="368905" name="CommandButton8" hidden="1">
              <a:extLst>
                <a:ext uri="{63B3BB69-23CF-44E3-9099-C40C66FF867C}">
                  <a14:compatExt spid="_x0000_s368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33</xdr:row>
          <xdr:rowOff>28575</xdr:rowOff>
        </xdr:from>
        <xdr:to>
          <xdr:col>6</xdr:col>
          <xdr:colOff>342900</xdr:colOff>
          <xdr:row>34</xdr:row>
          <xdr:rowOff>85725</xdr:rowOff>
        </xdr:to>
        <xdr:sp macro="" textlink="">
          <xdr:nvSpPr>
            <xdr:cNvPr id="368906" name="Option Button 266" hidden="1">
              <a:extLst>
                <a:ext uri="{63B3BB69-23CF-44E3-9099-C40C66FF867C}">
                  <a14:compatExt spid="_x0000_s368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Constant fraction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6</xdr:row>
          <xdr:rowOff>47625</xdr:rowOff>
        </xdr:from>
        <xdr:to>
          <xdr:col>10</xdr:col>
          <xdr:colOff>142875</xdr:colOff>
          <xdr:row>8</xdr:row>
          <xdr:rowOff>28575</xdr:rowOff>
        </xdr:to>
        <xdr:sp macro="" textlink="">
          <xdr:nvSpPr>
            <xdr:cNvPr id="369055" name="ButtonCN" hidden="1">
              <a:extLst>
                <a:ext uri="{63B3BB69-23CF-44E3-9099-C40C66FF867C}">
                  <a14:compatExt spid="_x0000_s369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276225</xdr:colOff>
          <xdr:row>9</xdr:row>
          <xdr:rowOff>57150</xdr:rowOff>
        </xdr:from>
        <xdr:to>
          <xdr:col>10</xdr:col>
          <xdr:colOff>152400</xdr:colOff>
          <xdr:row>10</xdr:row>
          <xdr:rowOff>171450</xdr:rowOff>
        </xdr:to>
        <xdr:sp macro="" textlink="">
          <xdr:nvSpPr>
            <xdr:cNvPr id="369056" name="ButtonCN5" hidden="1">
              <a:extLst>
                <a:ext uri="{63B3BB69-23CF-44E3-9099-C40C66FF867C}">
                  <a14:compatExt spid="_x0000_s369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2</xdr:row>
          <xdr:rowOff>28575</xdr:rowOff>
        </xdr:from>
        <xdr:to>
          <xdr:col>10</xdr:col>
          <xdr:colOff>485775</xdr:colOff>
          <xdr:row>4</xdr:row>
          <xdr:rowOff>19050</xdr:rowOff>
        </xdr:to>
        <xdr:sp macro="" textlink="">
          <xdr:nvSpPr>
            <xdr:cNvPr id="369116" name="CommandButton2" hidden="1">
              <a:extLst>
                <a:ext uri="{63B3BB69-23CF-44E3-9099-C40C66FF867C}">
                  <a14:compatExt spid="_x0000_s369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400050</xdr:colOff>
          <xdr:row>38</xdr:row>
          <xdr:rowOff>133350</xdr:rowOff>
        </xdr:from>
        <xdr:to>
          <xdr:col>6</xdr:col>
          <xdr:colOff>285750</xdr:colOff>
          <xdr:row>40</xdr:row>
          <xdr:rowOff>28575</xdr:rowOff>
        </xdr:to>
        <xdr:sp macro="" textlink="">
          <xdr:nvSpPr>
            <xdr:cNvPr id="369140" name="Option Button 500" hidden="1">
              <a:extLst>
                <a:ext uri="{63B3BB69-23CF-44E3-9099-C40C66FF867C}">
                  <a14:compatExt spid="_x0000_s369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Complacent - Violent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38</xdr:row>
          <xdr:rowOff>95250</xdr:rowOff>
        </xdr:from>
        <xdr:to>
          <xdr:col>10</xdr:col>
          <xdr:colOff>523875</xdr:colOff>
          <xdr:row>40</xdr:row>
          <xdr:rowOff>9525</xdr:rowOff>
        </xdr:to>
        <xdr:sp macro="" textlink="">
          <xdr:nvSpPr>
            <xdr:cNvPr id="369141" name="CommandButton9" hidden="1">
              <a:extLst>
                <a:ext uri="{63B3BB69-23CF-44E3-9099-C40C66FF867C}">
                  <a14:compatExt spid="_x0000_s369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45</xdr:row>
          <xdr:rowOff>85725</xdr:rowOff>
        </xdr:from>
        <xdr:to>
          <xdr:col>7</xdr:col>
          <xdr:colOff>390525</xdr:colOff>
          <xdr:row>47</xdr:row>
          <xdr:rowOff>85725</xdr:rowOff>
        </xdr:to>
        <xdr:sp macro="" textlink="">
          <xdr:nvSpPr>
            <xdr:cNvPr id="369182" name="CommandButton10" hidden="1">
              <a:extLst>
                <a:ext uri="{63B3BB69-23CF-44E3-9099-C40C66FF867C}">
                  <a14:compatExt spid="_x0000_s369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45</xdr:row>
          <xdr:rowOff>85725</xdr:rowOff>
        </xdr:from>
        <xdr:to>
          <xdr:col>10</xdr:col>
          <xdr:colOff>485775</xdr:colOff>
          <xdr:row>47</xdr:row>
          <xdr:rowOff>76200</xdr:rowOff>
        </xdr:to>
        <xdr:sp macro="" textlink="">
          <xdr:nvSpPr>
            <xdr:cNvPr id="369183" name="CommandButton11" hidden="1">
              <a:extLst>
                <a:ext uri="{63B3BB69-23CF-44E3-9099-C40C66FF867C}">
                  <a14:compatExt spid="_x0000_s369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14</xdr:row>
          <xdr:rowOff>95250</xdr:rowOff>
        </xdr:from>
        <xdr:to>
          <xdr:col>10</xdr:col>
          <xdr:colOff>161925</xdr:colOff>
          <xdr:row>16</xdr:row>
          <xdr:rowOff>38100</xdr:rowOff>
        </xdr:to>
        <xdr:sp macro="" textlink="">
          <xdr:nvSpPr>
            <xdr:cNvPr id="369185" name="ButtonMu" hidden="1">
              <a:extLst>
                <a:ext uri="{63B3BB69-23CF-44E3-9099-C40C66FF867C}">
                  <a14:compatExt spid="_x0000_s369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7</xdr:row>
          <xdr:rowOff>19050</xdr:rowOff>
        </xdr:from>
        <xdr:to>
          <xdr:col>9</xdr:col>
          <xdr:colOff>133350</xdr:colOff>
          <xdr:row>31</xdr:row>
          <xdr:rowOff>38100</xdr:rowOff>
        </xdr:to>
        <xdr:sp macro="" textlink="">
          <xdr:nvSpPr>
            <xdr:cNvPr id="1099777" name="Group Box 1" hidden="1">
              <a:extLst>
                <a:ext uri="{63B3BB69-23CF-44E3-9099-C40C66FF867C}">
                  <a14:compatExt spid="_x0000_s1099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Time of Concentration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133350</xdr:rowOff>
        </xdr:from>
        <xdr:to>
          <xdr:col>4</xdr:col>
          <xdr:colOff>666750</xdr:colOff>
          <xdr:row>9</xdr:row>
          <xdr:rowOff>19050</xdr:rowOff>
        </xdr:to>
        <xdr:sp macro="" textlink="">
          <xdr:nvSpPr>
            <xdr:cNvPr id="1099778" name="Option Button 2" hidden="1">
              <a:extLst>
                <a:ext uri="{63B3BB69-23CF-44E3-9099-C40C66FF867C}">
                  <a14:compatExt spid="_x0000_s1099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Given value TC=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10</xdr:row>
          <xdr:rowOff>9525</xdr:rowOff>
        </xdr:from>
        <xdr:to>
          <xdr:col>4</xdr:col>
          <xdr:colOff>676275</xdr:colOff>
          <xdr:row>11</xdr:row>
          <xdr:rowOff>57150</xdr:rowOff>
        </xdr:to>
        <xdr:sp macro="" textlink="">
          <xdr:nvSpPr>
            <xdr:cNvPr id="1099779" name="Option Button 3" hidden="1">
              <a:extLst>
                <a:ext uri="{63B3BB69-23CF-44E3-9099-C40C66FF867C}">
                  <a14:compatExt spid="_x0000_s1099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Calculate Tc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809625</xdr:colOff>
          <xdr:row>10</xdr:row>
          <xdr:rowOff>19050</xdr:rowOff>
        </xdr:from>
        <xdr:to>
          <xdr:col>9</xdr:col>
          <xdr:colOff>9525</xdr:colOff>
          <xdr:row>11</xdr:row>
          <xdr:rowOff>57150</xdr:rowOff>
        </xdr:to>
        <xdr:sp macro="" textlink="">
          <xdr:nvSpPr>
            <xdr:cNvPr id="1099780" name="Drop Down 4" hidden="1">
              <a:extLst>
                <a:ext uri="{63B3BB69-23CF-44E3-9099-C40C66FF867C}">
                  <a14:compatExt spid="_x0000_s1099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19</xdr:row>
          <xdr:rowOff>85725</xdr:rowOff>
        </xdr:from>
        <xdr:to>
          <xdr:col>11</xdr:col>
          <xdr:colOff>895350</xdr:colOff>
          <xdr:row>21</xdr:row>
          <xdr:rowOff>66675</xdr:rowOff>
        </xdr:to>
        <xdr:sp macro="" textlink="">
          <xdr:nvSpPr>
            <xdr:cNvPr id="1099782" name="CommandButton2" hidden="1">
              <a:extLst>
                <a:ext uri="{63B3BB69-23CF-44E3-9099-C40C66FF867C}">
                  <a14:compatExt spid="_x0000_s1099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21</xdr:row>
          <xdr:rowOff>114300</xdr:rowOff>
        </xdr:from>
        <xdr:to>
          <xdr:col>11</xdr:col>
          <xdr:colOff>828675</xdr:colOff>
          <xdr:row>23</xdr:row>
          <xdr:rowOff>95250</xdr:rowOff>
        </xdr:to>
        <xdr:sp macro="" textlink="">
          <xdr:nvSpPr>
            <xdr:cNvPr id="1099783" name="CommandButton3" hidden="1">
              <a:extLst>
                <a:ext uri="{63B3BB69-23CF-44E3-9099-C40C66FF867C}">
                  <a14:compatExt spid="_x0000_s1099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8</xdr:row>
          <xdr:rowOff>76200</xdr:rowOff>
        </xdr:from>
        <xdr:to>
          <xdr:col>11</xdr:col>
          <xdr:colOff>895350</xdr:colOff>
          <xdr:row>10</xdr:row>
          <xdr:rowOff>133350</xdr:rowOff>
        </xdr:to>
        <xdr:sp macro="" textlink="">
          <xdr:nvSpPr>
            <xdr:cNvPr id="1099784" name="CommandButton4" hidden="1">
              <a:extLst>
                <a:ext uri="{63B3BB69-23CF-44E3-9099-C40C66FF867C}">
                  <a14:compatExt spid="_x0000_s1099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11</xdr:row>
          <xdr:rowOff>57150</xdr:rowOff>
        </xdr:from>
        <xdr:to>
          <xdr:col>11</xdr:col>
          <xdr:colOff>895350</xdr:colOff>
          <xdr:row>13</xdr:row>
          <xdr:rowOff>38100</xdr:rowOff>
        </xdr:to>
        <xdr:sp macro="" textlink="">
          <xdr:nvSpPr>
            <xdr:cNvPr id="1099785" name="CommandButton1" hidden="1">
              <a:extLst>
                <a:ext uri="{63B3BB69-23CF-44E3-9099-C40C66FF867C}">
                  <a14:compatExt spid="_x0000_s1099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14</xdr:row>
          <xdr:rowOff>114300</xdr:rowOff>
        </xdr:from>
        <xdr:to>
          <xdr:col>11</xdr:col>
          <xdr:colOff>895350</xdr:colOff>
          <xdr:row>16</xdr:row>
          <xdr:rowOff>95250</xdr:rowOff>
        </xdr:to>
        <xdr:sp macro="" textlink="">
          <xdr:nvSpPr>
            <xdr:cNvPr id="1099786" name="CommandButton5" hidden="1">
              <a:extLst>
                <a:ext uri="{63B3BB69-23CF-44E3-9099-C40C66FF867C}">
                  <a14:compatExt spid="_x0000_s1099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21</xdr:row>
          <xdr:rowOff>57150</xdr:rowOff>
        </xdr:from>
        <xdr:to>
          <xdr:col>7</xdr:col>
          <xdr:colOff>590550</xdr:colOff>
          <xdr:row>23</xdr:row>
          <xdr:rowOff>47625</xdr:rowOff>
        </xdr:to>
        <xdr:sp macro="" textlink="">
          <xdr:nvSpPr>
            <xdr:cNvPr id="1099789" name="Option Button 13" hidden="1">
              <a:extLst>
                <a:ext uri="{63B3BB69-23CF-44E3-9099-C40C66FF867C}">
                  <a14:compatExt spid="_x0000_s1099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SIMAS Equation TL [Centroid - Centroid Lag]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7</xdr:row>
          <xdr:rowOff>9525</xdr:rowOff>
        </xdr:from>
        <xdr:to>
          <xdr:col>9</xdr:col>
          <xdr:colOff>152400</xdr:colOff>
          <xdr:row>26</xdr:row>
          <xdr:rowOff>66675</xdr:rowOff>
        </xdr:to>
        <xdr:sp macro="" textlink="">
          <xdr:nvSpPr>
            <xdr:cNvPr id="4097" name="Group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Time of Concentration / Lag 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133350</xdr:rowOff>
        </xdr:from>
        <xdr:to>
          <xdr:col>4</xdr:col>
          <xdr:colOff>666750</xdr:colOff>
          <xdr:row>9</xdr:row>
          <xdr:rowOff>19050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Given value TC=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10</xdr:row>
          <xdr:rowOff>9525</xdr:rowOff>
        </xdr:from>
        <xdr:to>
          <xdr:col>4</xdr:col>
          <xdr:colOff>676275</xdr:colOff>
          <xdr:row>11</xdr:row>
          <xdr:rowOff>57150</xdr:rowOff>
        </xdr:to>
        <xdr:sp macro="" textlink="">
          <xdr:nvSpPr>
            <xdr:cNvPr id="4099" name="Option 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Calculate Tc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809625</xdr:colOff>
          <xdr:row>10</xdr:row>
          <xdr:rowOff>19050</xdr:rowOff>
        </xdr:from>
        <xdr:to>
          <xdr:col>9</xdr:col>
          <xdr:colOff>9525</xdr:colOff>
          <xdr:row>11</xdr:row>
          <xdr:rowOff>57150</xdr:rowOff>
        </xdr:to>
        <xdr:sp macro="" textlink="">
          <xdr:nvSpPr>
            <xdr:cNvPr id="4100" name="Drop Dow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20</xdr:row>
          <xdr:rowOff>19050</xdr:rowOff>
        </xdr:from>
        <xdr:to>
          <xdr:col>11</xdr:col>
          <xdr:colOff>704850</xdr:colOff>
          <xdr:row>21</xdr:row>
          <xdr:rowOff>104775</xdr:rowOff>
        </xdr:to>
        <xdr:sp macro="" textlink="">
          <xdr:nvSpPr>
            <xdr:cNvPr id="4103" name="CommandButton2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21</xdr:row>
          <xdr:rowOff>142875</xdr:rowOff>
        </xdr:from>
        <xdr:to>
          <xdr:col>11</xdr:col>
          <xdr:colOff>704850</xdr:colOff>
          <xdr:row>24</xdr:row>
          <xdr:rowOff>0</xdr:rowOff>
        </xdr:to>
        <xdr:sp macro="" textlink="">
          <xdr:nvSpPr>
            <xdr:cNvPr id="4104" name="CommandButton3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371475</xdr:colOff>
          <xdr:row>10</xdr:row>
          <xdr:rowOff>85725</xdr:rowOff>
        </xdr:from>
        <xdr:to>
          <xdr:col>11</xdr:col>
          <xdr:colOff>971550</xdr:colOff>
          <xdr:row>12</xdr:row>
          <xdr:rowOff>66675</xdr:rowOff>
        </xdr:to>
        <xdr:sp macro="" textlink="">
          <xdr:nvSpPr>
            <xdr:cNvPr id="4105" name="CommandButton4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371475</xdr:colOff>
          <xdr:row>12</xdr:row>
          <xdr:rowOff>133350</xdr:rowOff>
        </xdr:from>
        <xdr:to>
          <xdr:col>11</xdr:col>
          <xdr:colOff>971550</xdr:colOff>
          <xdr:row>15</xdr:row>
          <xdr:rowOff>47625</xdr:rowOff>
        </xdr:to>
        <xdr:sp macro="" textlink="">
          <xdr:nvSpPr>
            <xdr:cNvPr id="4107" name="CommandButton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371475</xdr:colOff>
          <xdr:row>16</xdr:row>
          <xdr:rowOff>133350</xdr:rowOff>
        </xdr:from>
        <xdr:to>
          <xdr:col>11</xdr:col>
          <xdr:colOff>971550</xdr:colOff>
          <xdr:row>18</xdr:row>
          <xdr:rowOff>95250</xdr:rowOff>
        </xdr:to>
        <xdr:sp macro="" textlink="">
          <xdr:nvSpPr>
            <xdr:cNvPr id="4108" name="CommandButton5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371475</xdr:colOff>
          <xdr:row>7</xdr:row>
          <xdr:rowOff>47625</xdr:rowOff>
        </xdr:from>
        <xdr:to>
          <xdr:col>11</xdr:col>
          <xdr:colOff>971550</xdr:colOff>
          <xdr:row>9</xdr:row>
          <xdr:rowOff>9525</xdr:rowOff>
        </xdr:to>
        <xdr:sp macro="" textlink="">
          <xdr:nvSpPr>
            <xdr:cNvPr id="4109" name="CommandButton6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19</xdr:row>
          <xdr:rowOff>114300</xdr:rowOff>
        </xdr:from>
        <xdr:to>
          <xdr:col>7</xdr:col>
          <xdr:colOff>314325</xdr:colOff>
          <xdr:row>20</xdr:row>
          <xdr:rowOff>171450</xdr:rowOff>
        </xdr:to>
        <xdr:sp macro="" textlink="">
          <xdr:nvSpPr>
            <xdr:cNvPr id="4110" name="Option 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SIMAS Equation TL [Centroid - Centroid Lag]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114300</xdr:colOff>
      <xdr:row>24</xdr:row>
      <xdr:rowOff>95250</xdr:rowOff>
    </xdr:from>
    <xdr:to>
      <xdr:col>7</xdr:col>
      <xdr:colOff>47625</xdr:colOff>
      <xdr:row>35</xdr:row>
      <xdr:rowOff>28575</xdr:rowOff>
    </xdr:to>
    <xdr:pic>
      <xdr:nvPicPr>
        <xdr:cNvPr id="21049430" name="Picture 118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71525" y="3895725"/>
          <a:ext cx="2619375" cy="1800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266700</xdr:colOff>
      <xdr:row>24</xdr:row>
      <xdr:rowOff>95250</xdr:rowOff>
    </xdr:from>
    <xdr:to>
      <xdr:col>11</xdr:col>
      <xdr:colOff>238125</xdr:colOff>
      <xdr:row>35</xdr:row>
      <xdr:rowOff>19050</xdr:rowOff>
    </xdr:to>
    <xdr:pic>
      <xdr:nvPicPr>
        <xdr:cNvPr id="21049431" name="Picture 12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609975" y="3895725"/>
          <a:ext cx="2638425" cy="1790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152400</xdr:colOff>
      <xdr:row>4</xdr:row>
      <xdr:rowOff>104775</xdr:rowOff>
    </xdr:from>
    <xdr:to>
      <xdr:col>6</xdr:col>
      <xdr:colOff>571499</xdr:colOff>
      <xdr:row>15</xdr:row>
      <xdr:rowOff>123825</xdr:rowOff>
    </xdr:to>
    <xdr:pic>
      <xdr:nvPicPr>
        <xdr:cNvPr id="21049432" name="Picture 129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809625" y="800100"/>
          <a:ext cx="2495549" cy="1800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219075</xdr:colOff>
      <xdr:row>4</xdr:row>
      <xdr:rowOff>66675</xdr:rowOff>
    </xdr:from>
    <xdr:to>
      <xdr:col>11</xdr:col>
      <xdr:colOff>266700</xdr:colOff>
      <xdr:row>15</xdr:row>
      <xdr:rowOff>123825</xdr:rowOff>
    </xdr:to>
    <xdr:graphicFrame macro="">
      <xdr:nvGraphicFramePr>
        <xdr:cNvPr id="2104943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15</xdr:row>
          <xdr:rowOff>123825</xdr:rowOff>
        </xdr:from>
        <xdr:to>
          <xdr:col>6</xdr:col>
          <xdr:colOff>104775</xdr:colOff>
          <xdr:row>17</xdr:row>
          <xdr:rowOff>19050</xdr:rowOff>
        </xdr:to>
        <xdr:sp macro="" textlink="">
          <xdr:nvSpPr>
            <xdr:cNvPr id="20481" name="Option 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HF = 484, tb/tp=2.67    (most used)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38100</xdr:rowOff>
        </xdr:from>
        <xdr:to>
          <xdr:col>10</xdr:col>
          <xdr:colOff>590550</xdr:colOff>
          <xdr:row>18</xdr:row>
          <xdr:rowOff>0</xdr:rowOff>
        </xdr:to>
        <xdr:sp macro="" textlink="">
          <xdr:nvSpPr>
            <xdr:cNvPr id="20482" name="Option 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Variable hydrograph factor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35</xdr:row>
          <xdr:rowOff>104775</xdr:rowOff>
        </xdr:from>
        <xdr:to>
          <xdr:col>9</xdr:col>
          <xdr:colOff>381000</xdr:colOff>
          <xdr:row>37</xdr:row>
          <xdr:rowOff>28575</xdr:rowOff>
        </xdr:to>
        <xdr:sp macro="" textlink="">
          <xdr:nvSpPr>
            <xdr:cNvPr id="20483" name="Option Button 3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35</xdr:row>
          <xdr:rowOff>104775</xdr:rowOff>
        </xdr:from>
        <xdr:to>
          <xdr:col>5</xdr:col>
          <xdr:colOff>19050</xdr:colOff>
          <xdr:row>37</xdr:row>
          <xdr:rowOff>28575</xdr:rowOff>
        </xdr:to>
        <xdr:sp macro="" textlink="">
          <xdr:nvSpPr>
            <xdr:cNvPr id="20484" name="Option Button 4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tb/tp =5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19</xdr:row>
          <xdr:rowOff>28575</xdr:rowOff>
        </xdr:from>
        <xdr:to>
          <xdr:col>5</xdr:col>
          <xdr:colOff>323850</xdr:colOff>
          <xdr:row>21</xdr:row>
          <xdr:rowOff>114300</xdr:rowOff>
        </xdr:to>
        <xdr:sp macro="" textlink="">
          <xdr:nvSpPr>
            <xdr:cNvPr id="20485" name="CommandButton1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828675</xdr:colOff>
          <xdr:row>19</xdr:row>
          <xdr:rowOff>19050</xdr:rowOff>
        </xdr:from>
        <xdr:to>
          <xdr:col>11</xdr:col>
          <xdr:colOff>266700</xdr:colOff>
          <xdr:row>21</xdr:row>
          <xdr:rowOff>0</xdr:rowOff>
        </xdr:to>
        <xdr:sp macro="" textlink="">
          <xdr:nvSpPr>
            <xdr:cNvPr id="20488" name="Drop Down 8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15</xdr:row>
          <xdr:rowOff>142875</xdr:rowOff>
        </xdr:from>
        <xdr:to>
          <xdr:col>7</xdr:col>
          <xdr:colOff>0</xdr:colOff>
          <xdr:row>18</xdr:row>
          <xdr:rowOff>38100</xdr:rowOff>
        </xdr:to>
        <xdr:sp macro="" textlink="">
          <xdr:nvSpPr>
            <xdr:cNvPr id="13653673" name="CommandButton2" hidden="1">
              <a:extLst>
                <a:ext uri="{63B3BB69-23CF-44E3-9099-C40C66FF867C}">
                  <a14:compatExt spid="_x0000_s13653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35</xdr:row>
          <xdr:rowOff>47625</xdr:rowOff>
        </xdr:from>
        <xdr:to>
          <xdr:col>7</xdr:col>
          <xdr:colOff>38100</xdr:colOff>
          <xdr:row>37</xdr:row>
          <xdr:rowOff>76200</xdr:rowOff>
        </xdr:to>
        <xdr:sp macro="" textlink="">
          <xdr:nvSpPr>
            <xdr:cNvPr id="13653674" name="CommandButton3" hidden="1">
              <a:extLst>
                <a:ext uri="{63B3BB69-23CF-44E3-9099-C40C66FF867C}">
                  <a14:compatExt spid="_x0000_s13653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533400</xdr:colOff>
          <xdr:row>35</xdr:row>
          <xdr:rowOff>28575</xdr:rowOff>
        </xdr:from>
        <xdr:to>
          <xdr:col>11</xdr:col>
          <xdr:colOff>238125</xdr:colOff>
          <xdr:row>37</xdr:row>
          <xdr:rowOff>57150</xdr:rowOff>
        </xdr:to>
        <xdr:sp macro="" textlink="">
          <xdr:nvSpPr>
            <xdr:cNvPr id="13653676" name="CommandButton5" hidden="1">
              <a:extLst>
                <a:ext uri="{63B3BB69-23CF-44E3-9099-C40C66FF867C}">
                  <a14:compatExt spid="_x0000_s13653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</xdr:colOff>
      <xdr:row>11</xdr:row>
      <xdr:rowOff>95250</xdr:rowOff>
    </xdr:from>
    <xdr:to>
      <xdr:col>10</xdr:col>
      <xdr:colOff>209550</xdr:colOff>
      <xdr:row>27</xdr:row>
      <xdr:rowOff>133350</xdr:rowOff>
    </xdr:to>
    <xdr:pic>
      <xdr:nvPicPr>
        <xdr:cNvPr id="9061409" name="Picture 208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33375" y="1457325"/>
          <a:ext cx="3924300" cy="2933700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10</xdr:row>
          <xdr:rowOff>9525</xdr:rowOff>
        </xdr:from>
        <xdr:to>
          <xdr:col>7</xdr:col>
          <xdr:colOff>314325</xdr:colOff>
          <xdr:row>11</xdr:row>
          <xdr:rowOff>38100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9</xdr:row>
          <xdr:rowOff>28575</xdr:rowOff>
        </xdr:from>
        <xdr:to>
          <xdr:col>9</xdr:col>
          <xdr:colOff>57150</xdr:colOff>
          <xdr:row>11</xdr:row>
          <xdr:rowOff>57150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533400</xdr:colOff>
          <xdr:row>2</xdr:row>
          <xdr:rowOff>47625</xdr:rowOff>
        </xdr:from>
        <xdr:to>
          <xdr:col>10</xdr:col>
          <xdr:colOff>1943100</xdr:colOff>
          <xdr:row>5</xdr:row>
          <xdr:rowOff>47625</xdr:rowOff>
        </xdr:to>
        <xdr:sp macro="" textlink="">
          <xdr:nvSpPr>
            <xdr:cNvPr id="3076" name="CommandButton3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533400</xdr:colOff>
          <xdr:row>6</xdr:row>
          <xdr:rowOff>9525</xdr:rowOff>
        </xdr:from>
        <xdr:to>
          <xdr:col>10</xdr:col>
          <xdr:colOff>1943100</xdr:colOff>
          <xdr:row>8</xdr:row>
          <xdr:rowOff>95250</xdr:rowOff>
        </xdr:to>
        <xdr:sp macro="" textlink="">
          <xdr:nvSpPr>
            <xdr:cNvPr id="3077" name="CommandButton4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323850</xdr:colOff>
          <xdr:row>13</xdr:row>
          <xdr:rowOff>123825</xdr:rowOff>
        </xdr:from>
        <xdr:to>
          <xdr:col>10</xdr:col>
          <xdr:colOff>2019300</xdr:colOff>
          <xdr:row>15</xdr:row>
          <xdr:rowOff>66675</xdr:rowOff>
        </xdr:to>
        <xdr:sp macro="" textlink="">
          <xdr:nvSpPr>
            <xdr:cNvPr id="3078" name="CommandButton2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314325</xdr:colOff>
          <xdr:row>15</xdr:row>
          <xdr:rowOff>104775</xdr:rowOff>
        </xdr:from>
        <xdr:to>
          <xdr:col>10</xdr:col>
          <xdr:colOff>2019300</xdr:colOff>
          <xdr:row>17</xdr:row>
          <xdr:rowOff>19050</xdr:rowOff>
        </xdr:to>
        <xdr:sp macro="" textlink="">
          <xdr:nvSpPr>
            <xdr:cNvPr id="4441443" name="CommandButton5" hidden="1">
              <a:extLst>
                <a:ext uri="{63B3BB69-23CF-44E3-9099-C40C66FF867C}">
                  <a14:compatExt spid="_x0000_s444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533400</xdr:colOff>
          <xdr:row>9</xdr:row>
          <xdr:rowOff>0</xdr:rowOff>
        </xdr:from>
        <xdr:to>
          <xdr:col>10</xdr:col>
          <xdr:colOff>1943100</xdr:colOff>
          <xdr:row>11</xdr:row>
          <xdr:rowOff>66675</xdr:rowOff>
        </xdr:to>
        <xdr:sp macro="" textlink="">
          <xdr:nvSpPr>
            <xdr:cNvPr id="9061407" name="CommandButton6" hidden="1">
              <a:extLst>
                <a:ext uri="{63B3BB69-23CF-44E3-9099-C40C66FF867C}">
                  <a14:compatExt spid="_x0000_s906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142875</xdr:colOff>
      <xdr:row>2</xdr:row>
      <xdr:rowOff>47625</xdr:rowOff>
    </xdr:from>
    <xdr:to>
      <xdr:col>18</xdr:col>
      <xdr:colOff>19050</xdr:colOff>
      <xdr:row>22</xdr:row>
      <xdr:rowOff>152400</xdr:rowOff>
    </xdr:to>
    <xdr:graphicFrame macro="">
      <xdr:nvGraphicFramePr>
        <xdr:cNvPr id="202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1590675</xdr:colOff>
          <xdr:row>6</xdr:row>
          <xdr:rowOff>133350</xdr:rowOff>
        </xdr:from>
        <xdr:to>
          <xdr:col>5</xdr:col>
          <xdr:colOff>1419225</xdr:colOff>
          <xdr:row>9</xdr:row>
          <xdr:rowOff>9525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790575</xdr:colOff>
          <xdr:row>2</xdr:row>
          <xdr:rowOff>28575</xdr:rowOff>
        </xdr:from>
        <xdr:to>
          <xdr:col>7</xdr:col>
          <xdr:colOff>47625</xdr:colOff>
          <xdr:row>4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7</xdr:row>
          <xdr:rowOff>9525</xdr:rowOff>
        </xdr:from>
        <xdr:to>
          <xdr:col>12</xdr:col>
          <xdr:colOff>333375</xdr:colOff>
          <xdr:row>8</xdr:row>
          <xdr:rowOff>152400</xdr:rowOff>
        </xdr:to>
        <xdr:sp macro="" textlink="">
          <xdr:nvSpPr>
            <xdr:cNvPr id="3089409" name="CommandButton1" hidden="1">
              <a:extLst>
                <a:ext uri="{63B3BB69-23CF-44E3-9099-C40C66FF867C}">
                  <a14:compatExt spid="_x0000_s3089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</xdr:row>
          <xdr:rowOff>104775</xdr:rowOff>
        </xdr:from>
        <xdr:to>
          <xdr:col>12</xdr:col>
          <xdr:colOff>333375</xdr:colOff>
          <xdr:row>4</xdr:row>
          <xdr:rowOff>76200</xdr:rowOff>
        </xdr:to>
        <xdr:sp macro="" textlink="">
          <xdr:nvSpPr>
            <xdr:cNvPr id="3089410" name="CommandButton2" hidden="1">
              <a:extLst>
                <a:ext uri="{63B3BB69-23CF-44E3-9099-C40C66FF867C}">
                  <a14:compatExt spid="_x0000_s3089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4</xdr:row>
          <xdr:rowOff>142875</xdr:rowOff>
        </xdr:from>
        <xdr:to>
          <xdr:col>12</xdr:col>
          <xdr:colOff>333375</xdr:colOff>
          <xdr:row>6</xdr:row>
          <xdr:rowOff>114300</xdr:rowOff>
        </xdr:to>
        <xdr:sp macro="" textlink="">
          <xdr:nvSpPr>
            <xdr:cNvPr id="3089411" name="CommandButton3" hidden="1">
              <a:extLst>
                <a:ext uri="{63B3BB69-23CF-44E3-9099-C40C66FF867C}">
                  <a14:compatExt spid="_x0000_s3089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9</xdr:row>
          <xdr:rowOff>19050</xdr:rowOff>
        </xdr:from>
        <xdr:to>
          <xdr:col>12</xdr:col>
          <xdr:colOff>323850</xdr:colOff>
          <xdr:row>11</xdr:row>
          <xdr:rowOff>0</xdr:rowOff>
        </xdr:to>
        <xdr:sp macro="" textlink="">
          <xdr:nvSpPr>
            <xdr:cNvPr id="3089412" name="CommandButton4" hidden="1">
              <a:extLst>
                <a:ext uri="{63B3BB69-23CF-44E3-9099-C40C66FF867C}">
                  <a14:compatExt spid="_x0000_s3089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2</xdr:row>
          <xdr:rowOff>19050</xdr:rowOff>
        </xdr:from>
        <xdr:to>
          <xdr:col>6</xdr:col>
          <xdr:colOff>285750</xdr:colOff>
          <xdr:row>3</xdr:row>
          <xdr:rowOff>152400</xdr:rowOff>
        </xdr:to>
        <xdr:sp macro="" textlink="">
          <xdr:nvSpPr>
            <xdr:cNvPr id="3089413" name="CommandButton5" hidden="1">
              <a:extLst>
                <a:ext uri="{63B3BB69-23CF-44E3-9099-C40C66FF867C}">
                  <a14:compatExt spid="_x0000_s3089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6</xdr:row>
      <xdr:rowOff>76200</xdr:rowOff>
    </xdr:from>
    <xdr:to>
      <xdr:col>15</xdr:col>
      <xdr:colOff>200025</xdr:colOff>
      <xdr:row>21</xdr:row>
      <xdr:rowOff>19050</xdr:rowOff>
    </xdr:to>
    <xdr:graphicFrame macro="">
      <xdr:nvGraphicFramePr>
        <xdr:cNvPr id="1453252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95250</xdr:colOff>
      <xdr:row>21</xdr:row>
      <xdr:rowOff>133350</xdr:rowOff>
    </xdr:from>
    <xdr:to>
      <xdr:col>15</xdr:col>
      <xdr:colOff>209550</xdr:colOff>
      <xdr:row>38</xdr:row>
      <xdr:rowOff>133350</xdr:rowOff>
    </xdr:to>
    <xdr:graphicFrame macro="">
      <xdr:nvGraphicFramePr>
        <xdr:cNvPr id="14532530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2</xdr:row>
          <xdr:rowOff>57150</xdr:rowOff>
        </xdr:from>
        <xdr:to>
          <xdr:col>11</xdr:col>
          <xdr:colOff>990600</xdr:colOff>
          <xdr:row>4</xdr:row>
          <xdr:rowOff>19050</xdr:rowOff>
        </xdr:to>
        <xdr:sp macro="" textlink="">
          <xdr:nvSpPr>
            <xdr:cNvPr id="689154" name="CommandButton1" hidden="1">
              <a:extLst>
                <a:ext uri="{63B3BB69-23CF-44E3-9099-C40C66FF867C}">
                  <a14:compatExt spid="_x0000_s689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428625</xdr:colOff>
          <xdr:row>2</xdr:row>
          <xdr:rowOff>66675</xdr:rowOff>
        </xdr:from>
        <xdr:to>
          <xdr:col>9</xdr:col>
          <xdr:colOff>419100</xdr:colOff>
          <xdr:row>4</xdr:row>
          <xdr:rowOff>28575</xdr:rowOff>
        </xdr:to>
        <xdr:sp macro="" textlink="">
          <xdr:nvSpPr>
            <xdr:cNvPr id="690123" name="CommandButton2" hidden="1">
              <a:extLst>
                <a:ext uri="{63B3BB69-23CF-44E3-9099-C40C66FF867C}">
                  <a14:compatExt spid="_x0000_s690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133350</xdr:colOff>
          <xdr:row>2</xdr:row>
          <xdr:rowOff>47625</xdr:rowOff>
        </xdr:from>
        <xdr:to>
          <xdr:col>15</xdr:col>
          <xdr:colOff>85725</xdr:colOff>
          <xdr:row>4</xdr:row>
          <xdr:rowOff>9525</xdr:rowOff>
        </xdr:to>
        <xdr:sp macro="" textlink="">
          <xdr:nvSpPr>
            <xdr:cNvPr id="690126" name="CommandButton3" hidden="1">
              <a:extLst>
                <a:ext uri="{63B3BB69-23CF-44E3-9099-C40C66FF867C}">
                  <a14:compatExt spid="_x0000_s690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200025</xdr:colOff>
      <xdr:row>7</xdr:row>
      <xdr:rowOff>95250</xdr:rowOff>
    </xdr:from>
    <xdr:to>
      <xdr:col>17</xdr:col>
      <xdr:colOff>571500</xdr:colOff>
      <xdr:row>26</xdr:row>
      <xdr:rowOff>28575</xdr:rowOff>
    </xdr:to>
    <xdr:graphicFrame macro="">
      <xdr:nvGraphicFramePr>
        <xdr:cNvPr id="2035002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7</xdr:row>
          <xdr:rowOff>152400</xdr:rowOff>
        </xdr:from>
        <xdr:to>
          <xdr:col>6</xdr:col>
          <xdr:colOff>590550</xdr:colOff>
          <xdr:row>10</xdr:row>
          <xdr:rowOff>9525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10</xdr:row>
          <xdr:rowOff>47625</xdr:rowOff>
        </xdr:from>
        <xdr:to>
          <xdr:col>6</xdr:col>
          <xdr:colOff>600075</xdr:colOff>
          <xdr:row>12</xdr:row>
          <xdr:rowOff>66675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12</xdr:row>
          <xdr:rowOff>104775</xdr:rowOff>
        </xdr:from>
        <xdr:to>
          <xdr:col>6</xdr:col>
          <xdr:colOff>600075</xdr:colOff>
          <xdr:row>14</xdr:row>
          <xdr:rowOff>123825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2</xdr:row>
          <xdr:rowOff>57150</xdr:rowOff>
        </xdr:from>
        <xdr:to>
          <xdr:col>6</xdr:col>
          <xdr:colOff>561975</xdr:colOff>
          <xdr:row>4</xdr:row>
          <xdr:rowOff>0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14</xdr:row>
          <xdr:rowOff>152400</xdr:rowOff>
        </xdr:from>
        <xdr:to>
          <xdr:col>6</xdr:col>
          <xdr:colOff>590550</xdr:colOff>
          <xdr:row>17</xdr:row>
          <xdr:rowOff>9525</xdr:rowOff>
        </xdr:to>
        <xdr:sp macro="" textlink="">
          <xdr:nvSpPr>
            <xdr:cNvPr id="5127" name="CommandButton6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21</xdr:row>
          <xdr:rowOff>47625</xdr:rowOff>
        </xdr:from>
        <xdr:to>
          <xdr:col>6</xdr:col>
          <xdr:colOff>590550</xdr:colOff>
          <xdr:row>23</xdr:row>
          <xdr:rowOff>66675</xdr:rowOff>
        </xdr:to>
        <xdr:sp macro="" textlink="">
          <xdr:nvSpPr>
            <xdr:cNvPr id="5128" name="CommandButton7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17</xdr:row>
          <xdr:rowOff>85725</xdr:rowOff>
        </xdr:from>
        <xdr:to>
          <xdr:col>6</xdr:col>
          <xdr:colOff>581025</xdr:colOff>
          <xdr:row>19</xdr:row>
          <xdr:rowOff>104775</xdr:rowOff>
        </xdr:to>
        <xdr:sp macro="" textlink="">
          <xdr:nvSpPr>
            <xdr:cNvPr id="5234" name="CommandButton8" hidden="1">
              <a:extLst>
                <a:ext uri="{63B3BB69-23CF-44E3-9099-C40C66FF867C}">
                  <a14:compatExt spid="_x0000_s5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5</xdr:row>
          <xdr:rowOff>161925</xdr:rowOff>
        </xdr:from>
        <xdr:to>
          <xdr:col>6</xdr:col>
          <xdr:colOff>600075</xdr:colOff>
          <xdr:row>7</xdr:row>
          <xdr:rowOff>104775</xdr:rowOff>
        </xdr:to>
        <xdr:sp macro="" textlink="">
          <xdr:nvSpPr>
            <xdr:cNvPr id="5540" name="CommandButton4" hidden="1">
              <a:extLst>
                <a:ext uri="{63B3BB69-23CF-44E3-9099-C40C66FF867C}">
                  <a14:compatExt spid="_x0000_s5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57150</xdr:rowOff>
        </xdr:from>
        <xdr:to>
          <xdr:col>3</xdr:col>
          <xdr:colOff>466725</xdr:colOff>
          <xdr:row>2</xdr:row>
          <xdr:rowOff>9525</xdr:rowOff>
        </xdr:to>
        <xdr:sp macro="" textlink="">
          <xdr:nvSpPr>
            <xdr:cNvPr id="747521" name="CommandButton1" hidden="1">
              <a:extLst>
                <a:ext uri="{63B3BB69-23CF-44E3-9099-C40C66FF867C}">
                  <a14:compatExt spid="_x0000_s747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47625</xdr:rowOff>
        </xdr:from>
        <xdr:to>
          <xdr:col>6</xdr:col>
          <xdr:colOff>523875</xdr:colOff>
          <xdr:row>2</xdr:row>
          <xdr:rowOff>0</xdr:rowOff>
        </xdr:to>
        <xdr:sp macro="" textlink="">
          <xdr:nvSpPr>
            <xdr:cNvPr id="747522" name="CommandButton2" hidden="1">
              <a:extLst>
                <a:ext uri="{63B3BB69-23CF-44E3-9099-C40C66FF867C}">
                  <a14:compatExt spid="_x0000_s747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0</xdr:row>
          <xdr:rowOff>47625</xdr:rowOff>
        </xdr:from>
        <xdr:to>
          <xdr:col>8</xdr:col>
          <xdr:colOff>676275</xdr:colOff>
          <xdr:row>2</xdr:row>
          <xdr:rowOff>0</xdr:rowOff>
        </xdr:to>
        <xdr:sp macro="" textlink="">
          <xdr:nvSpPr>
            <xdr:cNvPr id="747524" name="CommandButton3" hidden="1">
              <a:extLst>
                <a:ext uri="{63B3BB69-23CF-44E3-9099-C40C66FF867C}">
                  <a14:compatExt spid="_x0000_s747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43</xdr:row>
          <xdr:rowOff>142875</xdr:rowOff>
        </xdr:from>
        <xdr:to>
          <xdr:col>8</xdr:col>
          <xdr:colOff>123825</xdr:colOff>
          <xdr:row>43</xdr:row>
          <xdr:rowOff>419100</xdr:rowOff>
        </xdr:to>
        <xdr:sp macro="" textlink="">
          <xdr:nvSpPr>
            <xdr:cNvPr id="747525" name="CommandButton4" hidden="1">
              <a:extLst>
                <a:ext uri="{63B3BB69-23CF-44E3-9099-C40C66FF867C}">
                  <a14:compatExt spid="_x0000_s747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43</xdr:row>
          <xdr:rowOff>142875</xdr:rowOff>
        </xdr:from>
        <xdr:to>
          <xdr:col>3</xdr:col>
          <xdr:colOff>419100</xdr:colOff>
          <xdr:row>43</xdr:row>
          <xdr:rowOff>419100</xdr:rowOff>
        </xdr:to>
        <xdr:sp macro="" textlink="">
          <xdr:nvSpPr>
            <xdr:cNvPr id="747526" name="CommandButton5" hidden="1">
              <a:extLst>
                <a:ext uri="{63B3BB69-23CF-44E3-9099-C40C66FF867C}">
                  <a14:compatExt spid="_x0000_s747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590550</xdr:colOff>
          <xdr:row>43</xdr:row>
          <xdr:rowOff>142875</xdr:rowOff>
        </xdr:from>
        <xdr:to>
          <xdr:col>6</xdr:col>
          <xdr:colOff>390525</xdr:colOff>
          <xdr:row>43</xdr:row>
          <xdr:rowOff>419100</xdr:rowOff>
        </xdr:to>
        <xdr:sp macro="" textlink="">
          <xdr:nvSpPr>
            <xdr:cNvPr id="747527" name="CommandButton6" hidden="1">
              <a:extLst>
                <a:ext uri="{63B3BB69-23CF-44E3-9099-C40C66FF867C}">
                  <a14:compatExt spid="_x0000_s747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904875</xdr:colOff>
          <xdr:row>37</xdr:row>
          <xdr:rowOff>19050</xdr:rowOff>
        </xdr:from>
        <xdr:to>
          <xdr:col>7</xdr:col>
          <xdr:colOff>1162050</xdr:colOff>
          <xdr:row>38</xdr:row>
          <xdr:rowOff>57150</xdr:rowOff>
        </xdr:to>
        <xdr:sp macro="" textlink="">
          <xdr:nvSpPr>
            <xdr:cNvPr id="747528" name="CommandButton7" hidden="1">
              <a:extLst>
                <a:ext uri="{63B3BB69-23CF-44E3-9099-C40C66FF867C}">
                  <a14:compatExt spid="_x0000_s747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904875</xdr:colOff>
          <xdr:row>40</xdr:row>
          <xdr:rowOff>66675</xdr:rowOff>
        </xdr:from>
        <xdr:to>
          <xdr:col>7</xdr:col>
          <xdr:colOff>1162050</xdr:colOff>
          <xdr:row>41</xdr:row>
          <xdr:rowOff>104775</xdr:rowOff>
        </xdr:to>
        <xdr:sp macro="" textlink="">
          <xdr:nvSpPr>
            <xdr:cNvPr id="747529" name="CommandButton8" hidden="1">
              <a:extLst>
                <a:ext uri="{63B3BB69-23CF-44E3-9099-C40C66FF867C}">
                  <a14:compatExt spid="_x0000_s747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904875</xdr:colOff>
          <xdr:row>34</xdr:row>
          <xdr:rowOff>9525</xdr:rowOff>
        </xdr:from>
        <xdr:to>
          <xdr:col>7</xdr:col>
          <xdr:colOff>1162050</xdr:colOff>
          <xdr:row>35</xdr:row>
          <xdr:rowOff>47625</xdr:rowOff>
        </xdr:to>
        <xdr:sp macro="" textlink="">
          <xdr:nvSpPr>
            <xdr:cNvPr id="747530" name="CommandButton9" hidden="1">
              <a:extLst>
                <a:ext uri="{63B3BB69-23CF-44E3-9099-C40C66FF867C}">
                  <a14:compatExt spid="_x0000_s747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904875</xdr:colOff>
          <xdr:row>30</xdr:row>
          <xdr:rowOff>57150</xdr:rowOff>
        </xdr:from>
        <xdr:to>
          <xdr:col>7</xdr:col>
          <xdr:colOff>1162050</xdr:colOff>
          <xdr:row>31</xdr:row>
          <xdr:rowOff>57150</xdr:rowOff>
        </xdr:to>
        <xdr:sp macro="" textlink="">
          <xdr:nvSpPr>
            <xdr:cNvPr id="747531" name="CommandButton10" hidden="1">
              <a:extLst>
                <a:ext uri="{63B3BB69-23CF-44E3-9099-C40C66FF867C}">
                  <a14:compatExt spid="_x0000_s747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904875</xdr:colOff>
          <xdr:row>28</xdr:row>
          <xdr:rowOff>180975</xdr:rowOff>
        </xdr:from>
        <xdr:to>
          <xdr:col>7</xdr:col>
          <xdr:colOff>1162050</xdr:colOff>
          <xdr:row>30</xdr:row>
          <xdr:rowOff>19050</xdr:rowOff>
        </xdr:to>
        <xdr:sp macro="" textlink="">
          <xdr:nvSpPr>
            <xdr:cNvPr id="747532" name="CommandButton11" hidden="1">
              <a:extLst>
                <a:ext uri="{63B3BB69-23CF-44E3-9099-C40C66FF867C}">
                  <a14:compatExt spid="_x0000_s747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914400</xdr:colOff>
          <xdr:row>20</xdr:row>
          <xdr:rowOff>123825</xdr:rowOff>
        </xdr:from>
        <xdr:to>
          <xdr:col>7</xdr:col>
          <xdr:colOff>1171575</xdr:colOff>
          <xdr:row>22</xdr:row>
          <xdr:rowOff>28575</xdr:rowOff>
        </xdr:to>
        <xdr:sp macro="" textlink="">
          <xdr:nvSpPr>
            <xdr:cNvPr id="747533" name="CommandButton12" hidden="1">
              <a:extLst>
                <a:ext uri="{63B3BB69-23CF-44E3-9099-C40C66FF867C}">
                  <a14:compatExt spid="_x0000_s747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390525</xdr:colOff>
          <xdr:row>0</xdr:row>
          <xdr:rowOff>95250</xdr:rowOff>
        </xdr:from>
        <xdr:to>
          <xdr:col>12</xdr:col>
          <xdr:colOff>1428750</xdr:colOff>
          <xdr:row>1</xdr:row>
          <xdr:rowOff>209550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390525</xdr:colOff>
          <xdr:row>2</xdr:row>
          <xdr:rowOff>9525</xdr:rowOff>
        </xdr:from>
        <xdr:to>
          <xdr:col>12</xdr:col>
          <xdr:colOff>1428750</xdr:colOff>
          <xdr:row>3</xdr:row>
          <xdr:rowOff>114300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400050</xdr:colOff>
          <xdr:row>6</xdr:row>
          <xdr:rowOff>19050</xdr:rowOff>
        </xdr:from>
        <xdr:to>
          <xdr:col>12</xdr:col>
          <xdr:colOff>1438275</xdr:colOff>
          <xdr:row>7</xdr:row>
          <xdr:rowOff>123825</xdr:rowOff>
        </xdr:to>
        <xdr:sp macro="" textlink="">
          <xdr:nvSpPr>
            <xdr:cNvPr id="7219" name="CommandButton3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400050</xdr:colOff>
          <xdr:row>4</xdr:row>
          <xdr:rowOff>28575</xdr:rowOff>
        </xdr:from>
        <xdr:to>
          <xdr:col>12</xdr:col>
          <xdr:colOff>1438275</xdr:colOff>
          <xdr:row>5</xdr:row>
          <xdr:rowOff>133350</xdr:rowOff>
        </xdr:to>
        <xdr:sp macro="" textlink="">
          <xdr:nvSpPr>
            <xdr:cNvPr id="7220" name="CommandButton4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1</xdr:row>
          <xdr:rowOff>0</xdr:rowOff>
        </xdr:from>
        <xdr:to>
          <xdr:col>9</xdr:col>
          <xdr:colOff>457200</xdr:colOff>
          <xdr:row>1</xdr:row>
          <xdr:rowOff>209550</xdr:rowOff>
        </xdr:to>
        <xdr:sp macro="" textlink="">
          <xdr:nvSpPr>
            <xdr:cNvPr id="7223" name="Drop Down 55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</xdr:row>
          <xdr:rowOff>85725</xdr:rowOff>
        </xdr:from>
        <xdr:to>
          <xdr:col>11</xdr:col>
          <xdr:colOff>314325</xdr:colOff>
          <xdr:row>4</xdr:row>
          <xdr:rowOff>142875</xdr:rowOff>
        </xdr:to>
        <xdr:sp macro="" textlink="">
          <xdr:nvSpPr>
            <xdr:cNvPr id="7224" name="CommandButton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66676</xdr:colOff>
      <xdr:row>2</xdr:row>
      <xdr:rowOff>47625</xdr:rowOff>
    </xdr:from>
    <xdr:to>
      <xdr:col>12</xdr:col>
      <xdr:colOff>504825</xdr:colOff>
      <xdr:row>32</xdr:row>
      <xdr:rowOff>19050</xdr:rowOff>
    </xdr:to>
    <xdr:graphicFrame macro="">
      <xdr:nvGraphicFramePr>
        <xdr:cNvPr id="120387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171450</xdr:colOff>
          <xdr:row>1</xdr:row>
          <xdr:rowOff>28575</xdr:rowOff>
        </xdr:from>
        <xdr:to>
          <xdr:col>17</xdr:col>
          <xdr:colOff>180975</xdr:colOff>
          <xdr:row>1</xdr:row>
          <xdr:rowOff>285750</xdr:rowOff>
        </xdr:to>
        <xdr:sp macro="" textlink="">
          <xdr:nvSpPr>
            <xdr:cNvPr id="12038178" name="CommandButton1" hidden="1">
              <a:extLst>
                <a:ext uri="{63B3BB69-23CF-44E3-9099-C40C66FF867C}">
                  <a14:compatExt spid="_x0000_s12038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2</xdr:row>
          <xdr:rowOff>19050</xdr:rowOff>
        </xdr:from>
        <xdr:to>
          <xdr:col>17</xdr:col>
          <xdr:colOff>171450</xdr:colOff>
          <xdr:row>3</xdr:row>
          <xdr:rowOff>114300</xdr:rowOff>
        </xdr:to>
        <xdr:sp macro="" textlink="">
          <xdr:nvSpPr>
            <xdr:cNvPr id="12038179" name="CommandButton2" hidden="1">
              <a:extLst>
                <a:ext uri="{63B3BB69-23CF-44E3-9099-C40C66FF867C}">
                  <a14:compatExt spid="_x0000_s12038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7</xdr:row>
          <xdr:rowOff>9525</xdr:rowOff>
        </xdr:from>
        <xdr:to>
          <xdr:col>17</xdr:col>
          <xdr:colOff>171450</xdr:colOff>
          <xdr:row>8</xdr:row>
          <xdr:rowOff>123825</xdr:rowOff>
        </xdr:to>
        <xdr:sp macro="" textlink="">
          <xdr:nvSpPr>
            <xdr:cNvPr id="12038439" name="CommandButton3" hidden="1">
              <a:extLst>
                <a:ext uri="{63B3BB69-23CF-44E3-9099-C40C66FF867C}">
                  <a14:compatExt spid="_x0000_s1203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9</xdr:row>
          <xdr:rowOff>38100</xdr:rowOff>
        </xdr:from>
        <xdr:to>
          <xdr:col>17</xdr:col>
          <xdr:colOff>171450</xdr:colOff>
          <xdr:row>10</xdr:row>
          <xdr:rowOff>152400</xdr:rowOff>
        </xdr:to>
        <xdr:sp macro="" textlink="">
          <xdr:nvSpPr>
            <xdr:cNvPr id="12038440" name="CommandButton4" hidden="1">
              <a:extLst>
                <a:ext uri="{63B3BB69-23CF-44E3-9099-C40C66FF867C}">
                  <a14:compatExt spid="_x0000_s1203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11</xdr:row>
          <xdr:rowOff>85725</xdr:rowOff>
        </xdr:from>
        <xdr:to>
          <xdr:col>17</xdr:col>
          <xdr:colOff>171450</xdr:colOff>
          <xdr:row>13</xdr:row>
          <xdr:rowOff>38100</xdr:rowOff>
        </xdr:to>
        <xdr:sp macro="" textlink="">
          <xdr:nvSpPr>
            <xdr:cNvPr id="12038441" name="CommandButton5" hidden="1">
              <a:extLst>
                <a:ext uri="{63B3BB69-23CF-44E3-9099-C40C66FF867C}">
                  <a14:compatExt spid="_x0000_s12038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16</xdr:row>
          <xdr:rowOff>28575</xdr:rowOff>
        </xdr:from>
        <xdr:to>
          <xdr:col>17</xdr:col>
          <xdr:colOff>171450</xdr:colOff>
          <xdr:row>18</xdr:row>
          <xdr:rowOff>47625</xdr:rowOff>
        </xdr:to>
        <xdr:sp macro="" textlink="">
          <xdr:nvSpPr>
            <xdr:cNvPr id="12038442" name="CommandButton6" hidden="1">
              <a:extLst>
                <a:ext uri="{63B3BB69-23CF-44E3-9099-C40C66FF867C}">
                  <a14:compatExt spid="_x0000_s12038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13</xdr:row>
          <xdr:rowOff>123825</xdr:rowOff>
        </xdr:from>
        <xdr:to>
          <xdr:col>17</xdr:col>
          <xdr:colOff>171450</xdr:colOff>
          <xdr:row>15</xdr:row>
          <xdr:rowOff>142875</xdr:rowOff>
        </xdr:to>
        <xdr:sp macro="" textlink="">
          <xdr:nvSpPr>
            <xdr:cNvPr id="12038443" name="CommandButton7" hidden="1">
              <a:extLst>
                <a:ext uri="{63B3BB69-23CF-44E3-9099-C40C66FF867C}">
                  <a14:compatExt spid="_x0000_s12038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171450</xdr:colOff>
          <xdr:row>18</xdr:row>
          <xdr:rowOff>114300</xdr:rowOff>
        </xdr:from>
        <xdr:to>
          <xdr:col>17</xdr:col>
          <xdr:colOff>180975</xdr:colOff>
          <xdr:row>20</xdr:row>
          <xdr:rowOff>133350</xdr:rowOff>
        </xdr:to>
        <xdr:sp macro="" textlink="">
          <xdr:nvSpPr>
            <xdr:cNvPr id="12038444" name="CommandButton8" hidden="1">
              <a:extLst>
                <a:ext uri="{63B3BB69-23CF-44E3-9099-C40C66FF867C}">
                  <a14:compatExt spid="_x0000_s12038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2</xdr:row>
      <xdr:rowOff>47625</xdr:rowOff>
    </xdr:from>
    <xdr:to>
      <xdr:col>12</xdr:col>
      <xdr:colOff>514350</xdr:colOff>
      <xdr:row>32</xdr:row>
      <xdr:rowOff>57150</xdr:rowOff>
    </xdr:to>
    <xdr:graphicFrame macro="">
      <xdr:nvGraphicFramePr>
        <xdr:cNvPr id="1263676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1</xdr:row>
          <xdr:rowOff>66675</xdr:rowOff>
        </xdr:from>
        <xdr:to>
          <xdr:col>17</xdr:col>
          <xdr:colOff>171450</xdr:colOff>
          <xdr:row>2</xdr:row>
          <xdr:rowOff>28575</xdr:rowOff>
        </xdr:to>
        <xdr:sp macro="" textlink="">
          <xdr:nvSpPr>
            <xdr:cNvPr id="57341" name="CommandButton1" hidden="1">
              <a:extLst>
                <a:ext uri="{63B3BB69-23CF-44E3-9099-C40C66FF867C}">
                  <a14:compatExt spid="_x0000_s57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2</xdr:row>
          <xdr:rowOff>57150</xdr:rowOff>
        </xdr:from>
        <xdr:to>
          <xdr:col>17</xdr:col>
          <xdr:colOff>171450</xdr:colOff>
          <xdr:row>4</xdr:row>
          <xdr:rowOff>28575</xdr:rowOff>
        </xdr:to>
        <xdr:sp macro="" textlink="">
          <xdr:nvSpPr>
            <xdr:cNvPr id="57342" name="CommandButton2" hidden="1">
              <a:extLst>
                <a:ext uri="{63B3BB69-23CF-44E3-9099-C40C66FF867C}">
                  <a14:compatExt spid="_x0000_s57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6</xdr:row>
          <xdr:rowOff>114300</xdr:rowOff>
        </xdr:from>
        <xdr:to>
          <xdr:col>17</xdr:col>
          <xdr:colOff>171450</xdr:colOff>
          <xdr:row>8</xdr:row>
          <xdr:rowOff>66675</xdr:rowOff>
        </xdr:to>
        <xdr:sp macro="" textlink="">
          <xdr:nvSpPr>
            <xdr:cNvPr id="12636413" name="CommandButton3" hidden="1">
              <a:extLst>
                <a:ext uri="{63B3BB69-23CF-44E3-9099-C40C66FF867C}">
                  <a14:compatExt spid="_x0000_s12636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8</xdr:row>
          <xdr:rowOff>142875</xdr:rowOff>
        </xdr:from>
        <xdr:to>
          <xdr:col>17</xdr:col>
          <xdr:colOff>171450</xdr:colOff>
          <xdr:row>10</xdr:row>
          <xdr:rowOff>95250</xdr:rowOff>
        </xdr:to>
        <xdr:sp macro="" textlink="">
          <xdr:nvSpPr>
            <xdr:cNvPr id="12636414" name="CommandButton4" hidden="1">
              <a:extLst>
                <a:ext uri="{63B3BB69-23CF-44E3-9099-C40C66FF867C}">
                  <a14:compatExt spid="_x0000_s12636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11</xdr:row>
          <xdr:rowOff>28575</xdr:rowOff>
        </xdr:from>
        <xdr:to>
          <xdr:col>17</xdr:col>
          <xdr:colOff>171450</xdr:colOff>
          <xdr:row>12</xdr:row>
          <xdr:rowOff>142875</xdr:rowOff>
        </xdr:to>
        <xdr:sp macro="" textlink="">
          <xdr:nvSpPr>
            <xdr:cNvPr id="12636415" name="CommandButton5" hidden="1">
              <a:extLst>
                <a:ext uri="{63B3BB69-23CF-44E3-9099-C40C66FF867C}">
                  <a14:compatExt spid="_x0000_s12636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15</xdr:row>
          <xdr:rowOff>142875</xdr:rowOff>
        </xdr:from>
        <xdr:to>
          <xdr:col>17</xdr:col>
          <xdr:colOff>171450</xdr:colOff>
          <xdr:row>18</xdr:row>
          <xdr:rowOff>0</xdr:rowOff>
        </xdr:to>
        <xdr:sp macro="" textlink="">
          <xdr:nvSpPr>
            <xdr:cNvPr id="12636416" name="CommandButton6" hidden="1">
              <a:extLst>
                <a:ext uri="{63B3BB69-23CF-44E3-9099-C40C66FF867C}">
                  <a14:compatExt spid="_x0000_s12636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13</xdr:row>
          <xdr:rowOff>76200</xdr:rowOff>
        </xdr:from>
        <xdr:to>
          <xdr:col>17</xdr:col>
          <xdr:colOff>171450</xdr:colOff>
          <xdr:row>15</xdr:row>
          <xdr:rowOff>95250</xdr:rowOff>
        </xdr:to>
        <xdr:sp macro="" textlink="">
          <xdr:nvSpPr>
            <xdr:cNvPr id="12636417" name="CommandButton7" hidden="1">
              <a:extLst>
                <a:ext uri="{63B3BB69-23CF-44E3-9099-C40C66FF867C}">
                  <a14:compatExt spid="_x0000_s12636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171450</xdr:colOff>
          <xdr:row>18</xdr:row>
          <xdr:rowOff>66675</xdr:rowOff>
        </xdr:from>
        <xdr:to>
          <xdr:col>17</xdr:col>
          <xdr:colOff>180975</xdr:colOff>
          <xdr:row>20</xdr:row>
          <xdr:rowOff>85725</xdr:rowOff>
        </xdr:to>
        <xdr:sp macro="" textlink="">
          <xdr:nvSpPr>
            <xdr:cNvPr id="12636418" name="CommandButton8" hidden="1">
              <a:extLst>
                <a:ext uri="{63B3BB69-23CF-44E3-9099-C40C66FF867C}">
                  <a14:compatExt spid="_x0000_s12636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2</xdr:row>
      <xdr:rowOff>9525</xdr:rowOff>
    </xdr:from>
    <xdr:to>
      <xdr:col>12</xdr:col>
      <xdr:colOff>542925</xdr:colOff>
      <xdr:row>32</xdr:row>
      <xdr:rowOff>66675</xdr:rowOff>
    </xdr:to>
    <xdr:graphicFrame macro="">
      <xdr:nvGraphicFramePr>
        <xdr:cNvPr id="1268591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1</xdr:row>
          <xdr:rowOff>19050</xdr:rowOff>
        </xdr:from>
        <xdr:to>
          <xdr:col>17</xdr:col>
          <xdr:colOff>171450</xdr:colOff>
          <xdr:row>1</xdr:row>
          <xdr:rowOff>314325</xdr:rowOff>
        </xdr:to>
        <xdr:sp macro="" textlink="">
          <xdr:nvSpPr>
            <xdr:cNvPr id="66559" name="CommandButton1" hidden="1">
              <a:extLst>
                <a:ext uri="{63B3BB69-23CF-44E3-9099-C40C66FF867C}">
                  <a14:compatExt spid="_x0000_s66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2</xdr:row>
          <xdr:rowOff>9525</xdr:rowOff>
        </xdr:from>
        <xdr:to>
          <xdr:col>17</xdr:col>
          <xdr:colOff>171450</xdr:colOff>
          <xdr:row>3</xdr:row>
          <xdr:rowOff>152400</xdr:rowOff>
        </xdr:to>
        <xdr:sp macro="" textlink="">
          <xdr:nvSpPr>
            <xdr:cNvPr id="12685312" name="CommandButton2" hidden="1">
              <a:extLst>
                <a:ext uri="{63B3BB69-23CF-44E3-9099-C40C66FF867C}">
                  <a14:compatExt spid="_x0000_s12685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7</xdr:row>
          <xdr:rowOff>28575</xdr:rowOff>
        </xdr:from>
        <xdr:to>
          <xdr:col>17</xdr:col>
          <xdr:colOff>171450</xdr:colOff>
          <xdr:row>8</xdr:row>
          <xdr:rowOff>142875</xdr:rowOff>
        </xdr:to>
        <xdr:sp macro="" textlink="">
          <xdr:nvSpPr>
            <xdr:cNvPr id="12685567" name="CommandButton3" hidden="1">
              <a:extLst>
                <a:ext uri="{63B3BB69-23CF-44E3-9099-C40C66FF867C}">
                  <a14:compatExt spid="_x0000_s1268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9</xdr:row>
          <xdr:rowOff>76200</xdr:rowOff>
        </xdr:from>
        <xdr:to>
          <xdr:col>17</xdr:col>
          <xdr:colOff>171450</xdr:colOff>
          <xdr:row>11</xdr:row>
          <xdr:rowOff>28575</xdr:rowOff>
        </xdr:to>
        <xdr:sp macro="" textlink="">
          <xdr:nvSpPr>
            <xdr:cNvPr id="12685568" name="CommandButton4" hidden="1">
              <a:extLst>
                <a:ext uri="{63B3BB69-23CF-44E3-9099-C40C66FF867C}">
                  <a14:compatExt spid="_x0000_s12685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11</xdr:row>
          <xdr:rowOff>123825</xdr:rowOff>
        </xdr:from>
        <xdr:to>
          <xdr:col>17</xdr:col>
          <xdr:colOff>171450</xdr:colOff>
          <xdr:row>13</xdr:row>
          <xdr:rowOff>76200</xdr:rowOff>
        </xdr:to>
        <xdr:sp macro="" textlink="">
          <xdr:nvSpPr>
            <xdr:cNvPr id="12685569" name="CommandButton5" hidden="1">
              <a:extLst>
                <a:ext uri="{63B3BB69-23CF-44E3-9099-C40C66FF867C}">
                  <a14:compatExt spid="_x0000_s1268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16</xdr:row>
          <xdr:rowOff>47625</xdr:rowOff>
        </xdr:from>
        <xdr:to>
          <xdr:col>17</xdr:col>
          <xdr:colOff>171450</xdr:colOff>
          <xdr:row>18</xdr:row>
          <xdr:rowOff>66675</xdr:rowOff>
        </xdr:to>
        <xdr:sp macro="" textlink="">
          <xdr:nvSpPr>
            <xdr:cNvPr id="12685570" name="CommandButton6" hidden="1">
              <a:extLst>
                <a:ext uri="{63B3BB69-23CF-44E3-9099-C40C66FF867C}">
                  <a14:compatExt spid="_x0000_s1268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13</xdr:row>
          <xdr:rowOff>142875</xdr:rowOff>
        </xdr:from>
        <xdr:to>
          <xdr:col>17</xdr:col>
          <xdr:colOff>171450</xdr:colOff>
          <xdr:row>16</xdr:row>
          <xdr:rowOff>0</xdr:rowOff>
        </xdr:to>
        <xdr:sp macro="" textlink="">
          <xdr:nvSpPr>
            <xdr:cNvPr id="12685571" name="CommandButton7" hidden="1">
              <a:extLst>
                <a:ext uri="{63B3BB69-23CF-44E3-9099-C40C66FF867C}">
                  <a14:compatExt spid="_x0000_s12685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171450</xdr:colOff>
          <xdr:row>18</xdr:row>
          <xdr:rowOff>142875</xdr:rowOff>
        </xdr:from>
        <xdr:to>
          <xdr:col>17</xdr:col>
          <xdr:colOff>180975</xdr:colOff>
          <xdr:row>21</xdr:row>
          <xdr:rowOff>0</xdr:rowOff>
        </xdr:to>
        <xdr:sp macro="" textlink="">
          <xdr:nvSpPr>
            <xdr:cNvPr id="12685572" name="CommandButton8" hidden="1">
              <a:extLst>
                <a:ext uri="{63B3BB69-23CF-44E3-9099-C40C66FF867C}">
                  <a14:compatExt spid="_x0000_s12685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190500</xdr:colOff>
      <xdr:row>5</xdr:row>
      <xdr:rowOff>66675</xdr:rowOff>
    </xdr:from>
    <xdr:to>
      <xdr:col>18</xdr:col>
      <xdr:colOff>171450</xdr:colOff>
      <xdr:row>24</xdr:row>
      <xdr:rowOff>76200</xdr:rowOff>
    </xdr:to>
    <xdr:graphicFrame macro="">
      <xdr:nvGraphicFramePr>
        <xdr:cNvPr id="13917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66675</xdr:rowOff>
        </xdr:from>
        <xdr:to>
          <xdr:col>6</xdr:col>
          <xdr:colOff>457200</xdr:colOff>
          <xdr:row>4</xdr:row>
          <xdr:rowOff>47625</xdr:rowOff>
        </xdr:to>
        <xdr:sp macro="" textlink="">
          <xdr:nvSpPr>
            <xdr:cNvPr id="138241" name="CommandButton1" hidden="1">
              <a:extLst>
                <a:ext uri="{63B3BB69-23CF-44E3-9099-C40C66FF867C}">
                  <a14:compatExt spid="_x0000_s138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104775</xdr:rowOff>
        </xdr:from>
        <xdr:to>
          <xdr:col>6</xdr:col>
          <xdr:colOff>457200</xdr:colOff>
          <xdr:row>6</xdr:row>
          <xdr:rowOff>85725</xdr:rowOff>
        </xdr:to>
        <xdr:sp macro="" textlink="">
          <xdr:nvSpPr>
            <xdr:cNvPr id="138242" name="CommandButton2" hidden="1">
              <a:extLst>
                <a:ext uri="{63B3BB69-23CF-44E3-9099-C40C66FF867C}">
                  <a14:compatExt spid="_x0000_s138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6</xdr:col>
          <xdr:colOff>457200</xdr:colOff>
          <xdr:row>14</xdr:row>
          <xdr:rowOff>142875</xdr:rowOff>
        </xdr:to>
        <xdr:sp macro="" textlink="">
          <xdr:nvSpPr>
            <xdr:cNvPr id="138245" name="CommandButton5" hidden="1">
              <a:extLst>
                <a:ext uri="{63B3BB69-23CF-44E3-9099-C40C66FF867C}">
                  <a14:compatExt spid="_x0000_s13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76200</xdr:rowOff>
        </xdr:from>
        <xdr:to>
          <xdr:col>6</xdr:col>
          <xdr:colOff>438150</xdr:colOff>
          <xdr:row>17</xdr:row>
          <xdr:rowOff>57150</xdr:rowOff>
        </xdr:to>
        <xdr:sp macro="" textlink="">
          <xdr:nvSpPr>
            <xdr:cNvPr id="138248" name="CommandButton3" hidden="1">
              <a:extLst>
                <a:ext uri="{63B3BB69-23CF-44E3-9099-C40C66FF867C}">
                  <a14:compatExt spid="_x0000_s13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47625</xdr:rowOff>
        </xdr:from>
        <xdr:to>
          <xdr:col>6</xdr:col>
          <xdr:colOff>457200</xdr:colOff>
          <xdr:row>9</xdr:row>
          <xdr:rowOff>28575</xdr:rowOff>
        </xdr:to>
        <xdr:sp macro="" textlink="">
          <xdr:nvSpPr>
            <xdr:cNvPr id="138249" name="CommandButton4" hidden="1">
              <a:extLst>
                <a:ext uri="{63B3BB69-23CF-44E3-9099-C40C66FF867C}">
                  <a14:compatExt spid="_x0000_s13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10</xdr:row>
          <xdr:rowOff>0</xdr:rowOff>
        </xdr:from>
        <xdr:to>
          <xdr:col>6</xdr:col>
          <xdr:colOff>447675</xdr:colOff>
          <xdr:row>11</xdr:row>
          <xdr:rowOff>142875</xdr:rowOff>
        </xdr:to>
        <xdr:sp macro="" textlink="">
          <xdr:nvSpPr>
            <xdr:cNvPr id="138250" name="CommandButton6" hidden="1">
              <a:extLst>
                <a:ext uri="{63B3BB69-23CF-44E3-9099-C40C66FF867C}">
                  <a14:compatExt spid="_x0000_s13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2</xdr:row>
      <xdr:rowOff>57150</xdr:rowOff>
    </xdr:from>
    <xdr:to>
      <xdr:col>12</xdr:col>
      <xdr:colOff>523875</xdr:colOff>
      <xdr:row>31</xdr:row>
      <xdr:rowOff>114300</xdr:rowOff>
    </xdr:to>
    <xdr:graphicFrame macro="">
      <xdr:nvGraphicFramePr>
        <xdr:cNvPr id="1311596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19050</xdr:rowOff>
        </xdr:from>
        <xdr:to>
          <xdr:col>12</xdr:col>
          <xdr:colOff>581025</xdr:colOff>
          <xdr:row>2</xdr:row>
          <xdr:rowOff>9525</xdr:rowOff>
        </xdr:to>
        <xdr:sp macro="" textlink="">
          <xdr:nvSpPr>
            <xdr:cNvPr id="145428" name="CommandButton1" hidden="1">
              <a:extLst>
                <a:ext uri="{63B3BB69-23CF-44E3-9099-C40C66FF867C}">
                  <a14:compatExt spid="_x0000_s145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2</xdr:row>
          <xdr:rowOff>171450</xdr:rowOff>
        </xdr:from>
        <xdr:to>
          <xdr:col>9</xdr:col>
          <xdr:colOff>304800</xdr:colOff>
          <xdr:row>4</xdr:row>
          <xdr:rowOff>123825</xdr:rowOff>
        </xdr:to>
        <xdr:sp macro="" textlink="">
          <xdr:nvSpPr>
            <xdr:cNvPr id="166913" name="CommandButton1" hidden="1">
              <a:extLst>
                <a:ext uri="{63B3BB69-23CF-44E3-9099-C40C66FF867C}">
                  <a14:compatExt spid="_x0000_s166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5</xdr:row>
          <xdr:rowOff>19050</xdr:rowOff>
        </xdr:from>
        <xdr:to>
          <xdr:col>9</xdr:col>
          <xdr:colOff>304800</xdr:colOff>
          <xdr:row>6</xdr:row>
          <xdr:rowOff>123825</xdr:rowOff>
        </xdr:to>
        <xdr:sp macro="" textlink="">
          <xdr:nvSpPr>
            <xdr:cNvPr id="166914" name="CommandButton2" hidden="1">
              <a:extLst>
                <a:ext uri="{63B3BB69-23CF-44E3-9099-C40C66FF867C}">
                  <a14:compatExt spid="_x0000_s166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7</xdr:row>
          <xdr:rowOff>19050</xdr:rowOff>
        </xdr:from>
        <xdr:to>
          <xdr:col>9</xdr:col>
          <xdr:colOff>295275</xdr:colOff>
          <xdr:row>8</xdr:row>
          <xdr:rowOff>123825</xdr:rowOff>
        </xdr:to>
        <xdr:sp macro="" textlink="">
          <xdr:nvSpPr>
            <xdr:cNvPr id="166916" name="CommandButton3" hidden="1">
              <a:extLst>
                <a:ext uri="{63B3BB69-23CF-44E3-9099-C40C66FF867C}">
                  <a14:compatExt spid="_x0000_s166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2</xdr:row>
      <xdr:rowOff>28575</xdr:rowOff>
    </xdr:from>
    <xdr:to>
      <xdr:col>12</xdr:col>
      <xdr:colOff>504825</xdr:colOff>
      <xdr:row>29</xdr:row>
      <xdr:rowOff>57150</xdr:rowOff>
    </xdr:to>
    <xdr:graphicFrame macro="">
      <xdr:nvGraphicFramePr>
        <xdr:cNvPr id="1682495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466726</xdr:colOff>
      <xdr:row>21</xdr:row>
      <xdr:rowOff>47624</xdr:rowOff>
    </xdr:from>
    <xdr:ext cx="305178" cy="226404"/>
    <xdr:sp macro="" textlink="">
      <xdr:nvSpPr>
        <xdr:cNvPr id="3" name="TextBox 2"/>
        <xdr:cNvSpPr txBox="1"/>
      </xdr:nvSpPr>
      <xdr:spPr>
        <a:xfrm rot="19686944">
          <a:off x="1228726" y="3600449"/>
          <a:ext cx="305178" cy="2264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100"/>
            <a:t>1 : 1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</xdr:row>
          <xdr:rowOff>38100</xdr:rowOff>
        </xdr:from>
        <xdr:to>
          <xdr:col>17</xdr:col>
          <xdr:colOff>200025</xdr:colOff>
          <xdr:row>2</xdr:row>
          <xdr:rowOff>19050</xdr:rowOff>
        </xdr:to>
        <xdr:sp macro="" textlink="">
          <xdr:nvSpPr>
            <xdr:cNvPr id="7149002" name="CommandButton1" hidden="1">
              <a:extLst>
                <a:ext uri="{63B3BB69-23CF-44E3-9099-C40C66FF867C}">
                  <a14:compatExt spid="_x0000_s7149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2</xdr:row>
          <xdr:rowOff>57150</xdr:rowOff>
        </xdr:from>
        <xdr:to>
          <xdr:col>17</xdr:col>
          <xdr:colOff>200025</xdr:colOff>
          <xdr:row>4</xdr:row>
          <xdr:rowOff>9525</xdr:rowOff>
        </xdr:to>
        <xdr:sp macro="" textlink="">
          <xdr:nvSpPr>
            <xdr:cNvPr id="7149003" name="CommandButton2" hidden="1">
              <a:extLst>
                <a:ext uri="{63B3BB69-23CF-44E3-9099-C40C66FF867C}">
                  <a14:compatExt spid="_x0000_s7149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8</xdr:row>
          <xdr:rowOff>66675</xdr:rowOff>
        </xdr:from>
        <xdr:to>
          <xdr:col>17</xdr:col>
          <xdr:colOff>200025</xdr:colOff>
          <xdr:row>10</xdr:row>
          <xdr:rowOff>19050</xdr:rowOff>
        </xdr:to>
        <xdr:sp macro="" textlink="">
          <xdr:nvSpPr>
            <xdr:cNvPr id="7149510" name="CommandButton3" hidden="1">
              <a:extLst>
                <a:ext uri="{63B3BB69-23CF-44E3-9099-C40C66FF867C}">
                  <a14:compatExt spid="_x0000_s7149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10</xdr:row>
          <xdr:rowOff>95250</xdr:rowOff>
        </xdr:from>
        <xdr:to>
          <xdr:col>17</xdr:col>
          <xdr:colOff>200025</xdr:colOff>
          <xdr:row>12</xdr:row>
          <xdr:rowOff>47625</xdr:rowOff>
        </xdr:to>
        <xdr:sp macro="" textlink="">
          <xdr:nvSpPr>
            <xdr:cNvPr id="7149511" name="CommandButton4" hidden="1">
              <a:extLst>
                <a:ext uri="{63B3BB69-23CF-44E3-9099-C40C66FF867C}">
                  <a14:compatExt spid="_x0000_s7149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12</xdr:row>
          <xdr:rowOff>123825</xdr:rowOff>
        </xdr:from>
        <xdr:to>
          <xdr:col>17</xdr:col>
          <xdr:colOff>200025</xdr:colOff>
          <xdr:row>14</xdr:row>
          <xdr:rowOff>123825</xdr:rowOff>
        </xdr:to>
        <xdr:sp macro="" textlink="">
          <xdr:nvSpPr>
            <xdr:cNvPr id="7149512" name="CommandButton5" hidden="1">
              <a:extLst>
                <a:ext uri="{63B3BB69-23CF-44E3-9099-C40C66FF867C}">
                  <a14:compatExt spid="_x0000_s7149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17</xdr:row>
          <xdr:rowOff>104775</xdr:rowOff>
        </xdr:from>
        <xdr:to>
          <xdr:col>17</xdr:col>
          <xdr:colOff>200025</xdr:colOff>
          <xdr:row>19</xdr:row>
          <xdr:rowOff>123825</xdr:rowOff>
        </xdr:to>
        <xdr:sp macro="" textlink="">
          <xdr:nvSpPr>
            <xdr:cNvPr id="7149513" name="CommandButton6" hidden="1">
              <a:extLst>
                <a:ext uri="{63B3BB69-23CF-44E3-9099-C40C66FF867C}">
                  <a14:compatExt spid="_x0000_s7149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15</xdr:row>
          <xdr:rowOff>38100</xdr:rowOff>
        </xdr:from>
        <xdr:to>
          <xdr:col>17</xdr:col>
          <xdr:colOff>200025</xdr:colOff>
          <xdr:row>17</xdr:row>
          <xdr:rowOff>57150</xdr:rowOff>
        </xdr:to>
        <xdr:sp macro="" textlink="">
          <xdr:nvSpPr>
            <xdr:cNvPr id="7149514" name="CommandButton7" hidden="1">
              <a:extLst>
                <a:ext uri="{63B3BB69-23CF-44E3-9099-C40C66FF867C}">
                  <a14:compatExt spid="_x0000_s7149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20</xdr:row>
          <xdr:rowOff>85725</xdr:rowOff>
        </xdr:from>
        <xdr:to>
          <xdr:col>17</xdr:col>
          <xdr:colOff>200025</xdr:colOff>
          <xdr:row>22</xdr:row>
          <xdr:rowOff>104775</xdr:rowOff>
        </xdr:to>
        <xdr:sp macro="" textlink="">
          <xdr:nvSpPr>
            <xdr:cNvPr id="7149515" name="CommandButton8" hidden="1">
              <a:extLst>
                <a:ext uri="{63B3BB69-23CF-44E3-9099-C40C66FF867C}">
                  <a14:compatExt spid="_x0000_s7149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114300</xdr:colOff>
      <xdr:row>13</xdr:row>
      <xdr:rowOff>152400</xdr:rowOff>
    </xdr:from>
    <xdr:to>
      <xdr:col>9</xdr:col>
      <xdr:colOff>533400</xdr:colOff>
      <xdr:row>16</xdr:row>
      <xdr:rowOff>47625</xdr:rowOff>
    </xdr:to>
    <xdr:pic>
      <xdr:nvPicPr>
        <xdr:cNvPr id="760927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09675" y="2362200"/>
          <a:ext cx="44862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6</xdr:row>
          <xdr:rowOff>123825</xdr:rowOff>
        </xdr:from>
        <xdr:to>
          <xdr:col>8</xdr:col>
          <xdr:colOff>1219200</xdr:colOff>
          <xdr:row>8</xdr:row>
          <xdr:rowOff>85725</xdr:rowOff>
        </xdr:to>
        <xdr:sp macro="" textlink="">
          <xdr:nvSpPr>
            <xdr:cNvPr id="7608325" name="CommandButton1" hidden="1">
              <a:extLst>
                <a:ext uri="{63B3BB69-23CF-44E3-9099-C40C66FF867C}">
                  <a14:compatExt spid="_x0000_s7608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image" Target="../media/image4.emf"/><Relationship Id="rId18" Type="http://schemas.openxmlformats.org/officeDocument/2006/relationships/control" Target="../activeX/activeX7.xml"/><Relationship Id="rId26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21" Type="http://schemas.openxmlformats.org/officeDocument/2006/relationships/image" Target="../media/image8.emf"/><Relationship Id="rId7" Type="http://schemas.openxmlformats.org/officeDocument/2006/relationships/image" Target="../media/image1.emf"/><Relationship Id="rId12" Type="http://schemas.openxmlformats.org/officeDocument/2006/relationships/control" Target="../activeX/activeX4.xml"/><Relationship Id="rId17" Type="http://schemas.openxmlformats.org/officeDocument/2006/relationships/image" Target="../media/image6.emf"/><Relationship Id="rId25" Type="http://schemas.openxmlformats.org/officeDocument/2006/relationships/ctrlProp" Target="../ctrlProps/ctrlProp2.xml"/><Relationship Id="rId2" Type="http://schemas.openxmlformats.org/officeDocument/2006/relationships/hyperlink" Target="http://curve-number.com/" TargetMode="External"/><Relationship Id="rId16" Type="http://schemas.openxmlformats.org/officeDocument/2006/relationships/control" Target="../activeX/activeX6.xml"/><Relationship Id="rId20" Type="http://schemas.openxmlformats.org/officeDocument/2006/relationships/control" Target="../activeX/activeX8.xml"/><Relationship Id="rId1" Type="http://schemas.openxmlformats.org/officeDocument/2006/relationships/hyperlink" Target="http://wildcat5.zonums.com/" TargetMode="External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24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5" Type="http://schemas.openxmlformats.org/officeDocument/2006/relationships/image" Target="../media/image5.emf"/><Relationship Id="rId23" Type="http://schemas.openxmlformats.org/officeDocument/2006/relationships/image" Target="../media/image9.emf"/><Relationship Id="rId10" Type="http://schemas.openxmlformats.org/officeDocument/2006/relationships/control" Target="../activeX/activeX3.xml"/><Relationship Id="rId19" Type="http://schemas.openxmlformats.org/officeDocument/2006/relationships/image" Target="../media/image7.emf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Relationship Id="rId14" Type="http://schemas.openxmlformats.org/officeDocument/2006/relationships/control" Target="../activeX/activeX5.xml"/><Relationship Id="rId22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2.emf"/><Relationship Id="rId4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control" Target="../activeX/activeX17.xml"/><Relationship Id="rId18" Type="http://schemas.openxmlformats.org/officeDocument/2006/relationships/image" Target="../media/image17.emf"/><Relationship Id="rId26" Type="http://schemas.openxmlformats.org/officeDocument/2006/relationships/control" Target="../activeX/activeX25.xml"/><Relationship Id="rId3" Type="http://schemas.openxmlformats.org/officeDocument/2006/relationships/vmlDrawing" Target="../drawings/vmlDrawing3.vml"/><Relationship Id="rId21" Type="http://schemas.openxmlformats.org/officeDocument/2006/relationships/control" Target="../activeX/activeX22.xml"/><Relationship Id="rId34" Type="http://schemas.openxmlformats.org/officeDocument/2006/relationships/ctrlProp" Target="../ctrlProps/ctrlProp10.xml"/><Relationship Id="rId7" Type="http://schemas.openxmlformats.org/officeDocument/2006/relationships/image" Target="../media/image15.emf"/><Relationship Id="rId12" Type="http://schemas.openxmlformats.org/officeDocument/2006/relationships/control" Target="../activeX/activeX16.xml"/><Relationship Id="rId17" Type="http://schemas.openxmlformats.org/officeDocument/2006/relationships/control" Target="../activeX/activeX20.xml"/><Relationship Id="rId25" Type="http://schemas.openxmlformats.org/officeDocument/2006/relationships/image" Target="../media/image20.emf"/><Relationship Id="rId33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6" Type="http://schemas.openxmlformats.org/officeDocument/2006/relationships/image" Target="../media/image16.emf"/><Relationship Id="rId20" Type="http://schemas.openxmlformats.org/officeDocument/2006/relationships/image" Target="../media/image18.emf"/><Relationship Id="rId29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control" Target="../activeX/activeX15.xml"/><Relationship Id="rId24" Type="http://schemas.openxmlformats.org/officeDocument/2006/relationships/control" Target="../activeX/activeX24.xml"/><Relationship Id="rId32" Type="http://schemas.openxmlformats.org/officeDocument/2006/relationships/ctrlProp" Target="../ctrlProps/ctrlProp8.xml"/><Relationship Id="rId5" Type="http://schemas.openxmlformats.org/officeDocument/2006/relationships/image" Target="../media/image14.emf"/><Relationship Id="rId15" Type="http://schemas.openxmlformats.org/officeDocument/2006/relationships/control" Target="../activeX/activeX19.xml"/><Relationship Id="rId23" Type="http://schemas.openxmlformats.org/officeDocument/2006/relationships/image" Target="../media/image19.emf"/><Relationship Id="rId28" Type="http://schemas.openxmlformats.org/officeDocument/2006/relationships/ctrlProp" Target="../ctrlProps/ctrlProp4.xml"/><Relationship Id="rId10" Type="http://schemas.openxmlformats.org/officeDocument/2006/relationships/control" Target="../activeX/activeX14.xml"/><Relationship Id="rId19" Type="http://schemas.openxmlformats.org/officeDocument/2006/relationships/control" Target="../activeX/activeX21.xml"/><Relationship Id="rId31" Type="http://schemas.openxmlformats.org/officeDocument/2006/relationships/ctrlProp" Target="../ctrlProps/ctrlProp7.xml"/><Relationship Id="rId4" Type="http://schemas.openxmlformats.org/officeDocument/2006/relationships/control" Target="../activeX/activeX11.xml"/><Relationship Id="rId9" Type="http://schemas.openxmlformats.org/officeDocument/2006/relationships/image" Target="../media/image9.emf"/><Relationship Id="rId14" Type="http://schemas.openxmlformats.org/officeDocument/2006/relationships/control" Target="../activeX/activeX18.xml"/><Relationship Id="rId22" Type="http://schemas.openxmlformats.org/officeDocument/2006/relationships/control" Target="../activeX/activeX23.xml"/><Relationship Id="rId27" Type="http://schemas.openxmlformats.org/officeDocument/2006/relationships/image" Target="../media/image21.emf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image" Target="../media/image26.emf"/><Relationship Id="rId18" Type="http://schemas.openxmlformats.org/officeDocument/2006/relationships/ctrlProp" Target="../ctrlProps/ctrlProp16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30.xml"/><Relationship Id="rId17" Type="http://schemas.openxmlformats.org/officeDocument/2006/relationships/ctrlProp" Target="../ctrlProps/ctrlProp15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7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ctrlProp" Target="../ctrlProps/ctrlProp13.xml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24.emf"/><Relationship Id="rId14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13" Type="http://schemas.openxmlformats.org/officeDocument/2006/relationships/image" Target="../media/image31.emf"/><Relationship Id="rId18" Type="http://schemas.openxmlformats.org/officeDocument/2006/relationships/ctrlProp" Target="../ctrlProps/ctrlProp19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5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7.xml"/><Relationship Id="rId20" Type="http://schemas.openxmlformats.org/officeDocument/2006/relationships/ctrlProp" Target="../ctrlProps/ctrlProp2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2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4.xml"/><Relationship Id="rId19" Type="http://schemas.openxmlformats.org/officeDocument/2006/relationships/ctrlProp" Target="../ctrlProps/ctrlProp20.xml"/><Relationship Id="rId4" Type="http://schemas.openxmlformats.org/officeDocument/2006/relationships/control" Target="../activeX/activeX31.xml"/><Relationship Id="rId9" Type="http://schemas.openxmlformats.org/officeDocument/2006/relationships/image" Target="../media/image29.emf"/><Relationship Id="rId14" Type="http://schemas.openxmlformats.org/officeDocument/2006/relationships/control" Target="../activeX/activeX3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13" Type="http://schemas.openxmlformats.org/officeDocument/2006/relationships/ctrlProp" Target="../ctrlProps/ctrlProp25.xml"/><Relationship Id="rId3" Type="http://schemas.openxmlformats.org/officeDocument/2006/relationships/vmlDrawing" Target="../drawings/vmlDrawing6.vml"/><Relationship Id="rId7" Type="http://schemas.openxmlformats.org/officeDocument/2006/relationships/control" Target="../activeX/activeX39.xml"/><Relationship Id="rId12" Type="http://schemas.openxmlformats.org/officeDocument/2006/relationships/ctrlProp" Target="../ctrlProps/ctrlProp2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8.xml"/><Relationship Id="rId11" Type="http://schemas.openxmlformats.org/officeDocument/2006/relationships/ctrlProp" Target="../ctrlProps/ctrlProp23.xml"/><Relationship Id="rId5" Type="http://schemas.openxmlformats.org/officeDocument/2006/relationships/image" Target="../media/image33.emf"/><Relationship Id="rId10" Type="http://schemas.openxmlformats.org/officeDocument/2006/relationships/ctrlProp" Target="../ctrlProps/ctrlProp22.xml"/><Relationship Id="rId4" Type="http://schemas.openxmlformats.org/officeDocument/2006/relationships/control" Target="../activeX/activeX37.xml"/><Relationship Id="rId9" Type="http://schemas.openxmlformats.org/officeDocument/2006/relationships/control" Target="../activeX/activeX40.xml"/><Relationship Id="rId1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12" Type="http://schemas.openxmlformats.org/officeDocument/2006/relationships/control" Target="../activeX/activeX45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2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40.emf"/><Relationship Id="rId14" Type="http://schemas.openxmlformats.org/officeDocument/2006/relationships/control" Target="../activeX/activeX4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4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8.xml"/><Relationship Id="rId5" Type="http://schemas.openxmlformats.org/officeDocument/2006/relationships/image" Target="../media/image45.emf"/><Relationship Id="rId4" Type="http://schemas.openxmlformats.org/officeDocument/2006/relationships/control" Target="../activeX/activeX4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3" Type="http://schemas.openxmlformats.org/officeDocument/2006/relationships/control" Target="../activeX/activeX49.xml"/><Relationship Id="rId7" Type="http://schemas.openxmlformats.org/officeDocument/2006/relationships/control" Target="../activeX/activeX51.xml"/><Relationship Id="rId12" Type="http://schemas.openxmlformats.org/officeDocument/2006/relationships/image" Target="../media/image51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48.emf"/><Relationship Id="rId11" Type="http://schemas.openxmlformats.org/officeDocument/2006/relationships/control" Target="../activeX/activeX53.xml"/><Relationship Id="rId5" Type="http://schemas.openxmlformats.org/officeDocument/2006/relationships/control" Target="../activeX/activeX50.xml"/><Relationship Id="rId10" Type="http://schemas.openxmlformats.org/officeDocument/2006/relationships/image" Target="../media/image50.emf"/><Relationship Id="rId4" Type="http://schemas.openxmlformats.org/officeDocument/2006/relationships/image" Target="../media/image47.emf"/><Relationship Id="rId9" Type="http://schemas.openxmlformats.org/officeDocument/2006/relationships/control" Target="../activeX/activeX5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6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5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5.xml"/><Relationship Id="rId5" Type="http://schemas.openxmlformats.org/officeDocument/2006/relationships/image" Target="../media/image52.emf"/><Relationship Id="rId4" Type="http://schemas.openxmlformats.org/officeDocument/2006/relationships/control" Target="../activeX/activeX54.xml"/><Relationship Id="rId9" Type="http://schemas.openxmlformats.org/officeDocument/2006/relationships/image" Target="../media/image54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59.emf"/><Relationship Id="rId18" Type="http://schemas.openxmlformats.org/officeDocument/2006/relationships/control" Target="../activeX/activeX6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56.emf"/><Relationship Id="rId12" Type="http://schemas.openxmlformats.org/officeDocument/2006/relationships/control" Target="../activeX/activeX61.xml"/><Relationship Id="rId17" Type="http://schemas.openxmlformats.org/officeDocument/2006/relationships/image" Target="../media/image61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6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8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5" Type="http://schemas.openxmlformats.org/officeDocument/2006/relationships/image" Target="../media/image60.emf"/><Relationship Id="rId10" Type="http://schemas.openxmlformats.org/officeDocument/2006/relationships/control" Target="../activeX/activeX60.xml"/><Relationship Id="rId19" Type="http://schemas.openxmlformats.org/officeDocument/2006/relationships/image" Target="../media/image62.emf"/><Relationship Id="rId4" Type="http://schemas.openxmlformats.org/officeDocument/2006/relationships/control" Target="../activeX/activeX57.xml"/><Relationship Id="rId9" Type="http://schemas.openxmlformats.org/officeDocument/2006/relationships/image" Target="../media/image57.emf"/><Relationship Id="rId14" Type="http://schemas.openxmlformats.org/officeDocument/2006/relationships/control" Target="../activeX/activeX6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13" Type="http://schemas.openxmlformats.org/officeDocument/2006/relationships/image" Target="../media/image64.emf"/><Relationship Id="rId18" Type="http://schemas.openxmlformats.org/officeDocument/2006/relationships/control" Target="../activeX/activeX74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68.emf"/><Relationship Id="rId7" Type="http://schemas.openxmlformats.org/officeDocument/2006/relationships/control" Target="../activeX/activeX67.xml"/><Relationship Id="rId12" Type="http://schemas.openxmlformats.org/officeDocument/2006/relationships/control" Target="../activeX/activeX71.xml"/><Relationship Id="rId17" Type="http://schemas.openxmlformats.org/officeDocument/2006/relationships/image" Target="../media/image66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73.xml"/><Relationship Id="rId20" Type="http://schemas.openxmlformats.org/officeDocument/2006/relationships/control" Target="../activeX/activeX7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6.xml"/><Relationship Id="rId11" Type="http://schemas.openxmlformats.org/officeDocument/2006/relationships/image" Target="../media/image63.emf"/><Relationship Id="rId5" Type="http://schemas.openxmlformats.org/officeDocument/2006/relationships/image" Target="../media/image9.emf"/><Relationship Id="rId15" Type="http://schemas.openxmlformats.org/officeDocument/2006/relationships/image" Target="../media/image65.emf"/><Relationship Id="rId10" Type="http://schemas.openxmlformats.org/officeDocument/2006/relationships/control" Target="../activeX/activeX70.xml"/><Relationship Id="rId19" Type="http://schemas.openxmlformats.org/officeDocument/2006/relationships/image" Target="../media/image67.emf"/><Relationship Id="rId4" Type="http://schemas.openxmlformats.org/officeDocument/2006/relationships/control" Target="../activeX/activeX65.xml"/><Relationship Id="rId9" Type="http://schemas.openxmlformats.org/officeDocument/2006/relationships/control" Target="../activeX/activeX69.xml"/><Relationship Id="rId14" Type="http://schemas.openxmlformats.org/officeDocument/2006/relationships/control" Target="../activeX/activeX72.xml"/><Relationship Id="rId22" Type="http://schemas.openxmlformats.org/officeDocument/2006/relationships/control" Target="../activeX/activeX76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13" Type="http://schemas.openxmlformats.org/officeDocument/2006/relationships/image" Target="../media/image73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70.emf"/><Relationship Id="rId12" Type="http://schemas.openxmlformats.org/officeDocument/2006/relationships/control" Target="../activeX/activeX8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8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71.emf"/><Relationship Id="rId14" Type="http://schemas.openxmlformats.org/officeDocument/2006/relationships/ctrlProp" Target="../ctrlProps/ctrlProp28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6.emf"/><Relationship Id="rId13" Type="http://schemas.openxmlformats.org/officeDocument/2006/relationships/control" Target="../activeX/activeX87.xml"/><Relationship Id="rId18" Type="http://schemas.openxmlformats.org/officeDocument/2006/relationships/image" Target="../media/image81.emf"/><Relationship Id="rId3" Type="http://schemas.openxmlformats.org/officeDocument/2006/relationships/control" Target="../activeX/activeX82.xml"/><Relationship Id="rId7" Type="http://schemas.openxmlformats.org/officeDocument/2006/relationships/control" Target="../activeX/activeX84.xml"/><Relationship Id="rId12" Type="http://schemas.openxmlformats.org/officeDocument/2006/relationships/image" Target="../media/image78.emf"/><Relationship Id="rId17" Type="http://schemas.openxmlformats.org/officeDocument/2006/relationships/control" Target="../activeX/activeX89.xml"/><Relationship Id="rId2" Type="http://schemas.openxmlformats.org/officeDocument/2006/relationships/vmlDrawing" Target="../drawings/vmlDrawing14.vml"/><Relationship Id="rId16" Type="http://schemas.openxmlformats.org/officeDocument/2006/relationships/image" Target="../media/image80.emf"/><Relationship Id="rId1" Type="http://schemas.openxmlformats.org/officeDocument/2006/relationships/drawing" Target="../drawings/drawing14.xml"/><Relationship Id="rId6" Type="http://schemas.openxmlformats.org/officeDocument/2006/relationships/image" Target="../media/image75.emf"/><Relationship Id="rId11" Type="http://schemas.openxmlformats.org/officeDocument/2006/relationships/control" Target="../activeX/activeX86.xml"/><Relationship Id="rId5" Type="http://schemas.openxmlformats.org/officeDocument/2006/relationships/control" Target="../activeX/activeX83.xml"/><Relationship Id="rId15" Type="http://schemas.openxmlformats.org/officeDocument/2006/relationships/control" Target="../activeX/activeX88.xml"/><Relationship Id="rId10" Type="http://schemas.openxmlformats.org/officeDocument/2006/relationships/image" Target="../media/image77.emf"/><Relationship Id="rId4" Type="http://schemas.openxmlformats.org/officeDocument/2006/relationships/image" Target="../media/image74.emf"/><Relationship Id="rId9" Type="http://schemas.openxmlformats.org/officeDocument/2006/relationships/control" Target="../activeX/activeX85.xml"/><Relationship Id="rId14" Type="http://schemas.openxmlformats.org/officeDocument/2006/relationships/image" Target="../media/image79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84.emf"/><Relationship Id="rId13" Type="http://schemas.openxmlformats.org/officeDocument/2006/relationships/control" Target="../activeX/activeX95.xml"/><Relationship Id="rId18" Type="http://schemas.openxmlformats.org/officeDocument/2006/relationships/image" Target="../media/image89.emf"/><Relationship Id="rId3" Type="http://schemas.openxmlformats.org/officeDocument/2006/relationships/control" Target="../activeX/activeX90.xml"/><Relationship Id="rId7" Type="http://schemas.openxmlformats.org/officeDocument/2006/relationships/control" Target="../activeX/activeX92.xml"/><Relationship Id="rId12" Type="http://schemas.openxmlformats.org/officeDocument/2006/relationships/image" Target="../media/image86.emf"/><Relationship Id="rId17" Type="http://schemas.openxmlformats.org/officeDocument/2006/relationships/control" Target="../activeX/activeX97.xml"/><Relationship Id="rId2" Type="http://schemas.openxmlformats.org/officeDocument/2006/relationships/vmlDrawing" Target="../drawings/vmlDrawing15.vml"/><Relationship Id="rId16" Type="http://schemas.openxmlformats.org/officeDocument/2006/relationships/image" Target="../media/image88.emf"/><Relationship Id="rId1" Type="http://schemas.openxmlformats.org/officeDocument/2006/relationships/drawing" Target="../drawings/drawing15.xml"/><Relationship Id="rId6" Type="http://schemas.openxmlformats.org/officeDocument/2006/relationships/image" Target="../media/image83.emf"/><Relationship Id="rId11" Type="http://schemas.openxmlformats.org/officeDocument/2006/relationships/control" Target="../activeX/activeX94.xml"/><Relationship Id="rId5" Type="http://schemas.openxmlformats.org/officeDocument/2006/relationships/control" Target="../activeX/activeX91.xml"/><Relationship Id="rId15" Type="http://schemas.openxmlformats.org/officeDocument/2006/relationships/control" Target="../activeX/activeX96.xml"/><Relationship Id="rId10" Type="http://schemas.openxmlformats.org/officeDocument/2006/relationships/image" Target="../media/image85.emf"/><Relationship Id="rId4" Type="http://schemas.openxmlformats.org/officeDocument/2006/relationships/image" Target="../media/image82.emf"/><Relationship Id="rId9" Type="http://schemas.openxmlformats.org/officeDocument/2006/relationships/control" Target="../activeX/activeX93.xml"/><Relationship Id="rId14" Type="http://schemas.openxmlformats.org/officeDocument/2006/relationships/image" Target="../media/image87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2.emf"/><Relationship Id="rId13" Type="http://schemas.openxmlformats.org/officeDocument/2006/relationships/control" Target="../activeX/activeX103.xml"/><Relationship Id="rId18" Type="http://schemas.openxmlformats.org/officeDocument/2006/relationships/image" Target="../media/image97.emf"/><Relationship Id="rId3" Type="http://schemas.openxmlformats.org/officeDocument/2006/relationships/control" Target="../activeX/activeX98.xml"/><Relationship Id="rId7" Type="http://schemas.openxmlformats.org/officeDocument/2006/relationships/control" Target="../activeX/activeX100.xml"/><Relationship Id="rId12" Type="http://schemas.openxmlformats.org/officeDocument/2006/relationships/image" Target="../media/image94.emf"/><Relationship Id="rId17" Type="http://schemas.openxmlformats.org/officeDocument/2006/relationships/control" Target="../activeX/activeX105.xml"/><Relationship Id="rId2" Type="http://schemas.openxmlformats.org/officeDocument/2006/relationships/vmlDrawing" Target="../drawings/vmlDrawing16.vml"/><Relationship Id="rId16" Type="http://schemas.openxmlformats.org/officeDocument/2006/relationships/image" Target="../media/image96.emf"/><Relationship Id="rId1" Type="http://schemas.openxmlformats.org/officeDocument/2006/relationships/drawing" Target="../drawings/drawing16.xml"/><Relationship Id="rId6" Type="http://schemas.openxmlformats.org/officeDocument/2006/relationships/image" Target="../media/image91.emf"/><Relationship Id="rId11" Type="http://schemas.openxmlformats.org/officeDocument/2006/relationships/control" Target="../activeX/activeX102.xml"/><Relationship Id="rId5" Type="http://schemas.openxmlformats.org/officeDocument/2006/relationships/control" Target="../activeX/activeX99.xml"/><Relationship Id="rId15" Type="http://schemas.openxmlformats.org/officeDocument/2006/relationships/control" Target="../activeX/activeX104.xml"/><Relationship Id="rId10" Type="http://schemas.openxmlformats.org/officeDocument/2006/relationships/image" Target="../media/image93.emf"/><Relationship Id="rId4" Type="http://schemas.openxmlformats.org/officeDocument/2006/relationships/image" Target="../media/image90.emf"/><Relationship Id="rId9" Type="http://schemas.openxmlformats.org/officeDocument/2006/relationships/control" Target="../activeX/activeX101.xml"/><Relationship Id="rId14" Type="http://schemas.openxmlformats.org/officeDocument/2006/relationships/image" Target="../media/image95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8.xml"/><Relationship Id="rId13" Type="http://schemas.openxmlformats.org/officeDocument/2006/relationships/image" Target="../media/image102.emf"/><Relationship Id="rId3" Type="http://schemas.openxmlformats.org/officeDocument/2006/relationships/vmlDrawing" Target="../drawings/vmlDrawing17.vml"/><Relationship Id="rId7" Type="http://schemas.openxmlformats.org/officeDocument/2006/relationships/image" Target="../media/image99.emf"/><Relationship Id="rId12" Type="http://schemas.openxmlformats.org/officeDocument/2006/relationships/control" Target="../activeX/activeX11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07.xml"/><Relationship Id="rId11" Type="http://schemas.openxmlformats.org/officeDocument/2006/relationships/image" Target="../media/image101.emf"/><Relationship Id="rId5" Type="http://schemas.openxmlformats.org/officeDocument/2006/relationships/image" Target="../media/image98.emf"/><Relationship Id="rId15" Type="http://schemas.openxmlformats.org/officeDocument/2006/relationships/image" Target="../media/image103.emf"/><Relationship Id="rId10" Type="http://schemas.openxmlformats.org/officeDocument/2006/relationships/control" Target="../activeX/activeX109.xml"/><Relationship Id="rId4" Type="http://schemas.openxmlformats.org/officeDocument/2006/relationships/control" Target="../activeX/activeX106.xml"/><Relationship Id="rId9" Type="http://schemas.openxmlformats.org/officeDocument/2006/relationships/image" Target="../media/image100.emf"/><Relationship Id="rId14" Type="http://schemas.openxmlformats.org/officeDocument/2006/relationships/control" Target="../activeX/activeX11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2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10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5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06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14.xml"/><Relationship Id="rId5" Type="http://schemas.openxmlformats.org/officeDocument/2006/relationships/image" Target="../media/image105.emf"/><Relationship Id="rId4" Type="http://schemas.openxmlformats.org/officeDocument/2006/relationships/control" Target="../activeX/activeX113.xml"/><Relationship Id="rId9" Type="http://schemas.openxmlformats.org/officeDocument/2006/relationships/image" Target="../media/image107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0.emf"/><Relationship Id="rId13" Type="http://schemas.openxmlformats.org/officeDocument/2006/relationships/control" Target="../activeX/activeX121.xml"/><Relationship Id="rId18" Type="http://schemas.openxmlformats.org/officeDocument/2006/relationships/image" Target="../media/image115.emf"/><Relationship Id="rId3" Type="http://schemas.openxmlformats.org/officeDocument/2006/relationships/control" Target="../activeX/activeX116.xml"/><Relationship Id="rId7" Type="http://schemas.openxmlformats.org/officeDocument/2006/relationships/control" Target="../activeX/activeX118.xml"/><Relationship Id="rId12" Type="http://schemas.openxmlformats.org/officeDocument/2006/relationships/image" Target="../media/image112.emf"/><Relationship Id="rId17" Type="http://schemas.openxmlformats.org/officeDocument/2006/relationships/control" Target="../activeX/activeX123.xml"/><Relationship Id="rId2" Type="http://schemas.openxmlformats.org/officeDocument/2006/relationships/vmlDrawing" Target="../drawings/vmlDrawing20.vml"/><Relationship Id="rId16" Type="http://schemas.openxmlformats.org/officeDocument/2006/relationships/image" Target="../media/image114.emf"/><Relationship Id="rId1" Type="http://schemas.openxmlformats.org/officeDocument/2006/relationships/drawing" Target="../drawings/drawing20.xml"/><Relationship Id="rId6" Type="http://schemas.openxmlformats.org/officeDocument/2006/relationships/image" Target="../media/image109.emf"/><Relationship Id="rId11" Type="http://schemas.openxmlformats.org/officeDocument/2006/relationships/control" Target="../activeX/activeX120.xml"/><Relationship Id="rId5" Type="http://schemas.openxmlformats.org/officeDocument/2006/relationships/control" Target="../activeX/activeX117.xml"/><Relationship Id="rId15" Type="http://schemas.openxmlformats.org/officeDocument/2006/relationships/control" Target="../activeX/activeX122.xml"/><Relationship Id="rId10" Type="http://schemas.openxmlformats.org/officeDocument/2006/relationships/image" Target="../media/image111.emf"/><Relationship Id="rId4" Type="http://schemas.openxmlformats.org/officeDocument/2006/relationships/image" Target="../media/image108.emf"/><Relationship Id="rId9" Type="http://schemas.openxmlformats.org/officeDocument/2006/relationships/control" Target="../activeX/activeX119.xml"/><Relationship Id="rId14" Type="http://schemas.openxmlformats.org/officeDocument/2006/relationships/image" Target="../media/image113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116.emf"/><Relationship Id="rId4" Type="http://schemas.openxmlformats.org/officeDocument/2006/relationships/control" Target="../activeX/activeX1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N235"/>
  <sheetViews>
    <sheetView showGridLines="0" showRowColHeaders="0" tabSelected="1" topLeftCell="A9" zoomScaleNormal="100" workbookViewId="0">
      <selection activeCell="N3" sqref="N3:P3"/>
    </sheetView>
  </sheetViews>
  <sheetFormatPr defaultRowHeight="12.75"/>
  <cols>
    <col min="1" max="1" width="2.7109375" customWidth="1"/>
    <col min="2" max="2" width="0.85546875" customWidth="1"/>
    <col min="6" max="6" width="5.140625" customWidth="1"/>
    <col min="7" max="7" width="22" customWidth="1"/>
    <col min="9" max="9" width="3.28515625" customWidth="1"/>
    <col min="10" max="10" width="10.5703125" customWidth="1"/>
    <col min="11" max="11" width="5.5703125" customWidth="1"/>
    <col min="13" max="13" width="1.140625" customWidth="1"/>
    <col min="15" max="15" width="17.42578125" customWidth="1"/>
    <col min="16" max="16" width="1.28515625" customWidth="1"/>
    <col min="17" max="17" width="0.7109375" customWidth="1"/>
    <col min="18" max="18" width="0.85546875" customWidth="1"/>
  </cols>
  <sheetData>
    <row r="1" spans="1:65">
      <c r="A1" s="26"/>
      <c r="B1" s="94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</row>
    <row r="2" spans="1:65" ht="3" customHeight="1">
      <c r="A2" s="26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</row>
    <row r="3" spans="1:65" ht="18">
      <c r="A3" s="26"/>
      <c r="B3" s="115"/>
      <c r="C3" s="116" t="s">
        <v>168</v>
      </c>
      <c r="D3" s="114"/>
      <c r="E3" s="114"/>
      <c r="F3" s="114"/>
      <c r="G3" s="177">
        <f ca="1">NOW()</f>
        <v>42481.638375694441</v>
      </c>
      <c r="H3" s="114"/>
      <c r="I3" s="114"/>
      <c r="J3" s="114"/>
      <c r="K3" s="114"/>
      <c r="L3" s="117" t="s">
        <v>252</v>
      </c>
      <c r="M3" s="117"/>
      <c r="N3" s="320" t="s">
        <v>260</v>
      </c>
      <c r="O3" s="321"/>
      <c r="P3" s="321"/>
      <c r="Q3" s="114"/>
      <c r="R3" s="114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</row>
    <row r="4" spans="1:65" ht="3" customHeight="1">
      <c r="A4" s="26"/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8"/>
      <c r="M4" s="118"/>
      <c r="N4" s="114"/>
      <c r="O4" s="114"/>
      <c r="P4" s="114"/>
      <c r="Q4" s="114"/>
      <c r="R4" s="114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</row>
    <row r="5" spans="1:65" ht="3" customHeight="1">
      <c r="A5" s="26"/>
      <c r="B5" s="114"/>
      <c r="C5" s="196"/>
      <c r="D5" s="196"/>
      <c r="E5" s="196"/>
      <c r="F5" s="196"/>
      <c r="G5" s="196"/>
      <c r="H5" s="196"/>
      <c r="I5" s="196"/>
      <c r="J5" s="196"/>
      <c r="K5" s="196"/>
      <c r="L5" s="118"/>
      <c r="M5" s="118"/>
      <c r="N5" s="114"/>
      <c r="O5" s="114"/>
      <c r="P5" s="114"/>
      <c r="Q5" s="114"/>
      <c r="R5" s="114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</row>
    <row r="6" spans="1:65" ht="15.75" customHeight="1">
      <c r="A6" s="26"/>
      <c r="B6" s="114"/>
      <c r="C6" s="196"/>
      <c r="D6" s="196"/>
      <c r="E6" s="196"/>
      <c r="F6" s="196"/>
      <c r="G6" s="196"/>
      <c r="H6" s="196"/>
      <c r="I6" s="196"/>
      <c r="J6" s="196"/>
      <c r="K6" s="196"/>
      <c r="L6" s="284" t="s">
        <v>253</v>
      </c>
      <c r="M6" s="284"/>
      <c r="N6" s="324">
        <v>41730</v>
      </c>
      <c r="O6" s="325"/>
      <c r="P6" s="325"/>
      <c r="Q6" s="114"/>
      <c r="R6" s="114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</row>
    <row r="7" spans="1:65" ht="6" customHeight="1">
      <c r="A7" s="26"/>
      <c r="B7" s="114"/>
      <c r="C7" s="196"/>
      <c r="D7" s="196"/>
      <c r="E7" s="196"/>
      <c r="F7" s="196"/>
      <c r="G7" s="196"/>
      <c r="H7" s="196"/>
      <c r="I7" s="196"/>
      <c r="J7" s="196"/>
      <c r="K7" s="196"/>
      <c r="L7" s="118"/>
      <c r="M7" s="118"/>
      <c r="N7" s="114"/>
      <c r="O7" s="114"/>
      <c r="P7" s="114"/>
      <c r="Q7" s="114"/>
      <c r="R7" s="114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</row>
    <row r="8" spans="1:65" ht="18.75" customHeight="1">
      <c r="A8" s="26"/>
      <c r="B8" s="114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114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</row>
    <row r="9" spans="1:65">
      <c r="A9" s="26"/>
      <c r="B9" s="114"/>
      <c r="C9" s="2"/>
      <c r="D9" s="2"/>
      <c r="E9" s="2"/>
      <c r="F9" s="2"/>
      <c r="G9" s="2"/>
      <c r="H9" s="2"/>
      <c r="I9" s="2"/>
      <c r="J9" s="2"/>
      <c r="K9" s="2"/>
      <c r="L9" s="179" t="s">
        <v>206</v>
      </c>
      <c r="M9" s="178"/>
      <c r="N9" s="196"/>
      <c r="O9" s="2"/>
      <c r="P9" s="2"/>
      <c r="Q9" s="2"/>
      <c r="R9" s="114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</row>
    <row r="10" spans="1:65" ht="5.25" customHeight="1">
      <c r="A10" s="26"/>
      <c r="B10" s="114"/>
      <c r="C10" s="2"/>
      <c r="D10" s="2"/>
      <c r="E10" s="2"/>
      <c r="F10" s="2"/>
      <c r="G10" s="2"/>
      <c r="H10" s="2"/>
      <c r="I10" s="2"/>
      <c r="J10" s="2"/>
      <c r="K10" s="2"/>
      <c r="L10" s="180"/>
      <c r="M10" s="2"/>
      <c r="N10" s="196"/>
      <c r="O10" s="2"/>
      <c r="P10" s="2"/>
      <c r="Q10" s="2"/>
      <c r="R10" s="114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</row>
    <row r="11" spans="1:65">
      <c r="A11" s="26"/>
      <c r="B11" s="114"/>
      <c r="C11" s="2"/>
      <c r="D11" s="2" t="s">
        <v>214</v>
      </c>
      <c r="E11" s="2"/>
      <c r="F11" s="2"/>
      <c r="G11" s="198" t="s">
        <v>207</v>
      </c>
      <c r="H11" s="2"/>
      <c r="I11" s="2"/>
      <c r="J11" s="2"/>
      <c r="K11" s="2"/>
      <c r="L11" s="179" t="s">
        <v>209</v>
      </c>
      <c r="M11" s="2"/>
      <c r="N11" s="196"/>
      <c r="O11" s="2"/>
      <c r="P11" s="2"/>
      <c r="Q11" s="2"/>
      <c r="R11" s="114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</row>
    <row r="12" spans="1:65">
      <c r="A12" s="26"/>
      <c r="B12" s="114"/>
      <c r="C12" s="2"/>
      <c r="D12" s="2"/>
      <c r="E12" s="2"/>
      <c r="F12" s="198"/>
      <c r="G12" s="198" t="s">
        <v>208</v>
      </c>
      <c r="H12" s="2"/>
      <c r="I12" s="2"/>
      <c r="J12" s="2"/>
      <c r="K12" s="2"/>
      <c r="L12" s="2"/>
      <c r="M12" s="2"/>
      <c r="N12" s="2"/>
      <c r="O12" s="2"/>
      <c r="P12" s="2"/>
      <c r="Q12" s="2"/>
      <c r="R12" s="114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</row>
    <row r="13" spans="1:65">
      <c r="A13" s="26"/>
      <c r="B13" s="114"/>
      <c r="C13" s="2"/>
      <c r="D13" s="2"/>
      <c r="E13" s="2"/>
      <c r="F13" s="198">
        <v>2</v>
      </c>
      <c r="G13" s="198"/>
      <c r="H13" s="2"/>
      <c r="I13" s="2"/>
      <c r="J13" s="2"/>
      <c r="K13" s="2"/>
      <c r="L13" s="2"/>
      <c r="M13" s="2"/>
      <c r="N13" s="2"/>
      <c r="O13" s="2"/>
      <c r="P13" s="2"/>
      <c r="Q13" s="2"/>
      <c r="R13" s="114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</row>
    <row r="14" spans="1:65">
      <c r="A14" s="26"/>
      <c r="B14" s="114"/>
      <c r="C14" s="2"/>
      <c r="D14" s="2"/>
      <c r="E14" s="2"/>
      <c r="F14" s="199">
        <v>2</v>
      </c>
      <c r="G14" s="198"/>
      <c r="H14" s="2"/>
      <c r="I14" s="2"/>
      <c r="J14" s="2"/>
      <c r="K14" s="2"/>
      <c r="L14" s="2"/>
      <c r="M14" s="2"/>
      <c r="N14" s="2"/>
      <c r="O14" s="2"/>
      <c r="P14" s="2"/>
      <c r="Q14" s="2"/>
      <c r="R14" s="114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</row>
    <row r="15" spans="1:65" ht="5.25" customHeight="1">
      <c r="A15" s="26"/>
      <c r="B15" s="114"/>
      <c r="C15" s="2"/>
      <c r="D15" s="2"/>
      <c r="E15" s="2"/>
      <c r="F15" s="199">
        <v>2</v>
      </c>
      <c r="G15" s="198"/>
      <c r="H15" s="2"/>
      <c r="I15" s="2"/>
      <c r="J15" s="2"/>
      <c r="K15" s="2"/>
      <c r="L15" s="2"/>
      <c r="M15" s="2"/>
      <c r="N15" s="2"/>
      <c r="O15" s="2"/>
      <c r="P15" s="2"/>
      <c r="Q15" s="2"/>
      <c r="R15" s="114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</row>
    <row r="16" spans="1:65" ht="3" customHeight="1">
      <c r="A16" s="26"/>
      <c r="B16" s="114"/>
      <c r="C16" s="2"/>
      <c r="D16" s="2"/>
      <c r="E16" s="2"/>
      <c r="F16" s="2"/>
      <c r="G16" s="2"/>
      <c r="H16" s="2"/>
      <c r="I16" s="2"/>
      <c r="J16" s="2"/>
      <c r="K16" s="2"/>
      <c r="L16" s="196"/>
      <c r="M16" s="196"/>
      <c r="N16" s="196"/>
      <c r="O16" s="196"/>
      <c r="Q16" s="2"/>
      <c r="R16" s="114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</row>
    <row r="17" spans="1:65" ht="3" customHeight="1">
      <c r="A17" s="26"/>
      <c r="B17" s="114"/>
      <c r="C17" s="2"/>
      <c r="D17" s="2"/>
      <c r="E17" s="2"/>
      <c r="F17" s="2"/>
      <c r="G17" s="2"/>
      <c r="H17" s="2"/>
      <c r="I17" s="2"/>
      <c r="J17" s="2"/>
      <c r="K17" s="2"/>
      <c r="L17" s="196"/>
      <c r="M17" s="196"/>
      <c r="N17" s="196"/>
      <c r="O17" s="196"/>
      <c r="Q17" s="2"/>
      <c r="R17" s="114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</row>
    <row r="18" spans="1:65">
      <c r="A18" s="26"/>
      <c r="B18" s="114"/>
      <c r="C18" s="2"/>
      <c r="D18" s="2"/>
      <c r="E18" s="2"/>
      <c r="F18" s="2"/>
      <c r="G18" s="2"/>
      <c r="H18" s="2"/>
      <c r="I18" s="2"/>
      <c r="J18" s="2"/>
      <c r="K18" s="2"/>
      <c r="L18" s="196"/>
      <c r="M18" s="196"/>
      <c r="N18" s="196"/>
      <c r="O18" s="196"/>
      <c r="Q18" s="2"/>
      <c r="R18" s="114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</row>
    <row r="19" spans="1:65">
      <c r="A19" s="26"/>
      <c r="B19" s="114"/>
      <c r="C19" s="2"/>
      <c r="D19" s="2"/>
      <c r="E19" s="2"/>
      <c r="F19" s="2"/>
      <c r="G19" s="2"/>
      <c r="H19" s="2"/>
      <c r="I19" s="2"/>
      <c r="J19" s="2"/>
      <c r="K19" s="2"/>
      <c r="L19" s="196"/>
      <c r="M19" s="196"/>
      <c r="N19" s="196"/>
      <c r="O19" s="196"/>
      <c r="Q19" s="2"/>
      <c r="R19" s="114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</row>
    <row r="20" spans="1:65" ht="15.75">
      <c r="A20" s="26"/>
      <c r="B20" s="114"/>
      <c r="C20" s="2"/>
      <c r="D20" s="2"/>
      <c r="E20" s="2"/>
      <c r="F20" s="2"/>
      <c r="G20" s="2"/>
      <c r="H20" s="2"/>
      <c r="I20" s="2"/>
      <c r="J20" s="2"/>
      <c r="K20" s="2"/>
      <c r="L20" s="322" t="s">
        <v>251</v>
      </c>
      <c r="M20" s="322"/>
      <c r="N20" s="322"/>
      <c r="O20" s="322"/>
      <c r="Q20" s="2"/>
      <c r="R20" s="114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</row>
    <row r="21" spans="1:65">
      <c r="A21" s="26"/>
      <c r="B21" s="114"/>
      <c r="C21" s="2"/>
      <c r="D21" s="2"/>
      <c r="E21" s="2"/>
      <c r="F21" s="2"/>
      <c r="G21" s="2"/>
      <c r="H21" s="2"/>
      <c r="I21" s="2"/>
      <c r="J21" s="2"/>
      <c r="K21" s="2"/>
      <c r="L21" s="285"/>
      <c r="M21" s="285"/>
      <c r="N21" s="285"/>
      <c r="O21" s="285"/>
      <c r="Q21" s="2"/>
      <c r="R21" s="114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</row>
    <row r="22" spans="1:65">
      <c r="A22" s="26"/>
      <c r="B22" s="114"/>
      <c r="C22" s="2"/>
      <c r="D22" s="2"/>
      <c r="E22" s="2"/>
      <c r="F22" s="2"/>
      <c r="G22" s="2"/>
      <c r="H22" s="2"/>
      <c r="I22" s="2"/>
      <c r="J22" s="2"/>
      <c r="K22" s="2"/>
      <c r="L22" s="285"/>
      <c r="M22" s="285"/>
      <c r="N22" s="285"/>
      <c r="O22" s="285"/>
      <c r="Q22" s="2"/>
      <c r="R22" s="114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</row>
    <row r="23" spans="1:65" ht="15.75" customHeight="1">
      <c r="A23" s="26"/>
      <c r="B23" s="114"/>
      <c r="C23" s="2"/>
      <c r="D23" s="2"/>
      <c r="E23" s="2"/>
      <c r="F23" s="2"/>
      <c r="G23" s="2"/>
      <c r="H23" s="2"/>
      <c r="I23" s="2"/>
      <c r="J23" s="2"/>
      <c r="K23" s="2"/>
      <c r="L23" s="285"/>
      <c r="M23" s="285"/>
      <c r="N23" s="285"/>
      <c r="O23" s="285"/>
      <c r="Q23" s="2"/>
      <c r="R23" s="114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</row>
    <row r="24" spans="1:65" ht="10.5" customHeight="1">
      <c r="A24" s="26"/>
      <c r="B24" s="114"/>
      <c r="C24" s="2"/>
      <c r="D24" s="2"/>
      <c r="E24" s="2"/>
      <c r="F24" s="2"/>
      <c r="G24" s="2"/>
      <c r="H24" s="2"/>
      <c r="I24" s="2"/>
      <c r="J24" s="2"/>
      <c r="K24" s="2"/>
      <c r="L24" s="285"/>
      <c r="M24" s="285"/>
      <c r="N24" s="285"/>
      <c r="O24" s="285"/>
      <c r="P24" s="2"/>
      <c r="Q24" s="2"/>
      <c r="R24" s="114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</row>
    <row r="25" spans="1:65">
      <c r="A25" s="26"/>
      <c r="B25" s="114"/>
      <c r="C25" s="2"/>
      <c r="D25" s="2"/>
      <c r="E25" s="2"/>
      <c r="F25" s="2"/>
      <c r="G25" s="2"/>
      <c r="H25" s="2"/>
      <c r="I25" s="2"/>
      <c r="J25" s="2"/>
      <c r="K25" s="2"/>
      <c r="L25" s="285"/>
      <c r="M25" s="285"/>
      <c r="N25" s="285"/>
      <c r="O25" s="285"/>
      <c r="P25" s="2"/>
      <c r="Q25" s="2"/>
      <c r="R25" s="114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</row>
    <row r="26" spans="1:65" ht="14.25" customHeight="1">
      <c r="A26" s="26"/>
      <c r="B26" s="114"/>
      <c r="C26" s="2"/>
      <c r="D26" s="2"/>
      <c r="E26" s="2"/>
      <c r="F26" s="2"/>
      <c r="G26" s="2"/>
      <c r="H26" s="2"/>
      <c r="I26" s="2"/>
      <c r="J26" s="2"/>
      <c r="K26" s="2"/>
      <c r="L26" s="285"/>
      <c r="M26" s="285"/>
      <c r="N26" s="285"/>
      <c r="O26" s="285"/>
      <c r="P26" s="2"/>
      <c r="Q26" s="2"/>
      <c r="R26" s="114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</row>
    <row r="27" spans="1:65">
      <c r="A27" s="26"/>
      <c r="B27" s="114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114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</row>
    <row r="28" spans="1:65">
      <c r="A28" s="26"/>
      <c r="B28" s="114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114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</row>
    <row r="29" spans="1:65">
      <c r="A29" s="26"/>
      <c r="B29" s="114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114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</row>
    <row r="30" spans="1:65">
      <c r="A30" s="26"/>
      <c r="B30" s="114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64"/>
      <c r="O30" s="65"/>
      <c r="P30" s="65"/>
      <c r="Q30" s="2"/>
      <c r="R30" s="114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</row>
    <row r="31" spans="1:65">
      <c r="A31" s="26"/>
      <c r="B31" s="114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114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</row>
    <row r="32" spans="1:65">
      <c r="A32" s="26"/>
      <c r="B32" s="114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114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</row>
    <row r="33" spans="1:66">
      <c r="A33" s="26"/>
      <c r="B33" s="114"/>
      <c r="C33" s="2"/>
      <c r="D33" s="2"/>
      <c r="E33" s="2"/>
      <c r="F33" s="358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114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</row>
    <row r="34" spans="1:66">
      <c r="A34" s="26"/>
      <c r="B34" s="114"/>
      <c r="C34" s="2"/>
      <c r="D34" s="2"/>
      <c r="E34" s="2"/>
      <c r="F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114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</row>
    <row r="35" spans="1:66">
      <c r="A35" s="26"/>
      <c r="B35" s="114"/>
      <c r="C35" s="2"/>
      <c r="D35" s="2"/>
      <c r="E35" s="2"/>
      <c r="F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114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</row>
    <row r="36" spans="1:66">
      <c r="A36" s="26"/>
      <c r="B36" s="114"/>
      <c r="C36" s="2"/>
      <c r="D36" s="2"/>
      <c r="E36" s="2"/>
      <c r="F36" s="2"/>
      <c r="G36" s="295"/>
      <c r="H36" s="2"/>
      <c r="I36" s="2"/>
      <c r="J36" s="2"/>
      <c r="K36" s="2"/>
      <c r="L36" s="2"/>
      <c r="M36" s="2"/>
      <c r="N36" s="2"/>
      <c r="O36" s="2"/>
      <c r="P36" s="2"/>
      <c r="Q36" s="2"/>
      <c r="R36" s="114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</row>
    <row r="37" spans="1:66">
      <c r="A37" s="26"/>
      <c r="B37" s="114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114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</row>
    <row r="38" spans="1:66" ht="4.5" customHeight="1">
      <c r="A38" s="26"/>
      <c r="B38" s="114"/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</row>
    <row r="39" spans="1:66" ht="5.25" customHeight="1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</row>
    <row r="40" spans="1:66">
      <c r="A40" s="26"/>
      <c r="B40" s="26"/>
      <c r="C40" s="222" t="s">
        <v>277</v>
      </c>
      <c r="D40" s="26"/>
      <c r="E40" s="26"/>
      <c r="F40" s="212"/>
      <c r="G40" s="26"/>
      <c r="H40" s="26"/>
      <c r="I40" s="26"/>
      <c r="J40" s="26"/>
      <c r="K40" s="26"/>
      <c r="L40" s="26"/>
      <c r="M40" s="26"/>
      <c r="N40" s="323" t="s">
        <v>227</v>
      </c>
      <c r="O40" s="323"/>
      <c r="P40" s="212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</row>
    <row r="41" spans="1:66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323" t="s">
        <v>259</v>
      </c>
      <c r="O41" s="323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</row>
    <row r="42" spans="1:66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</row>
    <row r="43" spans="1:66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</row>
    <row r="44" spans="1:66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</row>
    <row r="45" spans="1:66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</row>
    <row r="46" spans="1:66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</row>
    <row r="47" spans="1:66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</row>
    <row r="48" spans="1:66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</row>
    <row r="49" spans="1:66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</row>
    <row r="50" spans="1:66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</row>
    <row r="51" spans="1:66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</row>
    <row r="52" spans="1:66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</row>
    <row r="53" spans="1:66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</row>
    <row r="54" spans="1:66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</row>
    <row r="55" spans="1:66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</row>
    <row r="56" spans="1:66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</row>
    <row r="57" spans="1:66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</row>
    <row r="58" spans="1:66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</row>
    <row r="59" spans="1:66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</row>
    <row r="60" spans="1:66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</row>
    <row r="61" spans="1:66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</row>
    <row r="62" spans="1:66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</row>
    <row r="63" spans="1:66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</row>
    <row r="64" spans="1:66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</row>
    <row r="65" spans="1:66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</row>
    <row r="66" spans="1:66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</row>
    <row r="67" spans="1:66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</row>
    <row r="68" spans="1:66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</row>
    <row r="69" spans="1:66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</row>
    <row r="70" spans="1:66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</row>
    <row r="71" spans="1:66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</row>
    <row r="72" spans="1:66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</row>
    <row r="73" spans="1:66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</row>
    <row r="74" spans="1:66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</row>
    <row r="75" spans="1:66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</row>
    <row r="76" spans="1:66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</row>
    <row r="77" spans="1:66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</row>
    <row r="78" spans="1:66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</row>
    <row r="79" spans="1:66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</row>
    <row r="80" spans="1:66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</row>
    <row r="81" spans="1:66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</row>
    <row r="82" spans="1:66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</row>
    <row r="83" spans="1:66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</row>
    <row r="84" spans="1:66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</row>
    <row r="85" spans="1:66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</row>
    <row r="86" spans="1:66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</row>
    <row r="87" spans="1:66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</row>
    <row r="88" spans="1:66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</row>
    <row r="89" spans="1:66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</row>
    <row r="90" spans="1:66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</row>
    <row r="91" spans="1:66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</row>
    <row r="92" spans="1:66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</row>
    <row r="93" spans="1:66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</row>
    <row r="94" spans="1:66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</row>
    <row r="95" spans="1:66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</row>
    <row r="96" spans="1:66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</row>
    <row r="97" spans="1:66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</row>
    <row r="98" spans="1:66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</row>
    <row r="99" spans="1:66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</row>
    <row r="100" spans="1:66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</row>
    <row r="101" spans="1:66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</row>
    <row r="102" spans="1:66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</row>
    <row r="103" spans="1:66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</row>
    <row r="104" spans="1:66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</row>
    <row r="105" spans="1:66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</row>
    <row r="106" spans="1:66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</row>
    <row r="107" spans="1:66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</row>
    <row r="108" spans="1:66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</row>
    <row r="109" spans="1:66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</row>
    <row r="110" spans="1:66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</row>
    <row r="111" spans="1:66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</row>
    <row r="112" spans="1:66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</row>
    <row r="113" spans="1:66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</row>
    <row r="114" spans="1:66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</row>
    <row r="115" spans="1:66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</row>
    <row r="116" spans="1:66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</row>
    <row r="117" spans="1:66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</row>
    <row r="118" spans="1:66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</row>
    <row r="119" spans="1:66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</row>
    <row r="120" spans="1:66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</row>
    <row r="121" spans="1:66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</row>
    <row r="122" spans="1:66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</row>
    <row r="123" spans="1:66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</row>
    <row r="124" spans="1:66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</row>
    <row r="125" spans="1:66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</row>
    <row r="126" spans="1:66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</row>
    <row r="127" spans="1:66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</row>
    <row r="128" spans="1:66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</row>
    <row r="129" spans="1:66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</row>
    <row r="130" spans="1:66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</row>
    <row r="131" spans="1:66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</row>
    <row r="132" spans="1:66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</row>
    <row r="133" spans="1:66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</row>
    <row r="134" spans="1:66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</row>
    <row r="135" spans="1:66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</row>
    <row r="136" spans="1:66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</row>
    <row r="137" spans="1:66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</row>
    <row r="138" spans="1:66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</row>
    <row r="139" spans="1:66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</row>
    <row r="140" spans="1:66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</row>
    <row r="141" spans="1:66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</row>
    <row r="142" spans="1:66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</row>
    <row r="143" spans="1:66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</row>
    <row r="144" spans="1:66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</row>
    <row r="145" spans="1:66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</row>
    <row r="146" spans="1:66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</row>
    <row r="147" spans="1:66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</row>
    <row r="148" spans="1:66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</row>
    <row r="149" spans="1:66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</row>
    <row r="150" spans="1:66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</row>
    <row r="151" spans="1:66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</row>
    <row r="152" spans="1:66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</row>
    <row r="153" spans="1:66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</row>
    <row r="154" spans="1:66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</row>
    <row r="155" spans="1:66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</row>
    <row r="156" spans="1:66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</row>
    <row r="157" spans="1:66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</row>
    <row r="158" spans="1:66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</row>
    <row r="159" spans="1:66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</row>
    <row r="160" spans="1:66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</row>
    <row r="161" spans="1:66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</row>
    <row r="162" spans="1:66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</row>
    <row r="163" spans="1:66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</row>
    <row r="164" spans="1:66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</row>
    <row r="165" spans="1:66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</row>
    <row r="166" spans="1:66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</row>
    <row r="167" spans="1:66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</row>
    <row r="168" spans="1:66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</row>
    <row r="169" spans="1:66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</row>
    <row r="170" spans="1:66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</row>
    <row r="171" spans="1:66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</row>
    <row r="172" spans="1:66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</row>
    <row r="173" spans="1:66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</row>
    <row r="174" spans="1:66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</row>
    <row r="175" spans="1:66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</row>
    <row r="176" spans="1:66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</row>
    <row r="177" spans="1:66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</row>
    <row r="178" spans="1:66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</row>
    <row r="179" spans="1:66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</row>
    <row r="180" spans="1:66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</row>
    <row r="181" spans="1:66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</row>
    <row r="182" spans="1:66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</row>
    <row r="183" spans="1:66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</row>
    <row r="184" spans="1:66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</row>
    <row r="185" spans="1:66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</row>
    <row r="186" spans="1:66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</row>
    <row r="187" spans="1:66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</row>
    <row r="188" spans="1:66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</row>
    <row r="189" spans="1:66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</row>
    <row r="190" spans="1:66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</row>
    <row r="191" spans="1:66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</row>
    <row r="192" spans="1:66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</row>
    <row r="193" spans="1:66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</row>
    <row r="194" spans="1:66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</row>
    <row r="195" spans="1:66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</row>
    <row r="196" spans="1:66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</row>
    <row r="197" spans="1:66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</row>
    <row r="198" spans="1:66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</row>
    <row r="199" spans="1:66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</row>
    <row r="200" spans="1:66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</row>
    <row r="201" spans="1:66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</row>
    <row r="202" spans="1:66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</row>
    <row r="203" spans="1:66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</row>
    <row r="204" spans="1:66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</row>
    <row r="205" spans="1:66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</row>
    <row r="206" spans="1:66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</row>
    <row r="207" spans="1:66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</row>
    <row r="208" spans="1:66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</row>
    <row r="209" spans="1:66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</row>
    <row r="210" spans="1:66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</row>
    <row r="211" spans="1:66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</row>
    <row r="212" spans="1:66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</row>
    <row r="213" spans="1:66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</row>
    <row r="214" spans="1:66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</row>
    <row r="215" spans="1:66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</row>
    <row r="216" spans="1:66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</row>
    <row r="217" spans="1:66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</row>
    <row r="218" spans="1:66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</row>
    <row r="219" spans="1:66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</row>
    <row r="220" spans="1:66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</row>
    <row r="221" spans="1:66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</row>
    <row r="222" spans="1:66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</row>
    <row r="223" spans="1:66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</row>
    <row r="224" spans="1:66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</row>
    <row r="225" spans="1:66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</row>
    <row r="226" spans="1:66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</row>
    <row r="227" spans="1:66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</row>
    <row r="228" spans="1:66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</row>
    <row r="229" spans="1:66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</row>
    <row r="230" spans="1:66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</row>
    <row r="231" spans="1:66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</row>
    <row r="232" spans="1:66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</row>
    <row r="233" spans="1:66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</row>
    <row r="234" spans="1:66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</row>
    <row r="235" spans="1:66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</row>
  </sheetData>
  <sheetProtection sheet="1" objects="1" scenarios="1" selectLockedCells="1"/>
  <mergeCells count="5">
    <mergeCell ref="N3:P3"/>
    <mergeCell ref="L20:O20"/>
    <mergeCell ref="N40:O40"/>
    <mergeCell ref="N6:P6"/>
    <mergeCell ref="N41:O41"/>
  </mergeCells>
  <phoneticPr fontId="3" type="noConversion"/>
  <hyperlinks>
    <hyperlink ref="N40" r:id="rId1"/>
    <hyperlink ref="N41" r:id="rId2"/>
  </hyperlinks>
  <pageMargins left="0.75" right="0.75" top="1" bottom="1" header="0.5" footer="0.5"/>
  <pageSetup orientation="landscape" horizontalDpi="4294967293" r:id="rId3"/>
  <headerFooter alignWithMargins="0"/>
  <drawing r:id="rId4"/>
  <legacyDrawing r:id="rId5"/>
  <controls>
    <mc:AlternateContent xmlns:mc="http://schemas.openxmlformats.org/markup-compatibility/2006">
      <mc:Choice Requires="x14">
        <control shapeId="1026" r:id="rId6" name="CommandButton2">
          <controlPr autoLine="0" r:id="rId7">
            <anchor moveWithCells="1">
              <from>
                <xdr:col>11</xdr:col>
                <xdr:colOff>95250</xdr:colOff>
                <xdr:row>22</xdr:row>
                <xdr:rowOff>38100</xdr:rowOff>
              </from>
              <to>
                <xdr:col>14</xdr:col>
                <xdr:colOff>1085850</xdr:colOff>
                <xdr:row>23</xdr:row>
                <xdr:rowOff>114300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autoLine="0" autoPict="0" r:id="rId9">
            <anchor moveWithCells="1">
              <from>
                <xdr:col>10</xdr:col>
                <xdr:colOff>361950</xdr:colOff>
                <xdr:row>15</xdr:row>
                <xdr:rowOff>28575</xdr:rowOff>
              </from>
              <to>
                <xdr:col>14</xdr:col>
                <xdr:colOff>1152525</xdr:colOff>
                <xdr:row>18</xdr:row>
                <xdr:rowOff>85725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autoLine="0" autoPict="0" r:id="rId11">
            <anchor moveWithCells="1">
              <from>
                <xdr:col>11</xdr:col>
                <xdr:colOff>76200</xdr:colOff>
                <xdr:row>26</xdr:row>
                <xdr:rowOff>123825</xdr:rowOff>
              </from>
              <to>
                <xdr:col>14</xdr:col>
                <xdr:colOff>1085850</xdr:colOff>
                <xdr:row>28</xdr:row>
                <xdr:rowOff>133350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32" r:id="rId12" name="CommandButton6">
          <controlPr autoLine="0" r:id="rId13">
            <anchor moveWithCells="1">
              <from>
                <xdr:col>13</xdr:col>
                <xdr:colOff>514350</xdr:colOff>
                <xdr:row>30</xdr:row>
                <xdr:rowOff>57150</xdr:rowOff>
              </from>
              <to>
                <xdr:col>14</xdr:col>
                <xdr:colOff>1047750</xdr:colOff>
                <xdr:row>32</xdr:row>
                <xdr:rowOff>38100</xdr:rowOff>
              </to>
            </anchor>
          </controlPr>
        </control>
      </mc:Choice>
      <mc:Fallback>
        <control shapeId="1032" r:id="rId12" name="CommandButton6"/>
      </mc:Fallback>
    </mc:AlternateContent>
    <mc:AlternateContent xmlns:mc="http://schemas.openxmlformats.org/markup-compatibility/2006">
      <mc:Choice Requires="x14">
        <control shapeId="1033" r:id="rId14" name="CommandButton7">
          <controlPr autoLine="0" r:id="rId15">
            <anchor moveWithCells="1">
              <from>
                <xdr:col>13</xdr:col>
                <xdr:colOff>514350</xdr:colOff>
                <xdr:row>32</xdr:row>
                <xdr:rowOff>76200</xdr:rowOff>
              </from>
              <to>
                <xdr:col>14</xdr:col>
                <xdr:colOff>1047750</xdr:colOff>
                <xdr:row>34</xdr:row>
                <xdr:rowOff>57150</xdr:rowOff>
              </to>
            </anchor>
          </controlPr>
        </control>
      </mc:Choice>
      <mc:Fallback>
        <control shapeId="1033" r:id="rId14" name="CommandButton7"/>
      </mc:Fallback>
    </mc:AlternateContent>
    <mc:AlternateContent xmlns:mc="http://schemas.openxmlformats.org/markup-compatibility/2006">
      <mc:Choice Requires="x14">
        <control shapeId="1034" r:id="rId16" name="CommandButton8">
          <controlPr autoLine="0" r:id="rId17">
            <anchor moveWithCells="1">
              <from>
                <xdr:col>13</xdr:col>
                <xdr:colOff>514350</xdr:colOff>
                <xdr:row>34</xdr:row>
                <xdr:rowOff>85725</xdr:rowOff>
              </from>
              <to>
                <xdr:col>14</xdr:col>
                <xdr:colOff>1047750</xdr:colOff>
                <xdr:row>36</xdr:row>
                <xdr:rowOff>66675</xdr:rowOff>
              </to>
            </anchor>
          </controlPr>
        </control>
      </mc:Choice>
      <mc:Fallback>
        <control shapeId="1034" r:id="rId16" name="CommandButton8"/>
      </mc:Fallback>
    </mc:AlternateContent>
    <mc:AlternateContent xmlns:mc="http://schemas.openxmlformats.org/markup-compatibility/2006">
      <mc:Choice Requires="x14">
        <control shapeId="1045" r:id="rId18" name="CommandButton5">
          <controlPr defaultSize="0" autoLine="0" r:id="rId19">
            <anchor moveWithCells="1">
              <from>
                <xdr:col>11</xdr:col>
                <xdr:colOff>85725</xdr:colOff>
                <xdr:row>24</xdr:row>
                <xdr:rowOff>19050</xdr:rowOff>
              </from>
              <to>
                <xdr:col>14</xdr:col>
                <xdr:colOff>1076325</xdr:colOff>
                <xdr:row>25</xdr:row>
                <xdr:rowOff>133350</xdr:rowOff>
              </to>
            </anchor>
          </controlPr>
        </control>
      </mc:Choice>
      <mc:Fallback>
        <control shapeId="1045" r:id="rId18" name="CommandButton5"/>
      </mc:Fallback>
    </mc:AlternateContent>
    <mc:AlternateContent xmlns:mc="http://schemas.openxmlformats.org/markup-compatibility/2006">
      <mc:Choice Requires="x14">
        <control shapeId="1163" r:id="rId20" name="CommandButton9">
          <controlPr defaultSize="0" autoLine="0" r:id="rId21">
            <anchor moveWithCells="1">
              <from>
                <xdr:col>11</xdr:col>
                <xdr:colOff>95250</xdr:colOff>
                <xdr:row>20</xdr:row>
                <xdr:rowOff>57150</xdr:rowOff>
              </from>
              <to>
                <xdr:col>14</xdr:col>
                <xdr:colOff>1085850</xdr:colOff>
                <xdr:row>22</xdr:row>
                <xdr:rowOff>9525</xdr:rowOff>
              </to>
            </anchor>
          </controlPr>
        </control>
      </mc:Choice>
      <mc:Fallback>
        <control shapeId="1163" r:id="rId20" name="CommandButton9"/>
      </mc:Fallback>
    </mc:AlternateContent>
    <mc:AlternateContent xmlns:mc="http://schemas.openxmlformats.org/markup-compatibility/2006">
      <mc:Choice Requires="x14">
        <control shapeId="7839386" r:id="rId22" name="CommandButton1">
          <controlPr defaultSize="0" autoLine="0" r:id="rId23">
            <anchor moveWithCells="1">
              <from>
                <xdr:col>14</xdr:col>
                <xdr:colOff>904875</xdr:colOff>
                <xdr:row>8</xdr:row>
                <xdr:rowOff>76200</xdr:rowOff>
              </from>
              <to>
                <xdr:col>15</xdr:col>
                <xdr:colOff>0</xdr:colOff>
                <xdr:row>10</xdr:row>
                <xdr:rowOff>85725</xdr:rowOff>
              </to>
            </anchor>
          </controlPr>
        </control>
      </mc:Choice>
      <mc:Fallback>
        <control shapeId="7839386" r:id="rId22" name="CommandButton1"/>
      </mc:Fallback>
    </mc:AlternateContent>
    <mc:AlternateContent xmlns:mc="http://schemas.openxmlformats.org/markup-compatibility/2006">
      <mc:Choice Requires="x14">
        <control shapeId="7839383" r:id="rId24" name="Drop Down 1687">
          <controlPr defaultSize="0" autoLine="0" autoPict="0" macro="[0]!ChangeMetricINLabels">
            <anchor moveWithCells="1">
              <from>
                <xdr:col>13</xdr:col>
                <xdr:colOff>57150</xdr:colOff>
                <xdr:row>7</xdr:row>
                <xdr:rowOff>200025</xdr:rowOff>
              </from>
              <to>
                <xdr:col>14</xdr:col>
                <xdr:colOff>828675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839384" r:id="rId25" name="Drop Down 1688">
          <controlPr defaultSize="0" autoLine="0" autoPict="0">
            <anchor moveWithCells="1">
              <from>
                <xdr:col>13</xdr:col>
                <xdr:colOff>57150</xdr:colOff>
                <xdr:row>9</xdr:row>
                <xdr:rowOff>57150</xdr:rowOff>
              </from>
              <to>
                <xdr:col>14</xdr:col>
                <xdr:colOff>838200</xdr:colOff>
                <xdr:row>11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839385" r:id="rId26" name="Group Box 1689">
          <controlPr defaultSize="0" autoFill="0" autoPict="0">
            <anchor moveWithCells="1">
              <from>
                <xdr:col>11</xdr:col>
                <xdr:colOff>0</xdr:colOff>
                <xdr:row>7</xdr:row>
                <xdr:rowOff>85725</xdr:rowOff>
              </from>
              <to>
                <xdr:col>15</xdr:col>
                <xdr:colOff>76200</xdr:colOff>
                <xdr:row>11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C3:J10"/>
  <sheetViews>
    <sheetView showGridLines="0" showRowColHeaders="0" workbookViewId="0">
      <selection activeCell="C3" sqref="C3"/>
    </sheetView>
  </sheetViews>
  <sheetFormatPr defaultRowHeight="12.75"/>
  <cols>
    <col min="1" max="1" width="1" customWidth="1"/>
    <col min="3" max="3" width="0.7109375" customWidth="1"/>
    <col min="4" max="4" width="5.42578125" customWidth="1"/>
    <col min="6" max="6" width="10.42578125" customWidth="1"/>
    <col min="8" max="8" width="20.7109375" customWidth="1"/>
    <col min="9" max="9" width="3.5703125" customWidth="1"/>
    <col min="10" max="10" width="0.42578125" customWidth="1"/>
  </cols>
  <sheetData>
    <row r="3" spans="3:10" ht="18.75" customHeight="1">
      <c r="C3" s="123"/>
      <c r="D3" s="124" t="s">
        <v>0</v>
      </c>
      <c r="E3" s="114"/>
      <c r="F3" s="114"/>
      <c r="G3" s="114"/>
      <c r="H3" s="114"/>
      <c r="I3" s="114"/>
      <c r="J3" s="114"/>
    </row>
    <row r="4" spans="3:10">
      <c r="C4" s="114"/>
      <c r="D4" s="122"/>
      <c r="E4" s="122"/>
      <c r="F4" s="122"/>
      <c r="G4" s="122"/>
      <c r="H4" s="122"/>
      <c r="I4" s="122"/>
      <c r="J4" s="114"/>
    </row>
    <row r="5" spans="3:10">
      <c r="C5" s="114"/>
      <c r="D5" s="122"/>
      <c r="E5" s="326" t="s">
        <v>154</v>
      </c>
      <c r="F5" s="326"/>
      <c r="G5" s="326"/>
      <c r="H5" s="326"/>
      <c r="I5" s="122"/>
      <c r="J5" s="114"/>
    </row>
    <row r="6" spans="3:10">
      <c r="C6" s="114"/>
      <c r="D6" s="122"/>
      <c r="E6" s="125"/>
      <c r="F6" s="125"/>
      <c r="G6" s="125"/>
      <c r="H6" s="125"/>
      <c r="I6" s="122"/>
      <c r="J6" s="114"/>
    </row>
    <row r="7" spans="3:10">
      <c r="C7" s="114"/>
      <c r="D7" s="122"/>
      <c r="E7" s="122"/>
      <c r="F7" s="126" t="s">
        <v>158</v>
      </c>
      <c r="G7" s="327">
        <v>42088.453773148147</v>
      </c>
      <c r="H7" s="327"/>
      <c r="I7" s="122"/>
      <c r="J7" s="114"/>
    </row>
    <row r="8" spans="3:10">
      <c r="C8" s="114"/>
      <c r="D8" s="122"/>
      <c r="E8" s="122"/>
      <c r="F8" s="122"/>
      <c r="G8" s="122"/>
      <c r="H8" s="122"/>
      <c r="I8" s="122"/>
      <c r="J8" s="114"/>
    </row>
    <row r="9" spans="3:10">
      <c r="C9" s="114"/>
      <c r="D9" s="122"/>
      <c r="E9" s="122"/>
      <c r="F9" s="122"/>
      <c r="G9" s="122"/>
      <c r="H9" s="122"/>
      <c r="I9" s="122"/>
      <c r="J9" s="114"/>
    </row>
    <row r="10" spans="3:10" ht="3" customHeight="1">
      <c r="C10" s="114"/>
      <c r="D10" s="114"/>
      <c r="E10" s="114"/>
      <c r="F10" s="114"/>
      <c r="G10" s="114"/>
      <c r="H10" s="114"/>
      <c r="I10" s="114"/>
      <c r="J10" s="114"/>
    </row>
  </sheetData>
  <sheetProtection sheet="1" objects="1" selectLockedCells="1"/>
  <mergeCells count="2">
    <mergeCell ref="E5:H5"/>
    <mergeCell ref="G7:H7"/>
  </mergeCells>
  <phoneticPr fontId="32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918106" r:id="rId4" name="CommandButton1">
          <controlPr defaultSize="0" autoLine="0" autoPict="0" r:id="rId5">
            <anchor moveWithCells="1">
              <from>
                <xdr:col>7</xdr:col>
                <xdr:colOff>1362075</xdr:colOff>
                <xdr:row>2</xdr:row>
                <xdr:rowOff>9525</xdr:rowOff>
              </from>
              <to>
                <xdr:col>9</xdr:col>
                <xdr:colOff>0</xdr:colOff>
                <xdr:row>2</xdr:row>
                <xdr:rowOff>219075</xdr:rowOff>
              </to>
            </anchor>
          </controlPr>
        </control>
      </mc:Choice>
      <mc:Fallback>
        <control shapeId="391810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BF124"/>
  <sheetViews>
    <sheetView showGridLines="0" showRowColHeaders="0" workbookViewId="0">
      <selection activeCell="B2" sqref="B2"/>
    </sheetView>
  </sheetViews>
  <sheetFormatPr defaultRowHeight="12.75"/>
  <cols>
    <col min="1" max="1" width="2.85546875" customWidth="1"/>
    <col min="2" max="2" width="0.7109375" customWidth="1"/>
    <col min="3" max="3" width="2.85546875" customWidth="1"/>
    <col min="9" max="9" width="5.28515625" customWidth="1"/>
    <col min="10" max="10" width="13.85546875" customWidth="1"/>
    <col min="12" max="12" width="1.5703125" customWidth="1"/>
    <col min="13" max="13" width="0.5703125" customWidth="1"/>
    <col min="51" max="51" width="18.7109375" customWidth="1"/>
  </cols>
  <sheetData>
    <row r="1" spans="1:5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Y1" s="9"/>
    </row>
    <row r="2" spans="1:52" ht="15" customHeight="1">
      <c r="A2" s="26"/>
      <c r="B2" s="123"/>
      <c r="C2" s="127" t="s">
        <v>52</v>
      </c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Z2" s="5"/>
    </row>
    <row r="3" spans="1:52">
      <c r="A3" s="26"/>
      <c r="B3" s="114"/>
      <c r="C3" s="129"/>
      <c r="D3" s="129"/>
      <c r="E3" s="129"/>
      <c r="F3" s="129"/>
      <c r="G3" s="129"/>
      <c r="H3" s="129"/>
      <c r="I3" s="129"/>
      <c r="J3" s="129"/>
      <c r="K3" s="129"/>
      <c r="L3" s="129"/>
      <c r="M3" s="114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</row>
    <row r="4" spans="1:52">
      <c r="A4" s="26"/>
      <c r="B4" s="114"/>
      <c r="C4" s="129"/>
      <c r="D4" s="138" t="s">
        <v>63</v>
      </c>
      <c r="E4" s="129"/>
      <c r="F4" s="129"/>
      <c r="G4" s="130">
        <v>1</v>
      </c>
      <c r="H4" s="129"/>
      <c r="I4" s="129"/>
      <c r="J4" s="129"/>
      <c r="K4" s="129"/>
      <c r="L4" s="129"/>
      <c r="M4" s="114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</row>
    <row r="5" spans="1:52">
      <c r="A5" s="26"/>
      <c r="B5" s="114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14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</row>
    <row r="6" spans="1:52" ht="3" customHeight="1">
      <c r="A6" s="26"/>
      <c r="B6" s="114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14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</row>
    <row r="7" spans="1:52" ht="4.5" customHeight="1">
      <c r="A7" s="26"/>
      <c r="B7" s="114"/>
      <c r="C7" s="129"/>
      <c r="D7" s="129"/>
      <c r="E7" s="139"/>
      <c r="F7" s="129"/>
      <c r="G7" s="129"/>
      <c r="H7" s="129"/>
      <c r="I7" s="129"/>
      <c r="J7" s="129"/>
      <c r="K7" s="129"/>
      <c r="L7" s="129"/>
      <c r="M7" s="114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</row>
    <row r="8" spans="1:52" ht="18.75">
      <c r="A8" s="26"/>
      <c r="B8" s="114"/>
      <c r="C8" s="129"/>
      <c r="D8" s="31"/>
      <c r="E8" s="31"/>
      <c r="F8" s="31"/>
      <c r="G8" s="93" t="s">
        <v>133</v>
      </c>
      <c r="H8" s="31"/>
      <c r="I8" s="129"/>
      <c r="J8" s="129"/>
      <c r="K8" s="129"/>
      <c r="L8" s="129"/>
      <c r="M8" s="114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</row>
    <row r="9" spans="1:52">
      <c r="A9" s="26"/>
      <c r="B9" s="114"/>
      <c r="C9" s="129"/>
      <c r="D9" s="129"/>
      <c r="E9" s="129"/>
      <c r="F9" s="129"/>
      <c r="G9" s="129"/>
      <c r="H9" s="129"/>
      <c r="I9" s="129"/>
      <c r="J9" s="129"/>
      <c r="K9" s="129"/>
      <c r="L9" s="129"/>
      <c r="M9" s="114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</row>
    <row r="10" spans="1:52">
      <c r="A10" s="26"/>
      <c r="B10" s="114"/>
      <c r="C10" s="129"/>
      <c r="D10" s="129"/>
      <c r="E10" s="129"/>
      <c r="F10" s="129"/>
      <c r="G10" s="129"/>
      <c r="H10" s="129"/>
      <c r="I10" s="129"/>
      <c r="J10" s="129"/>
      <c r="K10" s="129"/>
      <c r="L10" s="129"/>
      <c r="M10" s="114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</row>
    <row r="11" spans="1:52" ht="16.5" customHeight="1">
      <c r="A11" s="26"/>
      <c r="B11" s="114"/>
      <c r="C11" s="129"/>
      <c r="D11" s="129"/>
      <c r="E11" s="129"/>
      <c r="F11" s="129"/>
      <c r="G11" s="140" t="s">
        <v>132</v>
      </c>
      <c r="H11" s="129"/>
      <c r="I11" s="129"/>
      <c r="J11" s="129"/>
      <c r="K11" s="129"/>
      <c r="L11" s="129"/>
      <c r="M11" s="114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</row>
    <row r="12" spans="1:52" ht="5.25" customHeight="1">
      <c r="A12" s="26"/>
      <c r="B12" s="114"/>
      <c r="C12" s="129"/>
      <c r="D12" s="129"/>
      <c r="E12" s="129"/>
      <c r="F12" s="129"/>
      <c r="G12" s="129"/>
      <c r="H12" s="129"/>
      <c r="I12" s="129"/>
      <c r="J12" s="129"/>
      <c r="K12" s="129"/>
      <c r="L12" s="129"/>
      <c r="M12" s="114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</row>
    <row r="13" spans="1:52" ht="3.75" customHeight="1">
      <c r="A13" s="26"/>
      <c r="B13" s="114"/>
      <c r="C13" s="129"/>
      <c r="D13" s="129"/>
      <c r="E13" s="129"/>
      <c r="F13" s="129"/>
      <c r="G13" s="129"/>
      <c r="H13" s="129"/>
      <c r="I13" s="129"/>
      <c r="J13" s="129"/>
      <c r="K13" s="129"/>
      <c r="L13" s="129"/>
      <c r="M13" s="114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</row>
    <row r="14" spans="1:52" ht="12.75" customHeight="1">
      <c r="A14" s="26"/>
      <c r="B14" s="114"/>
      <c r="C14" s="129"/>
      <c r="D14" s="129"/>
      <c r="E14" s="129"/>
      <c r="F14" s="129"/>
      <c r="G14" s="129"/>
      <c r="H14" s="129"/>
      <c r="I14" s="129"/>
      <c r="J14" s="129"/>
      <c r="K14" s="129"/>
      <c r="L14" s="129"/>
      <c r="M14" s="114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</row>
    <row r="15" spans="1:52" ht="12.75" customHeight="1">
      <c r="A15" s="26"/>
      <c r="B15" s="114"/>
      <c r="C15" s="129"/>
      <c r="D15" s="129"/>
      <c r="E15" s="129"/>
      <c r="F15" s="129"/>
      <c r="G15" s="129"/>
      <c r="H15" s="129"/>
      <c r="I15" s="129"/>
      <c r="J15" s="129"/>
      <c r="K15" s="129"/>
      <c r="L15" s="129"/>
      <c r="M15" s="114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</row>
    <row r="16" spans="1:52" ht="12.75" customHeight="1">
      <c r="A16" s="26"/>
      <c r="B16" s="114"/>
      <c r="C16" s="129"/>
      <c r="D16" s="129"/>
      <c r="E16" s="129"/>
      <c r="F16" s="129"/>
      <c r="G16" s="133" t="s">
        <v>114</v>
      </c>
      <c r="H16" s="95">
        <v>0.374</v>
      </c>
      <c r="I16" s="131" t="str">
        <f>tmpData!I37</f>
        <v>in/hr</v>
      </c>
      <c r="J16" s="134"/>
      <c r="K16" s="129"/>
      <c r="L16" s="129"/>
      <c r="M16" s="114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</row>
    <row r="17" spans="1:58" ht="5.25" customHeight="1">
      <c r="A17" s="26"/>
      <c r="B17" s="114"/>
      <c r="C17" s="129"/>
      <c r="D17" s="129"/>
      <c r="E17" s="129"/>
      <c r="F17" s="129"/>
      <c r="G17" s="129"/>
      <c r="H17" s="129"/>
      <c r="I17" s="129"/>
      <c r="J17" s="129"/>
      <c r="K17" s="129"/>
      <c r="L17" s="129"/>
      <c r="M17" s="114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</row>
    <row r="18" spans="1:58" ht="12.75" customHeight="1">
      <c r="A18" s="26"/>
      <c r="B18" s="114"/>
      <c r="C18" s="129"/>
      <c r="D18" s="129"/>
      <c r="E18" s="129"/>
      <c r="F18" s="129"/>
      <c r="G18" s="129"/>
      <c r="H18" s="129"/>
      <c r="I18" s="129"/>
      <c r="J18" s="129"/>
      <c r="K18" s="129"/>
      <c r="L18" s="129"/>
      <c r="M18" s="114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</row>
    <row r="19" spans="1:58" ht="12.75" customHeight="1">
      <c r="A19" s="26"/>
      <c r="B19" s="114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14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</row>
    <row r="20" spans="1:58" ht="12.75" customHeight="1">
      <c r="A20" s="26"/>
      <c r="B20" s="114"/>
      <c r="C20" s="129"/>
      <c r="D20" s="129"/>
      <c r="E20" s="129"/>
      <c r="F20" s="129"/>
      <c r="G20" s="138" t="s">
        <v>134</v>
      </c>
      <c r="H20" s="129"/>
      <c r="I20" s="129"/>
      <c r="J20" s="129"/>
      <c r="K20" s="129"/>
      <c r="L20" s="129"/>
      <c r="M20" s="114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</row>
    <row r="21" spans="1:58" ht="5.25" customHeight="1">
      <c r="A21" s="26"/>
      <c r="B21" s="114"/>
      <c r="C21" s="129"/>
      <c r="D21" s="129"/>
      <c r="E21" s="129"/>
      <c r="F21" s="129"/>
      <c r="G21" s="129"/>
      <c r="H21" s="129"/>
      <c r="I21" s="129"/>
      <c r="J21" s="129"/>
      <c r="K21" s="129"/>
      <c r="L21" s="129"/>
      <c r="M21" s="114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BC21" s="5"/>
      <c r="BD21" s="5"/>
      <c r="BE21" s="5"/>
      <c r="BF21" s="5"/>
    </row>
    <row r="22" spans="1:58" ht="4.5" customHeight="1">
      <c r="A22" s="26"/>
      <c r="B22" s="114"/>
      <c r="C22" s="129"/>
      <c r="D22" s="129"/>
      <c r="E22" s="129"/>
      <c r="F22" s="129"/>
      <c r="G22" s="129"/>
      <c r="H22" s="129"/>
      <c r="I22" s="129"/>
      <c r="J22" s="129"/>
      <c r="K22" s="129"/>
      <c r="L22" s="129"/>
      <c r="M22" s="114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Y22" s="13"/>
    </row>
    <row r="23" spans="1:58" ht="3" customHeight="1">
      <c r="A23" s="26"/>
      <c r="B23" s="114"/>
      <c r="C23" s="129"/>
      <c r="D23" s="129"/>
      <c r="E23" s="129"/>
      <c r="F23" s="129"/>
      <c r="G23" s="129"/>
      <c r="H23" s="129"/>
      <c r="I23" s="129"/>
      <c r="J23" s="129"/>
      <c r="K23" s="129"/>
      <c r="L23" s="129"/>
      <c r="M23" s="114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Y23" s="13"/>
    </row>
    <row r="24" spans="1:58" ht="3" customHeight="1">
      <c r="A24" s="26"/>
      <c r="B24" s="114"/>
      <c r="C24" s="129"/>
      <c r="D24" s="129"/>
      <c r="E24" s="129"/>
      <c r="F24" s="129"/>
      <c r="G24" s="141"/>
      <c r="H24" s="129"/>
      <c r="I24" s="129"/>
      <c r="J24" s="129"/>
      <c r="K24" s="129"/>
      <c r="L24" s="129"/>
      <c r="M24" s="114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Y24" s="13"/>
    </row>
    <row r="25" spans="1:58" ht="6" customHeight="1">
      <c r="A25" s="26"/>
      <c r="B25" s="114"/>
      <c r="C25" s="129"/>
      <c r="D25" s="129"/>
      <c r="E25" s="129"/>
      <c r="F25" s="129"/>
      <c r="G25" s="129"/>
      <c r="H25" s="129"/>
      <c r="I25" s="129"/>
      <c r="J25" s="129"/>
      <c r="K25" s="129"/>
      <c r="L25" s="129"/>
      <c r="M25" s="114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Y25" s="14"/>
    </row>
    <row r="26" spans="1:58" ht="1.5" customHeight="1">
      <c r="A26" s="26"/>
      <c r="B26" s="114"/>
      <c r="C26" s="129"/>
      <c r="D26" s="138"/>
      <c r="E26" s="129"/>
      <c r="F26" s="129"/>
      <c r="G26" s="129"/>
      <c r="H26" s="138"/>
      <c r="I26" s="138"/>
      <c r="J26" s="138"/>
      <c r="K26" s="129"/>
      <c r="L26" s="129"/>
      <c r="M26" s="114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Y26" s="15"/>
    </row>
    <row r="27" spans="1:58" ht="12.75" customHeight="1">
      <c r="A27" s="26"/>
      <c r="B27" s="114"/>
      <c r="C27" s="129"/>
      <c r="D27" s="138" t="s">
        <v>62</v>
      </c>
      <c r="E27" s="129"/>
      <c r="F27" s="129"/>
      <c r="G27" s="129"/>
      <c r="H27" s="129"/>
      <c r="I27" s="129"/>
      <c r="J27" s="129"/>
      <c r="K27" s="129"/>
      <c r="L27" s="129"/>
      <c r="M27" s="114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Y27" s="13"/>
    </row>
    <row r="28" spans="1:58" ht="8.25" customHeight="1">
      <c r="A28" s="26"/>
      <c r="B28" s="114"/>
      <c r="C28" s="129"/>
      <c r="D28" s="129"/>
      <c r="E28" s="129"/>
      <c r="F28" s="129"/>
      <c r="G28" s="129"/>
      <c r="H28" s="129"/>
      <c r="I28" s="129"/>
      <c r="J28" s="129"/>
      <c r="K28" s="129"/>
      <c r="L28" s="129"/>
      <c r="M28" s="114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Y28" s="15"/>
    </row>
    <row r="29" spans="1:58" ht="12.75" customHeight="1">
      <c r="A29" s="26"/>
      <c r="B29" s="114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14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Y29" s="15"/>
    </row>
    <row r="30" spans="1:58" ht="12.75" customHeight="1">
      <c r="A30" s="26"/>
      <c r="B30" s="114"/>
      <c r="C30" s="129"/>
      <c r="D30" s="129"/>
      <c r="E30" s="129"/>
      <c r="F30" s="129"/>
      <c r="G30" s="129"/>
      <c r="H30" s="143"/>
      <c r="I30" s="143"/>
      <c r="J30" s="143"/>
      <c r="K30" s="132"/>
      <c r="L30" s="129"/>
      <c r="M30" s="114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Y30" s="15"/>
    </row>
    <row r="31" spans="1:58" ht="12.75" customHeight="1">
      <c r="A31" s="26"/>
      <c r="B31" s="114"/>
      <c r="C31" s="129"/>
      <c r="D31" s="129"/>
      <c r="E31" s="129"/>
      <c r="F31" s="129"/>
      <c r="G31" s="133" t="s">
        <v>115</v>
      </c>
      <c r="H31" s="95">
        <v>1.5748031496062993</v>
      </c>
      <c r="I31" s="144" t="str">
        <f>tmpData!I37</f>
        <v>in/hr</v>
      </c>
      <c r="J31" s="134"/>
      <c r="K31" s="129"/>
      <c r="L31" s="129"/>
      <c r="M31" s="114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Y31" s="15"/>
    </row>
    <row r="32" spans="1:58" ht="6" customHeight="1">
      <c r="A32" s="26"/>
      <c r="B32" s="114"/>
      <c r="C32" s="129"/>
      <c r="D32" s="129"/>
      <c r="E32" s="129"/>
      <c r="F32" s="129"/>
      <c r="G32" s="129"/>
      <c r="H32" s="132"/>
      <c r="I32" s="132"/>
      <c r="J32" s="132"/>
      <c r="K32" s="132"/>
      <c r="L32" s="129"/>
      <c r="M32" s="114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Y32" s="15"/>
    </row>
    <row r="33" spans="1:51" ht="2.25" customHeight="1">
      <c r="A33" s="26"/>
      <c r="B33" s="114"/>
      <c r="C33" s="129"/>
      <c r="D33" s="129"/>
      <c r="E33" s="129"/>
      <c r="F33" s="129"/>
      <c r="G33" s="129"/>
      <c r="H33" s="132"/>
      <c r="I33" s="132"/>
      <c r="J33" s="132"/>
      <c r="K33" s="132"/>
      <c r="L33" s="129"/>
      <c r="M33" s="114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Y33" s="15"/>
    </row>
    <row r="34" spans="1:51" ht="12.75" customHeight="1">
      <c r="A34" s="26"/>
      <c r="B34" s="114"/>
      <c r="C34" s="129"/>
      <c r="D34" s="129"/>
      <c r="E34" s="129"/>
      <c r="F34" s="129"/>
      <c r="G34" s="129"/>
      <c r="H34" s="132"/>
      <c r="I34" s="132"/>
      <c r="J34" s="132"/>
      <c r="K34" s="132"/>
      <c r="L34" s="129"/>
      <c r="M34" s="114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Y34" s="15"/>
    </row>
    <row r="35" spans="1:51" ht="12.75" customHeight="1">
      <c r="A35" s="26"/>
      <c r="B35" s="114"/>
      <c r="C35" s="129"/>
      <c r="D35" s="129"/>
      <c r="E35" s="129"/>
      <c r="F35" s="129"/>
      <c r="G35" s="142" t="s">
        <v>116</v>
      </c>
      <c r="H35" s="98">
        <v>0.5</v>
      </c>
      <c r="I35" s="140" t="s">
        <v>131</v>
      </c>
      <c r="J35" s="132"/>
      <c r="K35" s="132"/>
      <c r="L35" s="129"/>
      <c r="M35" s="114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Y35" s="15"/>
    </row>
    <row r="36" spans="1:51" ht="9" customHeight="1">
      <c r="A36" s="26"/>
      <c r="B36" s="114"/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14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</row>
    <row r="37" spans="1:51" ht="12.75" customHeight="1">
      <c r="A37" s="26"/>
      <c r="B37" s="114"/>
      <c r="C37" s="129"/>
      <c r="D37" s="129"/>
      <c r="E37" s="129"/>
      <c r="F37" s="129"/>
      <c r="G37" s="129"/>
      <c r="H37" s="129"/>
      <c r="I37" s="129"/>
      <c r="J37" s="129"/>
      <c r="K37" s="129"/>
      <c r="L37" s="129"/>
      <c r="M37" s="114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</row>
    <row r="38" spans="1:51" ht="12.75" customHeight="1">
      <c r="A38" s="26"/>
      <c r="B38" s="114"/>
      <c r="C38" s="129"/>
      <c r="D38" s="138" t="s">
        <v>175</v>
      </c>
      <c r="E38" s="129"/>
      <c r="F38" s="129"/>
      <c r="G38" s="129"/>
      <c r="H38" s="129"/>
      <c r="I38" s="129"/>
      <c r="J38" s="129"/>
      <c r="K38" s="129"/>
      <c r="L38" s="129"/>
      <c r="M38" s="114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</row>
    <row r="39" spans="1:51" ht="12.75" customHeight="1">
      <c r="A39" s="26"/>
      <c r="B39" s="114"/>
      <c r="C39" s="129"/>
      <c r="D39" s="129"/>
      <c r="E39" s="129"/>
      <c r="F39" s="129"/>
      <c r="G39" s="129"/>
      <c r="H39" s="129"/>
      <c r="I39" s="129"/>
      <c r="J39" s="129"/>
      <c r="K39" s="129"/>
      <c r="L39" s="129"/>
      <c r="M39" s="114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</row>
    <row r="40" spans="1:51" ht="12.75" customHeight="1">
      <c r="A40" s="26"/>
      <c r="B40" s="114"/>
      <c r="C40" s="129"/>
      <c r="D40" s="129"/>
      <c r="E40" s="129"/>
      <c r="F40" s="129"/>
      <c r="G40" s="133" t="s">
        <v>170</v>
      </c>
      <c r="H40" s="95">
        <v>0.05</v>
      </c>
      <c r="I40" s="131" t="s">
        <v>172</v>
      </c>
      <c r="J40" s="129"/>
      <c r="K40" s="129"/>
      <c r="L40" s="129"/>
      <c r="M40" s="114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</row>
    <row r="41" spans="1:51" ht="12.75" customHeight="1">
      <c r="A41" s="26"/>
      <c r="B41" s="114"/>
      <c r="C41" s="129"/>
      <c r="D41" s="129"/>
      <c r="E41" s="129"/>
      <c r="F41" s="129"/>
      <c r="G41" s="129"/>
      <c r="H41" s="129"/>
      <c r="I41" s="129"/>
      <c r="J41" s="129"/>
      <c r="K41" s="129"/>
      <c r="L41" s="129"/>
      <c r="M41" s="114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</row>
    <row r="42" spans="1:51" ht="12.75" customHeight="1">
      <c r="A42" s="26"/>
      <c r="B42" s="114"/>
      <c r="C42" s="129"/>
      <c r="D42" s="129"/>
      <c r="E42" s="129"/>
      <c r="F42" s="129"/>
      <c r="G42" s="133" t="s">
        <v>171</v>
      </c>
      <c r="H42" s="95">
        <v>1</v>
      </c>
      <c r="I42" s="131" t="s">
        <v>173</v>
      </c>
      <c r="J42" s="129"/>
      <c r="K42" s="129"/>
      <c r="L42" s="129"/>
      <c r="M42" s="114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</row>
    <row r="43" spans="1:51" ht="12.75" customHeight="1">
      <c r="A43" s="26"/>
      <c r="B43" s="114"/>
      <c r="C43" s="129"/>
      <c r="D43" s="129"/>
      <c r="E43" s="129"/>
      <c r="F43" s="129"/>
      <c r="G43" s="131"/>
      <c r="H43" s="134"/>
      <c r="I43" s="131"/>
      <c r="J43" s="129"/>
      <c r="K43" s="129"/>
      <c r="L43" s="129"/>
      <c r="M43" s="114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</row>
    <row r="44" spans="1:51" ht="12.75" customHeight="1">
      <c r="A44" s="26"/>
      <c r="B44" s="114"/>
      <c r="C44" s="129"/>
      <c r="D44" s="129"/>
      <c r="E44" s="129"/>
      <c r="F44" s="129"/>
      <c r="G44" s="133" t="s">
        <v>177</v>
      </c>
      <c r="H44" s="95">
        <v>2</v>
      </c>
      <c r="I44" s="129" t="str">
        <f>tmpData!I35</f>
        <v>in</v>
      </c>
      <c r="J44" s="140" t="s">
        <v>174</v>
      </c>
      <c r="K44" s="129"/>
      <c r="L44" s="129"/>
      <c r="M44" s="114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</row>
    <row r="45" spans="1:51" ht="12.75" customHeight="1">
      <c r="A45" s="26"/>
      <c r="B45" s="114"/>
      <c r="C45" s="129"/>
      <c r="D45" s="129"/>
      <c r="E45" s="129"/>
      <c r="F45" s="129"/>
      <c r="G45" s="131"/>
      <c r="H45" s="129"/>
      <c r="I45" s="131"/>
      <c r="J45" s="129"/>
      <c r="K45" s="129"/>
      <c r="L45" s="129"/>
      <c r="M45" s="114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</row>
    <row r="46" spans="1:51" ht="12.75" customHeight="1">
      <c r="A46" s="26"/>
      <c r="B46" s="114"/>
      <c r="C46" s="129"/>
      <c r="D46" s="129"/>
      <c r="E46" s="129"/>
      <c r="F46" s="129"/>
      <c r="G46" s="131"/>
      <c r="H46" s="129"/>
      <c r="I46" s="131"/>
      <c r="J46" s="129"/>
      <c r="K46" s="129"/>
      <c r="L46" s="129"/>
      <c r="M46" s="114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</row>
    <row r="47" spans="1:51" ht="12.75" customHeight="1">
      <c r="A47" s="26"/>
      <c r="B47" s="114"/>
      <c r="C47" s="129"/>
      <c r="D47" s="129"/>
      <c r="E47" s="129"/>
      <c r="F47" s="129"/>
      <c r="G47" s="131"/>
      <c r="H47" s="129"/>
      <c r="I47" s="131"/>
      <c r="J47" s="129"/>
      <c r="K47" s="129"/>
      <c r="L47" s="129"/>
      <c r="M47" s="114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</row>
    <row r="48" spans="1:51" ht="12.75" customHeight="1">
      <c r="A48" s="26"/>
      <c r="B48" s="114"/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14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</row>
    <row r="49" spans="1:42" ht="3.75" customHeight="1">
      <c r="A49" s="26"/>
      <c r="B49" s="114"/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</row>
    <row r="50" spans="1:42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</row>
    <row r="51" spans="1:42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</row>
    <row r="52" spans="1:42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</row>
    <row r="53" spans="1:42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</row>
    <row r="54" spans="1:42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</row>
    <row r="55" spans="1:42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</row>
    <row r="56" spans="1:42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</row>
    <row r="57" spans="1:42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</row>
    <row r="58" spans="1:42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</row>
    <row r="59" spans="1:42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</row>
    <row r="60" spans="1:42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</row>
    <row r="61" spans="1:4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</row>
    <row r="62" spans="1:4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</row>
    <row r="63" spans="1:4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</row>
    <row r="64" spans="1:42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</row>
    <row r="65" spans="1:42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</row>
    <row r="66" spans="1:42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</row>
    <row r="67" spans="1:42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</row>
    <row r="68" spans="1:42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</row>
    <row r="69" spans="1:42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</row>
    <row r="70" spans="1:42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</row>
    <row r="71" spans="1:42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</row>
    <row r="72" spans="1:42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</row>
    <row r="73" spans="1:42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</row>
    <row r="74" spans="1:42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</row>
    <row r="75" spans="1:42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</row>
    <row r="76" spans="1:42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</row>
    <row r="77" spans="1:42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</row>
    <row r="78" spans="1:42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</row>
    <row r="79" spans="1:42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</row>
    <row r="80" spans="1:42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</row>
    <row r="81" spans="1:42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</row>
    <row r="82" spans="1:42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</row>
    <row r="83" spans="1:42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</row>
    <row r="84" spans="1:42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</row>
    <row r="85" spans="1:42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</row>
    <row r="86" spans="1:42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</row>
    <row r="87" spans="1:42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</row>
    <row r="88" spans="1:42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</row>
    <row r="89" spans="1:42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</row>
    <row r="90" spans="1:42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</row>
    <row r="91" spans="1:42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</row>
    <row r="92" spans="1:42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</row>
    <row r="93" spans="1:42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</row>
    <row r="94" spans="1:42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</row>
    <row r="95" spans="1:42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</row>
    <row r="96" spans="1:42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</row>
    <row r="97" spans="1:42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</row>
    <row r="98" spans="1:42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</row>
    <row r="99" spans="1:42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</row>
    <row r="100" spans="1:42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</row>
    <row r="101" spans="1:42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</row>
    <row r="102" spans="1:42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</row>
    <row r="103" spans="1:42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</row>
    <row r="104" spans="1:42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</row>
    <row r="105" spans="1:42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</row>
    <row r="106" spans="1:42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</row>
    <row r="107" spans="1:42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</row>
    <row r="108" spans="1:42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</row>
    <row r="109" spans="1:42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</row>
    <row r="110" spans="1:42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</row>
    <row r="111" spans="1:42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</row>
    <row r="112" spans="1:42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</row>
    <row r="113" spans="1:42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</row>
    <row r="114" spans="1:42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</row>
    <row r="115" spans="1:42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</row>
    <row r="116" spans="1:42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</row>
    <row r="117" spans="1:42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</row>
    <row r="118" spans="1:42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</row>
    <row r="119" spans="1:42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</row>
    <row r="120" spans="1:42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</row>
    <row r="121" spans="1:42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</row>
    <row r="122" spans="1:42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</row>
    <row r="123" spans="1:42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</row>
    <row r="124" spans="1:42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</row>
  </sheetData>
  <sheetProtection selectLockedCells="1"/>
  <phoneticPr fontId="3" type="noConversion"/>
  <pageMargins left="0.75" right="0.75" top="1" bottom="1" header="0.5" footer="0.5"/>
  <pageSetup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68659" r:id="rId4" name="CommandButton1">
          <controlPr defaultSize="0" autoLine="0" r:id="rId5">
            <anchor moveWithCells="1">
              <from>
                <xdr:col>5</xdr:col>
                <xdr:colOff>219075</xdr:colOff>
                <xdr:row>2</xdr:row>
                <xdr:rowOff>28575</xdr:rowOff>
              </from>
              <to>
                <xdr:col>7</xdr:col>
                <xdr:colOff>371475</xdr:colOff>
                <xdr:row>4</xdr:row>
                <xdr:rowOff>28575</xdr:rowOff>
              </to>
            </anchor>
          </controlPr>
        </control>
      </mc:Choice>
      <mc:Fallback>
        <control shapeId="368659" r:id="rId4" name="CommandButton1"/>
      </mc:Fallback>
    </mc:AlternateContent>
    <mc:AlternateContent xmlns:mc="http://schemas.openxmlformats.org/markup-compatibility/2006">
      <mc:Choice Requires="x14">
        <control shapeId="368664" r:id="rId6" name="ButtonF">
          <controlPr defaultSize="0" disabled="1" autoLine="0" r:id="rId7">
            <anchor moveWithCells="1">
              <from>
                <xdr:col>8</xdr:col>
                <xdr:colOff>323850</xdr:colOff>
                <xdr:row>18</xdr:row>
                <xdr:rowOff>66675</xdr:rowOff>
              </from>
              <to>
                <xdr:col>10</xdr:col>
                <xdr:colOff>161925</xdr:colOff>
                <xdr:row>21</xdr:row>
                <xdr:rowOff>9525</xdr:rowOff>
              </to>
            </anchor>
          </controlPr>
        </control>
      </mc:Choice>
      <mc:Fallback>
        <control shapeId="368664" r:id="rId6" name="ButtonF"/>
      </mc:Fallback>
    </mc:AlternateContent>
    <mc:AlternateContent xmlns:mc="http://schemas.openxmlformats.org/markup-compatibility/2006">
      <mc:Choice Requires="x14">
        <control shapeId="368898" r:id="rId8" name="CommandButton3">
          <controlPr defaultSize="0" autoLine="0" r:id="rId9">
            <anchor moveWithCells="1">
              <from>
                <xdr:col>10</xdr:col>
                <xdr:colOff>266700</xdr:colOff>
                <xdr:row>7</xdr:row>
                <xdr:rowOff>0</xdr:rowOff>
              </from>
              <to>
                <xdr:col>10</xdr:col>
                <xdr:colOff>523875</xdr:colOff>
                <xdr:row>8</xdr:row>
                <xdr:rowOff>0</xdr:rowOff>
              </to>
            </anchor>
          </controlPr>
        </control>
      </mc:Choice>
      <mc:Fallback>
        <control shapeId="368898" r:id="rId8" name="CommandButton3"/>
      </mc:Fallback>
    </mc:AlternateContent>
    <mc:AlternateContent xmlns:mc="http://schemas.openxmlformats.org/markup-compatibility/2006">
      <mc:Choice Requires="x14">
        <control shapeId="368901" r:id="rId10" name="CommandButton4">
          <controlPr defaultSize="0" autoLine="0" r:id="rId9">
            <anchor moveWithCells="1">
              <from>
                <xdr:col>10</xdr:col>
                <xdr:colOff>266700</xdr:colOff>
                <xdr:row>9</xdr:row>
                <xdr:rowOff>76200</xdr:rowOff>
              </from>
              <to>
                <xdr:col>10</xdr:col>
                <xdr:colOff>523875</xdr:colOff>
                <xdr:row>10</xdr:row>
                <xdr:rowOff>152400</xdr:rowOff>
              </to>
            </anchor>
          </controlPr>
        </control>
      </mc:Choice>
      <mc:Fallback>
        <control shapeId="368901" r:id="rId10" name="CommandButton4"/>
      </mc:Fallback>
    </mc:AlternateContent>
    <mc:AlternateContent xmlns:mc="http://schemas.openxmlformats.org/markup-compatibility/2006">
      <mc:Choice Requires="x14">
        <control shapeId="368902" r:id="rId11" name="CommandButton5">
          <controlPr defaultSize="0" autoLine="0" r:id="rId9">
            <anchor moveWithCells="1">
              <from>
                <xdr:col>10</xdr:col>
                <xdr:colOff>257175</xdr:colOff>
                <xdr:row>14</xdr:row>
                <xdr:rowOff>104775</xdr:rowOff>
              </from>
              <to>
                <xdr:col>10</xdr:col>
                <xdr:colOff>514350</xdr:colOff>
                <xdr:row>16</xdr:row>
                <xdr:rowOff>19050</xdr:rowOff>
              </to>
            </anchor>
          </controlPr>
        </control>
      </mc:Choice>
      <mc:Fallback>
        <control shapeId="368902" r:id="rId11" name="CommandButton5"/>
      </mc:Fallback>
    </mc:AlternateContent>
    <mc:AlternateContent xmlns:mc="http://schemas.openxmlformats.org/markup-compatibility/2006">
      <mc:Choice Requires="x14">
        <control shapeId="368903" r:id="rId12" name="CommandButton6">
          <controlPr defaultSize="0" autoLine="0" r:id="rId9">
            <anchor moveWithCells="1">
              <from>
                <xdr:col>10</xdr:col>
                <xdr:colOff>257175</xdr:colOff>
                <xdr:row>18</xdr:row>
                <xdr:rowOff>133350</xdr:rowOff>
              </from>
              <to>
                <xdr:col>10</xdr:col>
                <xdr:colOff>514350</xdr:colOff>
                <xdr:row>20</xdr:row>
                <xdr:rowOff>47625</xdr:rowOff>
              </to>
            </anchor>
          </controlPr>
        </control>
      </mc:Choice>
      <mc:Fallback>
        <control shapeId="368903" r:id="rId12" name="CommandButton6"/>
      </mc:Fallback>
    </mc:AlternateContent>
    <mc:AlternateContent xmlns:mc="http://schemas.openxmlformats.org/markup-compatibility/2006">
      <mc:Choice Requires="x14">
        <control shapeId="368904" r:id="rId13" name="CommandButton7">
          <controlPr defaultSize="0" autoLine="0" r:id="rId9">
            <anchor moveWithCells="1">
              <from>
                <xdr:col>10</xdr:col>
                <xdr:colOff>257175</xdr:colOff>
                <xdr:row>29</xdr:row>
                <xdr:rowOff>9525</xdr:rowOff>
              </from>
              <to>
                <xdr:col>10</xdr:col>
                <xdr:colOff>514350</xdr:colOff>
                <xdr:row>30</xdr:row>
                <xdr:rowOff>85725</xdr:rowOff>
              </to>
            </anchor>
          </controlPr>
        </control>
      </mc:Choice>
      <mc:Fallback>
        <control shapeId="368904" r:id="rId13" name="CommandButton7"/>
      </mc:Fallback>
    </mc:AlternateContent>
    <mc:AlternateContent xmlns:mc="http://schemas.openxmlformats.org/markup-compatibility/2006">
      <mc:Choice Requires="x14">
        <control shapeId="368905" r:id="rId14" name="CommandButton8">
          <controlPr defaultSize="0" autoLine="0" r:id="rId9">
            <anchor moveWithCells="1">
              <from>
                <xdr:col>10</xdr:col>
                <xdr:colOff>257175</xdr:colOff>
                <xdr:row>33</xdr:row>
                <xdr:rowOff>133350</xdr:rowOff>
              </from>
              <to>
                <xdr:col>10</xdr:col>
                <xdr:colOff>514350</xdr:colOff>
                <xdr:row>35</xdr:row>
                <xdr:rowOff>47625</xdr:rowOff>
              </to>
            </anchor>
          </controlPr>
        </control>
      </mc:Choice>
      <mc:Fallback>
        <control shapeId="368905" r:id="rId14" name="CommandButton8"/>
      </mc:Fallback>
    </mc:AlternateContent>
    <mc:AlternateContent xmlns:mc="http://schemas.openxmlformats.org/markup-compatibility/2006">
      <mc:Choice Requires="x14">
        <control shapeId="369055" r:id="rId15" name="ButtonCN">
          <controlPr defaultSize="0" autoLine="0" r:id="rId16">
            <anchor moveWithCells="1">
              <from>
                <xdr:col>8</xdr:col>
                <xdr:colOff>285750</xdr:colOff>
                <xdr:row>6</xdr:row>
                <xdr:rowOff>47625</xdr:rowOff>
              </from>
              <to>
                <xdr:col>10</xdr:col>
                <xdr:colOff>142875</xdr:colOff>
                <xdr:row>8</xdr:row>
                <xdr:rowOff>28575</xdr:rowOff>
              </to>
            </anchor>
          </controlPr>
        </control>
      </mc:Choice>
      <mc:Fallback>
        <control shapeId="369055" r:id="rId15" name="ButtonCN"/>
      </mc:Fallback>
    </mc:AlternateContent>
    <mc:AlternateContent xmlns:mc="http://schemas.openxmlformats.org/markup-compatibility/2006">
      <mc:Choice Requires="x14">
        <control shapeId="369056" r:id="rId17" name="ButtonCN5">
          <controlPr defaultSize="0" disabled="1" autoLine="0" r:id="rId18">
            <anchor moveWithCells="1">
              <from>
                <xdr:col>8</xdr:col>
                <xdr:colOff>276225</xdr:colOff>
                <xdr:row>9</xdr:row>
                <xdr:rowOff>57150</xdr:rowOff>
              </from>
              <to>
                <xdr:col>10</xdr:col>
                <xdr:colOff>152400</xdr:colOff>
                <xdr:row>10</xdr:row>
                <xdr:rowOff>171450</xdr:rowOff>
              </to>
            </anchor>
          </controlPr>
        </control>
      </mc:Choice>
      <mc:Fallback>
        <control shapeId="369056" r:id="rId17" name="ButtonCN5"/>
      </mc:Fallback>
    </mc:AlternateContent>
    <mc:AlternateContent xmlns:mc="http://schemas.openxmlformats.org/markup-compatibility/2006">
      <mc:Choice Requires="x14">
        <control shapeId="369116" r:id="rId19" name="CommandButton2">
          <controlPr defaultSize="0" autoLine="0" r:id="rId20">
            <anchor moveWithCells="1">
              <from>
                <xdr:col>7</xdr:col>
                <xdr:colOff>447675</xdr:colOff>
                <xdr:row>2</xdr:row>
                <xdr:rowOff>28575</xdr:rowOff>
              </from>
              <to>
                <xdr:col>10</xdr:col>
                <xdr:colOff>485775</xdr:colOff>
                <xdr:row>4</xdr:row>
                <xdr:rowOff>19050</xdr:rowOff>
              </to>
            </anchor>
          </controlPr>
        </control>
      </mc:Choice>
      <mc:Fallback>
        <control shapeId="369116" r:id="rId19" name="CommandButton2"/>
      </mc:Fallback>
    </mc:AlternateContent>
    <mc:AlternateContent xmlns:mc="http://schemas.openxmlformats.org/markup-compatibility/2006">
      <mc:Choice Requires="x14">
        <control shapeId="369141" r:id="rId21" name="CommandButton9">
          <controlPr defaultSize="0" autoLine="0" r:id="rId9">
            <anchor moveWithCells="1">
              <from>
                <xdr:col>10</xdr:col>
                <xdr:colOff>266700</xdr:colOff>
                <xdr:row>38</xdr:row>
                <xdr:rowOff>95250</xdr:rowOff>
              </from>
              <to>
                <xdr:col>10</xdr:col>
                <xdr:colOff>523875</xdr:colOff>
                <xdr:row>40</xdr:row>
                <xdr:rowOff>9525</xdr:rowOff>
              </to>
            </anchor>
          </controlPr>
        </control>
      </mc:Choice>
      <mc:Fallback>
        <control shapeId="369141" r:id="rId21" name="CommandButton9"/>
      </mc:Fallback>
    </mc:AlternateContent>
    <mc:AlternateContent xmlns:mc="http://schemas.openxmlformats.org/markup-compatibility/2006">
      <mc:Choice Requires="x14">
        <control shapeId="369182" r:id="rId22" name="CommandButton10">
          <controlPr defaultSize="0" autoLine="0" r:id="rId23">
            <anchor moveWithCells="1">
              <from>
                <xdr:col>5</xdr:col>
                <xdr:colOff>238125</xdr:colOff>
                <xdr:row>45</xdr:row>
                <xdr:rowOff>85725</xdr:rowOff>
              </from>
              <to>
                <xdr:col>7</xdr:col>
                <xdr:colOff>390525</xdr:colOff>
                <xdr:row>47</xdr:row>
                <xdr:rowOff>85725</xdr:rowOff>
              </to>
            </anchor>
          </controlPr>
        </control>
      </mc:Choice>
      <mc:Fallback>
        <control shapeId="369182" r:id="rId22" name="CommandButton10"/>
      </mc:Fallback>
    </mc:AlternateContent>
    <mc:AlternateContent xmlns:mc="http://schemas.openxmlformats.org/markup-compatibility/2006">
      <mc:Choice Requires="x14">
        <control shapeId="369183" r:id="rId24" name="CommandButton11">
          <controlPr defaultSize="0" autoLine="0" r:id="rId25">
            <anchor moveWithCells="1">
              <from>
                <xdr:col>7</xdr:col>
                <xdr:colOff>447675</xdr:colOff>
                <xdr:row>45</xdr:row>
                <xdr:rowOff>85725</xdr:rowOff>
              </from>
              <to>
                <xdr:col>10</xdr:col>
                <xdr:colOff>485775</xdr:colOff>
                <xdr:row>47</xdr:row>
                <xdr:rowOff>76200</xdr:rowOff>
              </to>
            </anchor>
          </controlPr>
        </control>
      </mc:Choice>
      <mc:Fallback>
        <control shapeId="369183" r:id="rId24" name="CommandButton11"/>
      </mc:Fallback>
    </mc:AlternateContent>
    <mc:AlternateContent xmlns:mc="http://schemas.openxmlformats.org/markup-compatibility/2006">
      <mc:Choice Requires="x14">
        <control shapeId="369185" r:id="rId26" name="ButtonMu">
          <controlPr defaultSize="0" disabled="1" autoLine="0" autoPict="0" r:id="rId27">
            <anchor moveWithCells="1">
              <from>
                <xdr:col>9</xdr:col>
                <xdr:colOff>28575</xdr:colOff>
                <xdr:row>14</xdr:row>
                <xdr:rowOff>95250</xdr:rowOff>
              </from>
              <to>
                <xdr:col>10</xdr:col>
                <xdr:colOff>161925</xdr:colOff>
                <xdr:row>16</xdr:row>
                <xdr:rowOff>38100</xdr:rowOff>
              </to>
            </anchor>
          </controlPr>
        </control>
      </mc:Choice>
      <mc:Fallback>
        <control shapeId="369185" r:id="rId26" name="ButtonMu"/>
      </mc:Fallback>
    </mc:AlternateContent>
    <mc:AlternateContent xmlns:mc="http://schemas.openxmlformats.org/markup-compatibility/2006">
      <mc:Choice Requires="x14">
        <control shapeId="368650" r:id="rId28" name="Option Button 10">
          <controlPr defaultSize="0" autoFill="0" autoLine="0" autoPict="0" macro="[0]!ChangeRainfallExcess">
            <anchor moveWithCells="1">
              <from>
                <xdr:col>3</xdr:col>
                <xdr:colOff>428625</xdr:colOff>
                <xdr:row>6</xdr:row>
                <xdr:rowOff>123825</xdr:rowOff>
              </from>
              <to>
                <xdr:col>6</xdr:col>
                <xdr:colOff>161925</xdr:colOff>
                <xdr:row>7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68651" r:id="rId29" name="Option Button 11">
          <controlPr defaultSize="0" autoFill="0" autoLine="0" autoPict="0" macro="[0]!ChangeRainfallExcess">
            <anchor moveWithCells="1">
              <from>
                <xdr:col>3</xdr:col>
                <xdr:colOff>438150</xdr:colOff>
                <xdr:row>9</xdr:row>
                <xdr:rowOff>104775</xdr:rowOff>
              </from>
              <to>
                <xdr:col>6</xdr:col>
                <xdr:colOff>209550</xdr:colOff>
                <xdr:row>10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68652" r:id="rId30" name="Option Button 12">
          <controlPr defaultSize="0" autoFill="0" autoLine="0" autoPict="0" macro="[0]!ChangeRainfallExcess">
            <anchor moveWithCells="1">
              <from>
                <xdr:col>3</xdr:col>
                <xdr:colOff>466725</xdr:colOff>
                <xdr:row>17</xdr:row>
                <xdr:rowOff>66675</xdr:rowOff>
              </from>
              <to>
                <xdr:col>5</xdr:col>
                <xdr:colOff>247650</xdr:colOff>
                <xdr:row>18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68657" r:id="rId31" name="Option Button 17">
          <controlPr defaultSize="0" autoFill="0" autoLine="0" autoPict="0" macro="[0]!ChangeRainfallExcess">
            <anchor moveWithCells="1">
              <from>
                <xdr:col>3</xdr:col>
                <xdr:colOff>447675</xdr:colOff>
                <xdr:row>27</xdr:row>
                <xdr:rowOff>133350</xdr:rowOff>
              </from>
              <to>
                <xdr:col>6</xdr:col>
                <xdr:colOff>247650</xdr:colOff>
                <xdr:row>29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68658" r:id="rId32" name="Option Button 18">
          <controlPr defaultSize="0" autoFill="0" autoLine="0" autoPict="0" macro="[0]!ChangeRainfallExcess">
            <anchor moveWithCells="1">
              <from>
                <xdr:col>3</xdr:col>
                <xdr:colOff>428625</xdr:colOff>
                <xdr:row>13</xdr:row>
                <xdr:rowOff>57150</xdr:rowOff>
              </from>
              <to>
                <xdr:col>7</xdr:col>
                <xdr:colOff>457200</xdr:colOff>
                <xdr:row>14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68716" r:id="rId33" name="Option Button 76">
          <controlPr defaultSize="0" autoFill="0" autoLine="0" autoPict="0" macro="[0]!ChangeRainfallExcess">
            <anchor moveWithCells="1">
              <from>
                <xdr:col>8</xdr:col>
                <xdr:colOff>371475</xdr:colOff>
                <xdr:row>2</xdr:row>
                <xdr:rowOff>76200</xdr:rowOff>
              </from>
              <to>
                <xdr:col>10</xdr:col>
                <xdr:colOff>76200</xdr:colOff>
                <xdr:row>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68906" r:id="rId34" name="Option Button 266">
          <controlPr defaultSize="0" autoFill="0" autoLine="0" autoPict="0" macro="[0]!ChangeRainfallExcess">
            <anchor moveWithCells="1">
              <from>
                <xdr:col>3</xdr:col>
                <xdr:colOff>457200</xdr:colOff>
                <xdr:row>33</xdr:row>
                <xdr:rowOff>28575</xdr:rowOff>
              </from>
              <to>
                <xdr:col>6</xdr:col>
                <xdr:colOff>342900</xdr:colOff>
                <xdr:row>34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69140" r:id="rId35" name="Option Button 500">
          <controlPr defaultSize="0" autoFill="0" autoLine="0" autoPict="0" macro="[0]!ChangeRainfallExcess">
            <anchor moveWithCells="1">
              <from>
                <xdr:col>3</xdr:col>
                <xdr:colOff>400050</xdr:colOff>
                <xdr:row>38</xdr:row>
                <xdr:rowOff>133350</xdr:rowOff>
              </from>
              <to>
                <xdr:col>6</xdr:col>
                <xdr:colOff>285750</xdr:colOff>
                <xdr:row>40</xdr:row>
                <xdr:rowOff>28575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2:O152"/>
  <sheetViews>
    <sheetView workbookViewId="0">
      <selection activeCell="J25" sqref="J25"/>
    </sheetView>
  </sheetViews>
  <sheetFormatPr defaultRowHeight="12.75"/>
  <cols>
    <col min="6" max="6" width="12.42578125" customWidth="1"/>
    <col min="10" max="10" width="16.5703125" customWidth="1"/>
  </cols>
  <sheetData>
    <row r="2" spans="2:13">
      <c r="B2" t="s">
        <v>55</v>
      </c>
      <c r="C2">
        <v>0.5</v>
      </c>
    </row>
    <row r="3" spans="2:13">
      <c r="B3" t="s">
        <v>54</v>
      </c>
      <c r="C3">
        <v>2.9411764705882353E-2</v>
      </c>
      <c r="E3">
        <f>C3*34</f>
        <v>1</v>
      </c>
    </row>
    <row r="4" spans="2:13">
      <c r="B4" t="s">
        <v>71</v>
      </c>
      <c r="C4">
        <v>0.14705882352941177</v>
      </c>
    </row>
    <row r="5" spans="2:13">
      <c r="B5" t="s">
        <v>72</v>
      </c>
      <c r="C5">
        <v>1</v>
      </c>
    </row>
    <row r="7" spans="2:13">
      <c r="L7" t="s">
        <v>54</v>
      </c>
      <c r="M7">
        <v>5.5334000000000001E-2</v>
      </c>
    </row>
    <row r="8" spans="2:13">
      <c r="F8" s="5" t="s">
        <v>58</v>
      </c>
      <c r="G8">
        <f>SUM(G11:G60)</f>
        <v>0</v>
      </c>
      <c r="H8">
        <f>G8*3.618</f>
        <v>0</v>
      </c>
      <c r="I8" t="e">
        <f>1/G8</f>
        <v>#DIV/0!</v>
      </c>
    </row>
    <row r="9" spans="2:13">
      <c r="B9">
        <f>C5/C3</f>
        <v>34</v>
      </c>
      <c r="E9" s="18" t="s">
        <v>57</v>
      </c>
      <c r="F9" s="18"/>
      <c r="L9" t="s">
        <v>56</v>
      </c>
    </row>
    <row r="10" spans="2:13">
      <c r="E10" t="s">
        <v>21</v>
      </c>
      <c r="F10" t="s">
        <v>53</v>
      </c>
      <c r="J10">
        <f>SUM(J11:J43)</f>
        <v>0</v>
      </c>
      <c r="L10" t="s">
        <v>21</v>
      </c>
      <c r="M10" t="s">
        <v>53</v>
      </c>
    </row>
    <row r="11" spans="2:13">
      <c r="D11" s="19"/>
      <c r="E11" s="19">
        <v>0</v>
      </c>
      <c r="F11" s="19">
        <v>0</v>
      </c>
      <c r="G11" s="19"/>
      <c r="I11" t="e">
        <f>F11*$I$8</f>
        <v>#DIV/0!</v>
      </c>
      <c r="J11">
        <v>0</v>
      </c>
      <c r="K11">
        <v>1</v>
      </c>
      <c r="L11">
        <v>5.5334426903795517E-2</v>
      </c>
      <c r="M11">
        <v>0</v>
      </c>
    </row>
    <row r="12" spans="2:13">
      <c r="B12">
        <f>5/C5</f>
        <v>5</v>
      </c>
      <c r="D12" s="19"/>
      <c r="E12" s="19">
        <v>2.9411764705882353E-2</v>
      </c>
      <c r="F12" s="19">
        <v>6.2941176470588237E-2</v>
      </c>
      <c r="G12" s="19"/>
    </row>
    <row r="13" spans="2:13">
      <c r="D13" s="19"/>
      <c r="E13" s="19">
        <v>5.8823529411764705E-2</v>
      </c>
      <c r="F13" s="19">
        <v>0.18470588235294119</v>
      </c>
      <c r="G13" s="19"/>
    </row>
    <row r="14" spans="2:13">
      <c r="D14" s="19"/>
      <c r="E14" s="19">
        <v>8.8235294117647051E-2</v>
      </c>
      <c r="F14" s="19">
        <v>0.37588235294117645</v>
      </c>
      <c r="G14" s="19"/>
    </row>
    <row r="15" spans="2:13">
      <c r="D15" s="19"/>
      <c r="E15" s="19">
        <v>0.11764705882352941</v>
      </c>
      <c r="F15" s="19">
        <v>0.63764705882352946</v>
      </c>
      <c r="G15" s="19"/>
    </row>
    <row r="16" spans="2:13">
      <c r="D16" s="19"/>
      <c r="E16" s="19">
        <v>0.14705882352941177</v>
      </c>
      <c r="F16" s="19">
        <v>0.85882352941176476</v>
      </c>
      <c r="G16" s="19"/>
    </row>
    <row r="17" spans="4:14">
      <c r="D17" s="19"/>
      <c r="E17" s="19">
        <v>0.17647058823529413</v>
      </c>
      <c r="F17" s="19">
        <v>0.97941176470588243</v>
      </c>
      <c r="G17" s="19"/>
    </row>
    <row r="18" spans="4:14">
      <c r="D18" s="19"/>
      <c r="E18" s="19">
        <v>0.20588235294117649</v>
      </c>
      <c r="F18" s="19">
        <v>0.99705882352941178</v>
      </c>
      <c r="G18" s="19"/>
    </row>
    <row r="19" spans="4:14">
      <c r="D19" s="19"/>
      <c r="E19" s="19">
        <v>0.23529411764705885</v>
      </c>
      <c r="F19" s="19">
        <v>0.94411764705882351</v>
      </c>
      <c r="G19" s="19"/>
    </row>
    <row r="20" spans="4:14">
      <c r="D20" s="19"/>
      <c r="E20" s="19">
        <v>0.26470588235294118</v>
      </c>
      <c r="F20" s="19">
        <v>0.8411764705882353</v>
      </c>
      <c r="G20" s="19"/>
    </row>
    <row r="21" spans="4:14">
      <c r="D21" s="19"/>
      <c r="E21" s="19">
        <v>0.29411764705882354</v>
      </c>
      <c r="F21" s="19">
        <v>0.7094117647058823</v>
      </c>
      <c r="G21" s="19"/>
    </row>
    <row r="22" spans="4:14">
      <c r="D22" s="19"/>
      <c r="E22" s="19">
        <v>0.3235294117647059</v>
      </c>
      <c r="F22" s="19">
        <v>0.5423529411764707</v>
      </c>
      <c r="G22" s="19"/>
    </row>
    <row r="23" spans="4:14">
      <c r="D23" s="19"/>
      <c r="E23" s="19">
        <v>0.35294117647058826</v>
      </c>
      <c r="F23" s="19">
        <v>0.41470588235294109</v>
      </c>
      <c r="G23" s="19"/>
    </row>
    <row r="24" spans="4:14">
      <c r="D24" s="19"/>
      <c r="E24" s="19">
        <v>0.38235294117647062</v>
      </c>
      <c r="F24" s="19">
        <v>0.32411764705882345</v>
      </c>
      <c r="G24" s="19"/>
    </row>
    <row r="25" spans="4:14">
      <c r="D25" s="19"/>
      <c r="E25" s="19">
        <v>0.41176470588235298</v>
      </c>
      <c r="F25" s="25">
        <v>0.25852941176470584</v>
      </c>
      <c r="G25" s="19"/>
      <c r="N25" s="12"/>
    </row>
    <row r="26" spans="4:14">
      <c r="D26" s="19"/>
      <c r="E26" s="19">
        <v>0.44117647058823534</v>
      </c>
      <c r="F26" s="19">
        <v>0.20523529411764704</v>
      </c>
      <c r="G26" s="19"/>
    </row>
    <row r="27" spans="4:14">
      <c r="D27" s="19"/>
      <c r="E27" s="19">
        <v>0.4705882352941177</v>
      </c>
      <c r="F27" s="19">
        <v>0.16111764705882348</v>
      </c>
      <c r="G27" s="19"/>
    </row>
    <row r="28" spans="4:14">
      <c r="D28" s="19"/>
      <c r="E28" s="19">
        <v>0.5</v>
      </c>
      <c r="F28" s="19">
        <v>0.127</v>
      </c>
      <c r="G28" s="19"/>
    </row>
    <row r="29" spans="4:14">
      <c r="D29" s="19"/>
      <c r="E29" s="19">
        <v>0.52941176470588236</v>
      </c>
      <c r="F29" s="19">
        <v>9.9941176470588255E-2</v>
      </c>
      <c r="G29" s="19"/>
    </row>
    <row r="30" spans="4:14">
      <c r="D30" s="19"/>
      <c r="E30" s="19">
        <v>0.55882352941176472</v>
      </c>
      <c r="F30" s="19">
        <v>7.7882352941176472E-2</v>
      </c>
      <c r="G30" s="19"/>
    </row>
    <row r="31" spans="4:14">
      <c r="D31" s="19"/>
      <c r="E31" s="19">
        <v>0.58823529411764708</v>
      </c>
      <c r="F31" s="19">
        <v>6.1470588235294089E-2</v>
      </c>
      <c r="G31" s="19"/>
    </row>
    <row r="32" spans="4:14">
      <c r="D32" s="19"/>
      <c r="E32" s="19">
        <v>0.61764705882352944</v>
      </c>
      <c r="F32" s="19">
        <v>4.8382352941176467E-2</v>
      </c>
      <c r="G32" s="19"/>
    </row>
    <row r="33" spans="4:7">
      <c r="D33" s="19"/>
      <c r="E33" s="19">
        <v>0.6470588235294118</v>
      </c>
      <c r="F33" s="19">
        <v>3.805882352941177E-2</v>
      </c>
      <c r="G33" s="19"/>
    </row>
    <row r="34" spans="4:7">
      <c r="D34" s="19"/>
      <c r="E34" s="19">
        <v>0.67647058823529416</v>
      </c>
      <c r="F34" s="19">
        <v>2.9970588235294093E-2</v>
      </c>
      <c r="G34" s="19"/>
    </row>
    <row r="35" spans="4:7">
      <c r="D35" s="19"/>
      <c r="E35" s="19">
        <v>0.70588235294117652</v>
      </c>
      <c r="F35" s="19">
        <v>1.9941176470588212E-2</v>
      </c>
      <c r="G35" s="19"/>
    </row>
    <row r="36" spans="4:7">
      <c r="D36" s="19"/>
      <c r="E36" s="19">
        <v>0.73529411764705888</v>
      </c>
      <c r="F36" s="19">
        <v>1.3470588235294111E-2</v>
      </c>
      <c r="G36" s="19"/>
    </row>
    <row r="37" spans="4:7">
      <c r="D37" s="19"/>
      <c r="E37" s="19">
        <v>0.76470588235294124</v>
      </c>
      <c r="F37" s="19">
        <v>1.0294117647058813E-2</v>
      </c>
      <c r="G37" s="19"/>
    </row>
    <row r="38" spans="4:7">
      <c r="D38" s="19"/>
      <c r="E38" s="19">
        <v>0.79411764705882359</v>
      </c>
      <c r="F38" s="19">
        <v>5.882352941176467E-3</v>
      </c>
      <c r="G38" s="19"/>
    </row>
    <row r="39" spans="4:7">
      <c r="D39" s="19"/>
      <c r="E39" s="19">
        <v>0.82352941176470595</v>
      </c>
      <c r="F39" s="19">
        <v>3.8235294117647013E-3</v>
      </c>
      <c r="G39" s="19"/>
    </row>
    <row r="40" spans="4:7">
      <c r="D40" s="19"/>
      <c r="E40" s="19">
        <v>0.85294117647058831</v>
      </c>
      <c r="F40" s="19">
        <v>2.3529411764705798E-3</v>
      </c>
      <c r="G40" s="19"/>
    </row>
    <row r="41" spans="4:7">
      <c r="D41" s="19"/>
      <c r="E41" s="19">
        <v>0.88235294117647067</v>
      </c>
      <c r="F41" s="19">
        <v>8.823529411764678E-4</v>
      </c>
      <c r="G41" s="19"/>
    </row>
    <row r="42" spans="4:7">
      <c r="D42" s="19"/>
      <c r="E42" s="19">
        <v>0.91176470588235303</v>
      </c>
      <c r="F42" s="19">
        <v>0</v>
      </c>
      <c r="G42" s="19"/>
    </row>
    <row r="43" spans="4:7">
      <c r="D43" s="19"/>
      <c r="E43" s="19">
        <v>0.94117647058823539</v>
      </c>
      <c r="F43" s="19">
        <v>0</v>
      </c>
      <c r="G43" s="19"/>
    </row>
    <row r="44" spans="4:7">
      <c r="D44" s="19"/>
      <c r="E44" s="19">
        <v>0.97058823529411775</v>
      </c>
      <c r="F44" s="19">
        <v>0</v>
      </c>
      <c r="G44" s="19"/>
    </row>
    <row r="45" spans="4:7">
      <c r="D45" s="19"/>
      <c r="E45" s="19">
        <v>1</v>
      </c>
      <c r="F45" s="19">
        <v>0</v>
      </c>
      <c r="G45" s="19"/>
    </row>
    <row r="46" spans="4:7">
      <c r="D46" s="19"/>
      <c r="E46" s="19">
        <v>0.51470588235294112</v>
      </c>
      <c r="F46" s="19">
        <v>0.11229411764705888</v>
      </c>
      <c r="G46" s="19"/>
    </row>
    <row r="47" spans="4:7">
      <c r="D47" s="19"/>
      <c r="E47" s="19">
        <v>0.52941176470588225</v>
      </c>
      <c r="F47" s="19">
        <v>9.9941176470588311E-2</v>
      </c>
      <c r="G47" s="19"/>
    </row>
    <row r="48" spans="4:7">
      <c r="D48" s="19"/>
      <c r="E48" s="19">
        <v>0.54411764705882337</v>
      </c>
      <c r="F48" s="19">
        <v>8.8911764705882454E-2</v>
      </c>
      <c r="G48" s="19"/>
    </row>
    <row r="49" spans="4:7">
      <c r="D49" s="19"/>
      <c r="E49" s="19">
        <v>0.5588235294117645</v>
      </c>
      <c r="F49" s="19">
        <v>7.7882352941176597E-2</v>
      </c>
      <c r="G49" s="19"/>
    </row>
    <row r="50" spans="4:7">
      <c r="D50" s="19"/>
      <c r="E50" s="19">
        <v>0.57352941176470562</v>
      </c>
      <c r="F50" s="19">
        <v>6.9558823529411895E-2</v>
      </c>
      <c r="G50" s="19"/>
    </row>
    <row r="51" spans="4:7">
      <c r="D51" s="19"/>
      <c r="E51" s="19">
        <v>0.58823529411764675</v>
      </c>
      <c r="F51" s="19">
        <v>6.1470588235294284E-2</v>
      </c>
      <c r="G51" s="19"/>
    </row>
    <row r="52" spans="4:7">
      <c r="D52" s="19"/>
      <c r="E52" s="19">
        <v>0.60294117647058787</v>
      </c>
      <c r="F52" s="19">
        <v>5.3897058823529548E-2</v>
      </c>
      <c r="G52" s="19"/>
    </row>
    <row r="53" spans="4:7">
      <c r="D53" s="19"/>
      <c r="E53" s="19">
        <v>0.61764705882352899</v>
      </c>
      <c r="F53" s="19">
        <v>4.8382352941176633E-2</v>
      </c>
      <c r="G53" s="19"/>
    </row>
    <row r="54" spans="4:7">
      <c r="D54" s="19"/>
      <c r="E54" s="19">
        <v>0.63235294117647012</v>
      </c>
      <c r="F54" s="19">
        <v>4.2867647058823719E-2</v>
      </c>
      <c r="G54" s="19"/>
    </row>
    <row r="55" spans="4:7">
      <c r="D55" s="19"/>
      <c r="E55" s="19">
        <v>0.64705882352941124</v>
      </c>
      <c r="F55" s="19">
        <v>3.8058823529411916E-2</v>
      </c>
      <c r="G55" s="19"/>
    </row>
    <row r="56" spans="4:7">
      <c r="D56" s="19"/>
      <c r="E56" s="19">
        <v>0.66176470588235237</v>
      </c>
      <c r="F56" s="19">
        <v>3.40147058823531E-2</v>
      </c>
      <c r="G56" s="19"/>
    </row>
    <row r="57" spans="4:7">
      <c r="D57" s="19"/>
      <c r="E57" s="19">
        <v>0.67647058823529349</v>
      </c>
      <c r="F57" s="19">
        <v>2.997058823529429E-2</v>
      </c>
      <c r="G57" s="19"/>
    </row>
    <row r="58" spans="4:7">
      <c r="D58" s="19"/>
      <c r="E58" s="19">
        <v>0.69117647058823461</v>
      </c>
      <c r="F58" s="19">
        <v>2.5088235294117883E-2</v>
      </c>
      <c r="G58" s="19"/>
    </row>
    <row r="59" spans="4:7">
      <c r="D59" s="19"/>
      <c r="E59" s="19">
        <v>0.70588235294117574</v>
      </c>
      <c r="F59" s="19">
        <v>1.9941176470588493E-2</v>
      </c>
      <c r="G59" s="19"/>
    </row>
    <row r="60" spans="4:7">
      <c r="D60" s="19"/>
      <c r="E60" s="19">
        <v>0.72058823529411686</v>
      </c>
      <c r="F60" s="19">
        <v>1.4941176470588315E-2</v>
      </c>
      <c r="G60" s="19"/>
    </row>
    <row r="61" spans="4:7">
      <c r="E61">
        <v>0.73529411764705799</v>
      </c>
      <c r="F61">
        <v>1.3470588235294199E-2</v>
      </c>
    </row>
    <row r="62" spans="4:7">
      <c r="E62">
        <v>0.74999999999999911</v>
      </c>
      <c r="F62">
        <v>1.2000000000000087E-2</v>
      </c>
    </row>
    <row r="63" spans="4:7">
      <c r="E63">
        <v>0.76470588235294024</v>
      </c>
      <c r="F63">
        <v>1.0294117647058959E-2</v>
      </c>
    </row>
    <row r="64" spans="4:7">
      <c r="E64">
        <v>0.77941176470588136</v>
      </c>
      <c r="F64">
        <v>8.0882352941177935E-3</v>
      </c>
    </row>
    <row r="65" spans="5:6">
      <c r="E65">
        <v>0.79411764705882248</v>
      </c>
      <c r="F65">
        <v>5.8823529411766258E-3</v>
      </c>
    </row>
    <row r="66" spans="5:6">
      <c r="E66">
        <v>0.80882352941176361</v>
      </c>
      <c r="F66">
        <v>4.55882352941182E-3</v>
      </c>
    </row>
    <row r="67" spans="5:6">
      <c r="E67">
        <v>0.82352941176470473</v>
      </c>
      <c r="F67">
        <v>3.8235294117647633E-3</v>
      </c>
    </row>
    <row r="68" spans="5:6">
      <c r="E68">
        <v>0.83823529411764586</v>
      </c>
      <c r="F68">
        <v>3.0882352941177071E-3</v>
      </c>
    </row>
    <row r="69" spans="5:6">
      <c r="E69">
        <v>0.85294117647058698</v>
      </c>
      <c r="F69">
        <v>2.3529411764706509E-3</v>
      </c>
    </row>
    <row r="70" spans="5:6">
      <c r="E70">
        <v>0.86764705882352811</v>
      </c>
      <c r="F70">
        <v>1.6176470588235947E-3</v>
      </c>
    </row>
    <row r="71" spans="5:6">
      <c r="E71">
        <v>0.88235294117646923</v>
      </c>
      <c r="F71">
        <v>8.8235294117653892E-4</v>
      </c>
    </row>
    <row r="72" spans="5:6">
      <c r="E72">
        <v>0.89705882352941035</v>
      </c>
      <c r="F72">
        <v>1.4705882352948271E-4</v>
      </c>
    </row>
    <row r="73" spans="5:6">
      <c r="E73">
        <v>0.91176470588235148</v>
      </c>
      <c r="F73">
        <v>0</v>
      </c>
    </row>
    <row r="74" spans="5:6">
      <c r="E74">
        <v>0.9264705882352926</v>
      </c>
      <c r="F74">
        <v>0</v>
      </c>
    </row>
    <row r="75" spans="5:6">
      <c r="E75">
        <v>0.94117647058823373</v>
      </c>
      <c r="F75">
        <v>0</v>
      </c>
    </row>
    <row r="76" spans="5:6">
      <c r="E76">
        <v>0.95588235294117485</v>
      </c>
      <c r="F76">
        <v>0</v>
      </c>
    </row>
    <row r="77" spans="5:6">
      <c r="E77">
        <v>0.97058823529411598</v>
      </c>
      <c r="F77">
        <v>0</v>
      </c>
    </row>
    <row r="78" spans="5:6">
      <c r="E78">
        <v>0.9852941176470571</v>
      </c>
      <c r="F78">
        <v>0</v>
      </c>
    </row>
    <row r="79" spans="5:6">
      <c r="E79">
        <v>0.99999999999999822</v>
      </c>
      <c r="F79">
        <v>0</v>
      </c>
    </row>
    <row r="91" spans="4:15"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</row>
    <row r="92" spans="4:15"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</row>
    <row r="93" spans="4:15"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</row>
    <row r="94" spans="4:15"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</row>
    <row r="95" spans="4:15"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</row>
    <row r="96" spans="4:15"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</row>
    <row r="97" spans="4:15"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</row>
    <row r="98" spans="4:15"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</row>
    <row r="99" spans="4:15"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</row>
    <row r="100" spans="4:15"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</row>
    <row r="101" spans="4:15"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</row>
    <row r="102" spans="4:15"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</row>
    <row r="103" spans="4:15"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</row>
    <row r="104" spans="4:15"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</row>
    <row r="105" spans="4:15">
      <c r="D105" s="19"/>
      <c r="E105" s="19"/>
      <c r="F105" s="25"/>
      <c r="G105" s="19"/>
      <c r="H105" s="19"/>
      <c r="I105" s="19"/>
      <c r="J105" s="25"/>
      <c r="K105" s="19"/>
      <c r="L105" s="19"/>
      <c r="M105" s="19"/>
      <c r="N105" s="25"/>
      <c r="O105" s="19"/>
    </row>
    <row r="106" spans="4:15"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</row>
    <row r="107" spans="4:15"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</row>
    <row r="108" spans="4:15"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</row>
    <row r="109" spans="4:15"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</row>
    <row r="110" spans="4:15"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</row>
    <row r="111" spans="4:15"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</row>
    <row r="112" spans="4:15"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</row>
    <row r="113" spans="4:15"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</row>
    <row r="114" spans="4:15"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</row>
    <row r="115" spans="4:15"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</row>
    <row r="116" spans="4:15"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</row>
    <row r="117" spans="4:15"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</row>
    <row r="118" spans="4:15"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</row>
    <row r="119" spans="4:15"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</row>
    <row r="120" spans="4:15"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</row>
    <row r="121" spans="4:15"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</row>
    <row r="122" spans="4:15">
      <c r="D122" s="19"/>
      <c r="E122" s="19"/>
      <c r="F122" s="19"/>
      <c r="G122" s="19"/>
    </row>
    <row r="123" spans="4:15">
      <c r="D123" s="19"/>
      <c r="E123" s="19"/>
      <c r="F123" s="19"/>
      <c r="G123" s="19"/>
    </row>
    <row r="124" spans="4:15">
      <c r="D124" s="19"/>
      <c r="E124" s="19"/>
      <c r="F124" s="19"/>
      <c r="G124" s="19"/>
    </row>
    <row r="125" spans="4:15">
      <c r="D125" s="19"/>
      <c r="E125" s="19"/>
      <c r="F125" s="19"/>
      <c r="G125" s="19"/>
    </row>
    <row r="126" spans="4:15">
      <c r="D126" s="19"/>
      <c r="E126" s="19"/>
      <c r="F126" s="19"/>
      <c r="G126" s="19"/>
    </row>
    <row r="127" spans="4:15">
      <c r="D127" s="19"/>
      <c r="E127" s="19"/>
      <c r="F127" s="19"/>
      <c r="G127" s="19"/>
    </row>
    <row r="128" spans="4:15">
      <c r="D128" s="19"/>
      <c r="E128" s="19"/>
      <c r="F128" s="19"/>
      <c r="G128" s="19"/>
    </row>
    <row r="129" spans="4:7">
      <c r="D129" s="19"/>
      <c r="E129" s="19"/>
      <c r="F129" s="19"/>
      <c r="G129" s="19"/>
    </row>
    <row r="130" spans="4:7">
      <c r="D130" s="19"/>
      <c r="E130" s="19"/>
      <c r="F130" s="19"/>
      <c r="G130" s="19"/>
    </row>
    <row r="131" spans="4:7">
      <c r="D131" s="19"/>
      <c r="E131" s="19"/>
      <c r="F131" s="19"/>
      <c r="G131" s="19"/>
    </row>
    <row r="132" spans="4:7">
      <c r="D132" s="19"/>
      <c r="E132" s="19"/>
      <c r="F132" s="19"/>
      <c r="G132" s="19"/>
    </row>
    <row r="133" spans="4:7">
      <c r="D133" s="19"/>
      <c r="E133" s="19"/>
      <c r="F133" s="19"/>
      <c r="G133" s="19"/>
    </row>
    <row r="134" spans="4:7">
      <c r="D134" s="19"/>
      <c r="E134" s="19"/>
      <c r="F134" s="19"/>
      <c r="G134" s="19"/>
    </row>
    <row r="135" spans="4:7">
      <c r="D135" s="19"/>
      <c r="E135" s="19"/>
      <c r="F135" s="19"/>
      <c r="G135" s="19"/>
    </row>
    <row r="136" spans="4:7">
      <c r="D136" s="19"/>
      <c r="E136" s="19"/>
      <c r="F136" s="25"/>
      <c r="G136" s="19"/>
    </row>
    <row r="137" spans="4:7">
      <c r="D137" s="19"/>
      <c r="E137" s="19"/>
      <c r="F137" s="19"/>
      <c r="G137" s="19"/>
    </row>
    <row r="138" spans="4:7">
      <c r="D138" s="19"/>
      <c r="E138" s="19"/>
      <c r="F138" s="19"/>
      <c r="G138" s="19"/>
    </row>
    <row r="139" spans="4:7">
      <c r="D139" s="19"/>
      <c r="E139" s="19"/>
      <c r="F139" s="19"/>
      <c r="G139" s="19"/>
    </row>
    <row r="140" spans="4:7">
      <c r="D140" s="19"/>
      <c r="E140" s="19"/>
      <c r="F140" s="19"/>
      <c r="G140" s="19"/>
    </row>
    <row r="141" spans="4:7">
      <c r="D141" s="19"/>
      <c r="E141" s="19"/>
      <c r="F141" s="19"/>
      <c r="G141" s="19"/>
    </row>
    <row r="142" spans="4:7">
      <c r="D142" s="19"/>
      <c r="E142" s="19"/>
      <c r="F142" s="19"/>
      <c r="G142" s="19"/>
    </row>
    <row r="143" spans="4:7">
      <c r="D143" s="19"/>
      <c r="E143" s="19"/>
      <c r="F143" s="19"/>
      <c r="G143" s="19"/>
    </row>
    <row r="144" spans="4:7">
      <c r="D144" s="19"/>
      <c r="E144" s="19"/>
      <c r="F144" s="19"/>
      <c r="G144" s="19"/>
    </row>
    <row r="145" spans="4:7">
      <c r="D145" s="19"/>
      <c r="E145" s="19"/>
      <c r="F145" s="19"/>
      <c r="G145" s="19"/>
    </row>
    <row r="146" spans="4:7">
      <c r="D146" s="19"/>
      <c r="E146" s="19"/>
      <c r="F146" s="19"/>
      <c r="G146" s="19"/>
    </row>
    <row r="147" spans="4:7">
      <c r="D147" s="19"/>
      <c r="E147" s="19"/>
      <c r="F147" s="19"/>
      <c r="G147" s="19"/>
    </row>
    <row r="148" spans="4:7">
      <c r="D148" s="19"/>
      <c r="E148" s="19"/>
      <c r="F148" s="19"/>
      <c r="G148" s="19"/>
    </row>
    <row r="149" spans="4:7">
      <c r="D149" s="19"/>
      <c r="E149" s="19"/>
      <c r="F149" s="19"/>
      <c r="G149" s="19"/>
    </row>
    <row r="150" spans="4:7">
      <c r="D150" s="19"/>
      <c r="E150" s="19"/>
      <c r="F150" s="19"/>
      <c r="G150" s="19"/>
    </row>
    <row r="151" spans="4:7">
      <c r="D151" s="19"/>
      <c r="E151" s="19"/>
      <c r="F151" s="19"/>
      <c r="G151" s="19"/>
    </row>
    <row r="152" spans="4:7">
      <c r="D152" s="19"/>
      <c r="E152" s="19"/>
      <c r="F152" s="19"/>
      <c r="G152" s="19"/>
    </row>
  </sheetData>
  <phoneticPr fontId="3" type="noConversion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P122"/>
  <sheetViews>
    <sheetView showGridLines="0" showRowColHeaders="0" workbookViewId="0">
      <selection activeCell="F4" sqref="F4:I4"/>
    </sheetView>
  </sheetViews>
  <sheetFormatPr defaultRowHeight="12.75"/>
  <cols>
    <col min="1" max="1" width="3" customWidth="1"/>
    <col min="2" max="2" width="0.85546875" customWidth="1"/>
    <col min="3" max="3" width="1.5703125" customWidth="1"/>
    <col min="5" max="5" width="12.42578125" customWidth="1"/>
    <col min="8" max="8" width="13.85546875" customWidth="1"/>
    <col min="12" max="12" width="14.85546875" customWidth="1"/>
    <col min="13" max="13" width="0.7109375" customWidth="1"/>
  </cols>
  <sheetData>
    <row r="1" spans="1:4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</row>
    <row r="2" spans="1:42" ht="15" customHeight="1">
      <c r="A2" s="26"/>
      <c r="B2" s="114"/>
      <c r="C2" s="299" t="s">
        <v>265</v>
      </c>
      <c r="D2" s="128"/>
      <c r="E2" s="128"/>
      <c r="F2" s="128"/>
      <c r="G2" s="128"/>
      <c r="H2" s="128"/>
      <c r="I2" s="114"/>
      <c r="J2" s="114"/>
      <c r="K2" s="114"/>
      <c r="L2" s="114"/>
      <c r="M2" s="114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</row>
    <row r="3" spans="1:42">
      <c r="A3" s="26"/>
      <c r="B3" s="114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14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</row>
    <row r="4" spans="1:42">
      <c r="A4" s="26"/>
      <c r="B4" s="114"/>
      <c r="C4" s="122"/>
      <c r="D4" s="122" t="s">
        <v>7</v>
      </c>
      <c r="E4" s="122"/>
      <c r="F4" s="328">
        <v>40182</v>
      </c>
      <c r="G4" s="329"/>
      <c r="H4" s="329"/>
      <c r="I4" s="330"/>
      <c r="J4" s="122"/>
      <c r="K4" s="122"/>
      <c r="L4" s="122"/>
      <c r="M4" s="114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</row>
    <row r="5" spans="1:42" ht="7.5" customHeight="1">
      <c r="A5" s="26"/>
      <c r="B5" s="114"/>
      <c r="C5" s="122"/>
      <c r="D5" s="122"/>
      <c r="E5" s="122"/>
      <c r="F5" s="173"/>
      <c r="G5" s="173"/>
      <c r="H5" s="173"/>
      <c r="I5" s="173"/>
      <c r="J5" s="122"/>
      <c r="K5" s="122"/>
      <c r="L5" s="122"/>
      <c r="M5" s="114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</row>
    <row r="6" spans="1:42">
      <c r="A6" s="26"/>
      <c r="B6" s="114"/>
      <c r="C6" s="122"/>
      <c r="D6" s="166" t="s">
        <v>97</v>
      </c>
      <c r="E6" s="122"/>
      <c r="F6" s="331">
        <v>620</v>
      </c>
      <c r="G6" s="332"/>
      <c r="H6" s="174" t="str">
        <f>tmpData!I38</f>
        <v>Acres</v>
      </c>
      <c r="I6" s="173"/>
      <c r="J6" s="122"/>
      <c r="K6" s="122"/>
      <c r="L6" s="122"/>
      <c r="M6" s="114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</row>
    <row r="7" spans="1:42">
      <c r="A7" s="26"/>
      <c r="B7" s="114"/>
      <c r="C7" s="122"/>
      <c r="D7" s="122"/>
      <c r="E7" s="122"/>
      <c r="F7" s="122"/>
      <c r="G7" s="122"/>
      <c r="H7" s="122"/>
      <c r="I7" s="122"/>
      <c r="J7" s="122"/>
      <c r="K7" s="122"/>
      <c r="L7" s="122"/>
      <c r="M7" s="114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</row>
    <row r="8" spans="1:42">
      <c r="A8" s="26"/>
      <c r="B8" s="114"/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14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</row>
    <row r="9" spans="1:42">
      <c r="A9" s="26"/>
      <c r="B9" s="114"/>
      <c r="C9" s="122"/>
      <c r="D9" s="122"/>
      <c r="E9" s="122"/>
      <c r="F9" s="95">
        <v>0.5</v>
      </c>
      <c r="G9" s="122" t="s">
        <v>8</v>
      </c>
      <c r="H9" s="122"/>
      <c r="I9" s="122"/>
      <c r="J9" s="122"/>
      <c r="K9" s="122"/>
      <c r="L9" s="122"/>
      <c r="M9" s="114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O9" t="e">
        <f>SUM(#REF!)</f>
        <v>#REF!</v>
      </c>
      <c r="AP9" t="e">
        <f>#REF!</f>
        <v>#REF!</v>
      </c>
    </row>
    <row r="10" spans="1:42" ht="6.75" customHeight="1">
      <c r="A10" s="26"/>
      <c r="B10" s="114"/>
      <c r="C10" s="122"/>
      <c r="D10" s="122"/>
      <c r="E10" s="122"/>
      <c r="F10" s="122"/>
      <c r="G10" s="122"/>
      <c r="H10" s="122"/>
      <c r="I10" s="122"/>
      <c r="J10" s="122"/>
      <c r="K10" s="122"/>
      <c r="L10" s="122"/>
      <c r="M10" s="114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</row>
    <row r="11" spans="1:42">
      <c r="A11" s="26"/>
      <c r="B11" s="114"/>
      <c r="C11" s="122"/>
      <c r="D11" s="122"/>
      <c r="E11" s="122"/>
      <c r="F11" s="28"/>
      <c r="G11" s="129"/>
      <c r="H11" s="122"/>
      <c r="I11" s="122"/>
      <c r="J11" s="122"/>
      <c r="K11" s="122"/>
      <c r="L11" s="122"/>
      <c r="M11" s="114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P11" t="e">
        <f>Weighted_CN(AP9,AO9)</f>
        <v>#VALUE!</v>
      </c>
    </row>
    <row r="12" spans="1:42">
      <c r="A12" s="26"/>
      <c r="B12" s="114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14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</row>
    <row r="13" spans="1:42">
      <c r="A13" s="26"/>
      <c r="B13" s="114"/>
      <c r="C13" s="122"/>
      <c r="D13" s="122"/>
      <c r="E13" s="122"/>
      <c r="F13" s="122"/>
      <c r="G13" s="122"/>
      <c r="H13" s="158" t="str">
        <f>GetTcMethod_SlopeTitle(K15)</f>
        <v xml:space="preserve">Average Land Slope (%) </v>
      </c>
      <c r="I13" s="95">
        <v>13.5</v>
      </c>
      <c r="J13" s="122"/>
      <c r="K13" s="164">
        <v>1</v>
      </c>
      <c r="L13" s="122"/>
      <c r="M13" s="114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</row>
    <row r="14" spans="1:42" ht="6" customHeight="1">
      <c r="A14" s="26"/>
      <c r="B14" s="114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14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</row>
    <row r="15" spans="1:42">
      <c r="A15" s="26"/>
      <c r="B15" s="114"/>
      <c r="C15" s="122"/>
      <c r="D15" s="122"/>
      <c r="E15" s="122"/>
      <c r="F15" s="122"/>
      <c r="G15" s="122"/>
      <c r="H15" s="158" t="str">
        <f>tmpData!I42</f>
        <v>Length of Longest Channel (ft)</v>
      </c>
      <c r="I15" s="95">
        <v>700</v>
      </c>
      <c r="J15" s="122"/>
      <c r="K15" s="122"/>
      <c r="L15" s="122"/>
      <c r="M15" s="114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</row>
    <row r="16" spans="1:42">
      <c r="A16" s="26"/>
      <c r="B16" s="114"/>
      <c r="C16" s="122"/>
      <c r="D16" s="122"/>
      <c r="E16" s="122"/>
      <c r="F16" s="122"/>
      <c r="G16" s="122"/>
      <c r="H16" s="158"/>
      <c r="I16" s="175"/>
      <c r="J16" s="122"/>
      <c r="K16" s="164">
        <v>1</v>
      </c>
      <c r="L16" s="122"/>
      <c r="M16" s="114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</row>
    <row r="17" spans="1:39">
      <c r="A17" s="26"/>
      <c r="B17" s="114"/>
      <c r="C17" s="122"/>
      <c r="D17" s="122"/>
      <c r="E17" s="122"/>
      <c r="F17" s="122"/>
      <c r="G17" s="122"/>
      <c r="H17" s="146" t="s">
        <v>113</v>
      </c>
      <c r="I17" s="95">
        <v>70.645161290322577</v>
      </c>
      <c r="J17" s="122"/>
      <c r="K17" s="122"/>
      <c r="L17" s="122"/>
      <c r="M17" s="114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</row>
    <row r="18" spans="1:39">
      <c r="A18" s="26"/>
      <c r="B18" s="114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14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</row>
    <row r="19" spans="1:39">
      <c r="A19" s="26"/>
      <c r="B19" s="114"/>
      <c r="C19" s="122"/>
      <c r="D19" s="122"/>
      <c r="E19" s="122"/>
      <c r="F19" s="122"/>
      <c r="G19" s="165" t="s">
        <v>76</v>
      </c>
      <c r="H19" s="122"/>
      <c r="I19" s="97" t="str">
        <f>Show_TC(watershed2!K13,watershed2!K16,I13,I15,I17)</f>
        <v>Given</v>
      </c>
      <c r="J19" s="122"/>
      <c r="K19" s="122"/>
      <c r="L19" s="122"/>
      <c r="M19" s="114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</row>
    <row r="20" spans="1:39">
      <c r="A20" s="26"/>
      <c r="B20" s="114"/>
      <c r="C20" s="122"/>
      <c r="D20" s="122"/>
      <c r="E20" s="122"/>
      <c r="F20" s="122"/>
      <c r="G20" s="122"/>
      <c r="H20" s="122"/>
      <c r="I20" s="122"/>
      <c r="J20" s="122"/>
      <c r="K20" s="122"/>
      <c r="L20" s="122"/>
      <c r="M20" s="114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</row>
    <row r="21" spans="1:39">
      <c r="A21" s="26"/>
      <c r="B21" s="114"/>
      <c r="C21" s="122"/>
      <c r="D21" s="122"/>
      <c r="E21" s="122"/>
      <c r="F21" s="122"/>
      <c r="G21" s="122"/>
      <c r="H21" s="122"/>
      <c r="I21" s="122"/>
      <c r="J21" s="122"/>
      <c r="K21" s="122"/>
      <c r="L21" s="122"/>
      <c r="M21" s="114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</row>
    <row r="22" spans="1:39">
      <c r="A22" s="26"/>
      <c r="B22" s="114"/>
      <c r="C22" s="122"/>
      <c r="D22" s="122"/>
      <c r="E22" s="122"/>
      <c r="F22" s="122"/>
      <c r="G22" s="122"/>
      <c r="H22" s="122"/>
      <c r="I22" s="122"/>
      <c r="J22" s="122"/>
      <c r="K22" s="122"/>
      <c r="L22" s="122"/>
      <c r="M22" s="114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</row>
    <row r="23" spans="1:39">
      <c r="A23" s="26"/>
      <c r="B23" s="114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14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</row>
    <row r="24" spans="1:39">
      <c r="A24" s="26"/>
      <c r="B24" s="114"/>
      <c r="C24" s="122"/>
      <c r="D24" s="122"/>
      <c r="E24" s="122"/>
      <c r="F24" s="122"/>
      <c r="G24" s="122"/>
      <c r="H24" s="158" t="str">
        <f>tmpData!I44</f>
        <v>Width(ft)</v>
      </c>
      <c r="I24" s="233">
        <v>1000</v>
      </c>
      <c r="J24" s="122"/>
      <c r="K24" s="122"/>
      <c r="L24" s="122"/>
      <c r="M24" s="114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</row>
    <row r="25" spans="1:39" ht="6.75" customHeight="1">
      <c r="A25" s="26"/>
      <c r="B25" s="114"/>
      <c r="C25" s="122"/>
      <c r="D25" s="122"/>
      <c r="E25" s="122"/>
      <c r="F25" s="122"/>
      <c r="G25" s="122"/>
      <c r="H25" s="158"/>
      <c r="I25" s="122"/>
      <c r="J25" s="122"/>
      <c r="K25" s="122"/>
      <c r="L25" s="122"/>
      <c r="M25" s="114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</row>
    <row r="26" spans="1:39">
      <c r="A26" s="26"/>
      <c r="B26" s="114"/>
      <c r="C26" s="122"/>
      <c r="D26" s="122"/>
      <c r="E26" s="122"/>
      <c r="F26" s="122"/>
      <c r="G26" s="122"/>
      <c r="H26" s="304" t="s">
        <v>241</v>
      </c>
      <c r="I26" s="233">
        <v>10</v>
      </c>
      <c r="J26" s="122"/>
      <c r="K26" s="122"/>
      <c r="L26" s="122"/>
      <c r="M26" s="114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</row>
    <row r="27" spans="1:39" ht="6" customHeight="1">
      <c r="A27" s="26"/>
      <c r="B27" s="114"/>
      <c r="C27" s="122"/>
      <c r="D27" s="122"/>
      <c r="E27" s="122"/>
      <c r="F27" s="122"/>
      <c r="G27" s="122"/>
      <c r="H27" s="122"/>
      <c r="I27" s="122"/>
      <c r="J27" s="122"/>
      <c r="K27" s="122"/>
      <c r="L27" s="122"/>
      <c r="M27" s="114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</row>
    <row r="28" spans="1:39">
      <c r="A28" s="26"/>
      <c r="B28" s="114"/>
      <c r="C28" s="122"/>
      <c r="D28" s="122"/>
      <c r="E28" s="122"/>
      <c r="F28" s="122"/>
      <c r="G28" s="122"/>
      <c r="H28" s="158" t="s">
        <v>77</v>
      </c>
      <c r="I28" s="233">
        <v>75</v>
      </c>
      <c r="J28" s="122"/>
      <c r="K28" s="122"/>
      <c r="L28" s="122"/>
      <c r="M28" s="114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</row>
    <row r="29" spans="1:39" ht="7.5" customHeight="1">
      <c r="A29" s="26"/>
      <c r="B29" s="114"/>
      <c r="C29" s="122"/>
      <c r="D29" s="122"/>
      <c r="E29" s="122"/>
      <c r="F29" s="122"/>
      <c r="G29" s="122"/>
      <c r="H29" s="122"/>
      <c r="I29" s="122"/>
      <c r="J29" s="122"/>
      <c r="K29" s="122"/>
      <c r="L29" s="122"/>
      <c r="M29" s="114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</row>
    <row r="30" spans="1:39">
      <c r="A30" s="26"/>
      <c r="B30" s="114"/>
      <c r="C30" s="122"/>
      <c r="D30" s="122"/>
      <c r="E30" s="122"/>
      <c r="F30" s="122"/>
      <c r="G30" s="122"/>
      <c r="H30" s="122" t="s">
        <v>232</v>
      </c>
      <c r="I30" s="97">
        <f>Calc_SIMAS_Tl(I24,I26,I28)</f>
        <v>0.63516054289316382</v>
      </c>
      <c r="J30" s="122"/>
      <c r="K30" s="122"/>
      <c r="L30" s="122"/>
      <c r="M30" s="114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</row>
    <row r="31" spans="1:39">
      <c r="A31" s="26"/>
      <c r="B31" s="114"/>
      <c r="C31" s="122"/>
      <c r="D31" s="122"/>
      <c r="E31" s="122"/>
      <c r="F31" s="122"/>
      <c r="G31" s="122"/>
      <c r="H31" s="122"/>
      <c r="I31" s="122"/>
      <c r="J31" s="122"/>
      <c r="K31" s="122"/>
      <c r="L31" s="122"/>
      <c r="M31" s="114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</row>
    <row r="32" spans="1:39" ht="8.25" customHeight="1">
      <c r="A32" s="26"/>
      <c r="B32" s="114"/>
      <c r="C32" s="122"/>
      <c r="D32" s="122"/>
      <c r="E32" s="122"/>
      <c r="F32" s="122"/>
      <c r="G32" s="122"/>
      <c r="H32" s="122"/>
      <c r="I32" s="122"/>
      <c r="J32" s="122"/>
      <c r="K32" s="122"/>
      <c r="L32" s="122"/>
      <c r="M32" s="114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</row>
    <row r="33" spans="1:40" ht="3.75" customHeight="1">
      <c r="A33" s="26"/>
      <c r="B33" s="114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114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</row>
    <row r="34" spans="1:40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</row>
    <row r="35" spans="1:40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</row>
    <row r="36" spans="1:40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</row>
    <row r="37" spans="1:40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</row>
    <row r="38" spans="1:40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</row>
    <row r="39" spans="1:40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</row>
    <row r="40" spans="1:40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</row>
    <row r="41" spans="1:40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</row>
    <row r="42" spans="1:40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</row>
    <row r="43" spans="1:40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</row>
    <row r="44" spans="1:40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</row>
    <row r="45" spans="1:40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</row>
    <row r="46" spans="1:40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</row>
    <row r="47" spans="1:40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</row>
    <row r="48" spans="1:40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</row>
    <row r="49" spans="1:40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</row>
    <row r="50" spans="1:40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</row>
    <row r="51" spans="1:40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</row>
    <row r="52" spans="1:40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</row>
    <row r="53" spans="1:40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</row>
    <row r="54" spans="1:40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</row>
    <row r="55" spans="1:40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</row>
    <row r="56" spans="1:40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</row>
    <row r="57" spans="1:40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</row>
    <row r="58" spans="1:40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</row>
    <row r="59" spans="1:40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</row>
    <row r="60" spans="1:40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</row>
    <row r="61" spans="1:40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</row>
    <row r="62" spans="1:40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</row>
    <row r="63" spans="1:40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</row>
    <row r="64" spans="1:40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</row>
    <row r="65" spans="1:40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</row>
    <row r="66" spans="1:40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</row>
    <row r="67" spans="1:40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</row>
    <row r="68" spans="1:40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</row>
    <row r="69" spans="1:40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</row>
    <row r="70" spans="1:40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</row>
    <row r="71" spans="1:40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</row>
    <row r="72" spans="1:40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</row>
    <row r="73" spans="1:40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</row>
    <row r="74" spans="1:40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</row>
    <row r="75" spans="1:40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</row>
    <row r="76" spans="1:40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</row>
    <row r="77" spans="1:40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</row>
    <row r="78" spans="1:40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</row>
    <row r="79" spans="1:40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</row>
    <row r="80" spans="1:40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</row>
    <row r="81" spans="1:40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</row>
    <row r="82" spans="1:40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</row>
    <row r="83" spans="1:40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</row>
    <row r="84" spans="1:40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</row>
    <row r="85" spans="1:40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</row>
    <row r="86" spans="1:40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</row>
    <row r="87" spans="1:40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</row>
    <row r="88" spans="1:40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</row>
    <row r="89" spans="1:40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</row>
    <row r="90" spans="1:40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</row>
    <row r="91" spans="1:40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</row>
    <row r="92" spans="1:40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</row>
    <row r="93" spans="1:40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</row>
    <row r="94" spans="1:40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</row>
    <row r="95" spans="1:40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</row>
    <row r="96" spans="1:40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</row>
    <row r="97" spans="1:40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</row>
    <row r="98" spans="1:40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</row>
    <row r="99" spans="1:40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</row>
    <row r="100" spans="1:40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</row>
    <row r="101" spans="1:40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</row>
    <row r="102" spans="1:40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</row>
    <row r="103" spans="1:40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</row>
    <row r="104" spans="1:40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</row>
    <row r="105" spans="1:40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</row>
    <row r="106" spans="1:40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</row>
    <row r="107" spans="1:40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</row>
    <row r="108" spans="1:40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</row>
    <row r="109" spans="1:40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</row>
    <row r="110" spans="1:40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</row>
    <row r="111" spans="1:40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</row>
    <row r="112" spans="1:40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</row>
    <row r="113" spans="1:13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</row>
    <row r="114" spans="1:13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</row>
    <row r="115" spans="1:13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</row>
    <row r="116" spans="1:13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</row>
    <row r="117" spans="1:13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</row>
    <row r="118" spans="1:13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</row>
    <row r="119" spans="1:13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</row>
    <row r="120" spans="1:13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</row>
    <row r="121" spans="1:13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</row>
    <row r="122" spans="1:13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</row>
  </sheetData>
  <sheetProtection sheet="1" objects="1" scenarios="1" selectLockedCells="1"/>
  <mergeCells count="2">
    <mergeCell ref="F4:I4"/>
    <mergeCell ref="F6:G6"/>
  </mergeCells>
  <phoneticPr fontId="32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99782" r:id="rId4" name="CommandButton2">
          <controlPr autoLine="0" r:id="rId5">
            <anchor moveWithCells="1">
              <from>
                <xdr:col>10</xdr:col>
                <xdr:colOff>361950</xdr:colOff>
                <xdr:row>19</xdr:row>
                <xdr:rowOff>85725</xdr:rowOff>
              </from>
              <to>
                <xdr:col>11</xdr:col>
                <xdr:colOff>895350</xdr:colOff>
                <xdr:row>21</xdr:row>
                <xdr:rowOff>66675</xdr:rowOff>
              </to>
            </anchor>
          </controlPr>
        </control>
      </mc:Choice>
      <mc:Fallback>
        <control shapeId="1099782" r:id="rId4" name="CommandButton2"/>
      </mc:Fallback>
    </mc:AlternateContent>
    <mc:AlternateContent xmlns:mc="http://schemas.openxmlformats.org/markup-compatibility/2006">
      <mc:Choice Requires="x14">
        <control shapeId="1099783" r:id="rId6" name="CommandButton3">
          <controlPr autoLine="0" r:id="rId7">
            <anchor moveWithCells="1">
              <from>
                <xdr:col>10</xdr:col>
                <xdr:colOff>295275</xdr:colOff>
                <xdr:row>21</xdr:row>
                <xdr:rowOff>114300</xdr:rowOff>
              </from>
              <to>
                <xdr:col>11</xdr:col>
                <xdr:colOff>828675</xdr:colOff>
                <xdr:row>23</xdr:row>
                <xdr:rowOff>95250</xdr:rowOff>
              </to>
            </anchor>
          </controlPr>
        </control>
      </mc:Choice>
      <mc:Fallback>
        <control shapeId="1099783" r:id="rId6" name="CommandButton3"/>
      </mc:Fallback>
    </mc:AlternateContent>
    <mc:AlternateContent xmlns:mc="http://schemas.openxmlformats.org/markup-compatibility/2006">
      <mc:Choice Requires="x14">
        <control shapeId="1099784" r:id="rId8" name="CommandButton4">
          <controlPr autoLine="0" r:id="rId9">
            <anchor moveWithCells="1">
              <from>
                <xdr:col>9</xdr:col>
                <xdr:colOff>285750</xdr:colOff>
                <xdr:row>8</xdr:row>
                <xdr:rowOff>76200</xdr:rowOff>
              </from>
              <to>
                <xdr:col>11</xdr:col>
                <xdr:colOff>895350</xdr:colOff>
                <xdr:row>10</xdr:row>
                <xdr:rowOff>133350</xdr:rowOff>
              </to>
            </anchor>
          </controlPr>
        </control>
      </mc:Choice>
      <mc:Fallback>
        <control shapeId="1099784" r:id="rId8" name="CommandButton4"/>
      </mc:Fallback>
    </mc:AlternateContent>
    <mc:AlternateContent xmlns:mc="http://schemas.openxmlformats.org/markup-compatibility/2006">
      <mc:Choice Requires="x14">
        <control shapeId="1099785" r:id="rId10" name="CommandButton1">
          <controlPr autoLine="0" r:id="rId11">
            <anchor moveWithCells="1">
              <from>
                <xdr:col>9</xdr:col>
                <xdr:colOff>285750</xdr:colOff>
                <xdr:row>11</xdr:row>
                <xdr:rowOff>57150</xdr:rowOff>
              </from>
              <to>
                <xdr:col>11</xdr:col>
                <xdr:colOff>895350</xdr:colOff>
                <xdr:row>13</xdr:row>
                <xdr:rowOff>38100</xdr:rowOff>
              </to>
            </anchor>
          </controlPr>
        </control>
      </mc:Choice>
      <mc:Fallback>
        <control shapeId="1099785" r:id="rId10" name="CommandButton1"/>
      </mc:Fallback>
    </mc:AlternateContent>
    <mc:AlternateContent xmlns:mc="http://schemas.openxmlformats.org/markup-compatibility/2006">
      <mc:Choice Requires="x14">
        <control shapeId="1099786" r:id="rId12" name="CommandButton5">
          <controlPr defaultSize="0" autoLine="0" r:id="rId13">
            <anchor moveWithCells="1">
              <from>
                <xdr:col>9</xdr:col>
                <xdr:colOff>285750</xdr:colOff>
                <xdr:row>14</xdr:row>
                <xdr:rowOff>114300</xdr:rowOff>
              </from>
              <to>
                <xdr:col>11</xdr:col>
                <xdr:colOff>895350</xdr:colOff>
                <xdr:row>16</xdr:row>
                <xdr:rowOff>95250</xdr:rowOff>
              </to>
            </anchor>
          </controlPr>
        </control>
      </mc:Choice>
      <mc:Fallback>
        <control shapeId="1099786" r:id="rId12" name="CommandButton5"/>
      </mc:Fallback>
    </mc:AlternateContent>
    <mc:AlternateContent xmlns:mc="http://schemas.openxmlformats.org/markup-compatibility/2006">
      <mc:Choice Requires="x14">
        <control shapeId="1099777" r:id="rId14" name="Group Box 1">
          <controlPr defaultSize="0" autoFill="0" autoPict="0">
            <anchor moveWithCells="1">
              <from>
                <xdr:col>3</xdr:col>
                <xdr:colOff>76200</xdr:colOff>
                <xdr:row>7</xdr:row>
                <xdr:rowOff>19050</xdr:rowOff>
              </from>
              <to>
                <xdr:col>9</xdr:col>
                <xdr:colOff>133350</xdr:colOff>
                <xdr:row>31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9778" r:id="rId15" name="Option Button 2">
          <controlPr defaultSize="0" autoFill="0" autoLine="0" autoPict="0">
            <anchor moveWithCells="1">
              <from>
                <xdr:col>3</xdr:col>
                <xdr:colOff>333375</xdr:colOff>
                <xdr:row>7</xdr:row>
                <xdr:rowOff>133350</xdr:rowOff>
              </from>
              <to>
                <xdr:col>4</xdr:col>
                <xdr:colOff>666750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9779" r:id="rId16" name="Option Button 3">
          <controlPr defaultSize="0" autoFill="0" autoLine="0" autoPict="0">
            <anchor moveWithCells="1">
              <from>
                <xdr:col>3</xdr:col>
                <xdr:colOff>342900</xdr:colOff>
                <xdr:row>10</xdr:row>
                <xdr:rowOff>9525</xdr:rowOff>
              </from>
              <to>
                <xdr:col>4</xdr:col>
                <xdr:colOff>676275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9780" r:id="rId17" name="Drop Down 4">
          <controlPr defaultSize="0" autoLine="0" autoPict="0">
            <anchor moveWithCells="1">
              <from>
                <xdr:col>4</xdr:col>
                <xdr:colOff>809625</xdr:colOff>
                <xdr:row>10</xdr:row>
                <xdr:rowOff>19050</xdr:rowOff>
              </from>
              <to>
                <xdr:col>9</xdr:col>
                <xdr:colOff>9525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9789" r:id="rId18" name="Option Button 13">
          <controlPr defaultSize="0" autoFill="0" autoLine="0" autoPict="0">
            <anchor moveWithCells="1">
              <from>
                <xdr:col>3</xdr:col>
                <xdr:colOff>314325</xdr:colOff>
                <xdr:row>21</xdr:row>
                <xdr:rowOff>57150</xdr:rowOff>
              </from>
              <to>
                <xdr:col>7</xdr:col>
                <xdr:colOff>590550</xdr:colOff>
                <xdr:row>23</xdr:row>
                <xdr:rowOff>47625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P117"/>
  <sheetViews>
    <sheetView showGridLines="0" showRowColHeaders="0" workbookViewId="0">
      <selection activeCell="F4" sqref="F4:I4"/>
    </sheetView>
  </sheetViews>
  <sheetFormatPr defaultRowHeight="12.75"/>
  <cols>
    <col min="1" max="1" width="2.85546875" customWidth="1"/>
    <col min="2" max="2" width="0.85546875" customWidth="1"/>
    <col min="3" max="3" width="1.5703125" customWidth="1"/>
    <col min="5" max="5" width="12.42578125" customWidth="1"/>
    <col min="9" max="9" width="11" customWidth="1"/>
    <col min="10" max="10" width="7.5703125" customWidth="1"/>
    <col min="12" max="12" width="16.42578125" customWidth="1"/>
    <col min="13" max="13" width="0.7109375" customWidth="1"/>
  </cols>
  <sheetData>
    <row r="1" spans="1:4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</row>
    <row r="2" spans="1:42" ht="15" customHeight="1">
      <c r="A2" s="26"/>
      <c r="B2" s="114"/>
      <c r="C2" s="127" t="s">
        <v>182</v>
      </c>
      <c r="D2" s="128"/>
      <c r="E2" s="114"/>
      <c r="F2" s="114"/>
      <c r="G2" s="114"/>
      <c r="H2" s="114"/>
      <c r="I2" s="114"/>
      <c r="J2" s="114"/>
      <c r="K2" s="114"/>
      <c r="L2" s="114"/>
      <c r="M2" s="114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</row>
    <row r="3" spans="1:42">
      <c r="A3" s="26"/>
      <c r="B3" s="114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14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</row>
    <row r="4" spans="1:42">
      <c r="A4" s="26"/>
      <c r="B4" s="114"/>
      <c r="C4" s="122"/>
      <c r="D4" s="122" t="s">
        <v>7</v>
      </c>
      <c r="E4" s="122"/>
      <c r="F4" s="333">
        <v>40182</v>
      </c>
      <c r="G4" s="329"/>
      <c r="H4" s="329"/>
      <c r="I4" s="330"/>
      <c r="J4" s="122"/>
      <c r="K4" s="122"/>
      <c r="L4" s="122"/>
      <c r="M4" s="114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</row>
    <row r="5" spans="1:42">
      <c r="A5" s="26"/>
      <c r="B5" s="114"/>
      <c r="C5" s="122"/>
      <c r="D5" s="169"/>
      <c r="E5" s="169"/>
      <c r="F5" s="167"/>
      <c r="G5" s="170"/>
      <c r="H5" s="170"/>
      <c r="I5" s="170"/>
      <c r="J5" s="169"/>
      <c r="K5" s="169"/>
      <c r="L5" s="169"/>
      <c r="M5" s="115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</row>
    <row r="6" spans="1:42">
      <c r="A6" s="26"/>
      <c r="B6" s="114"/>
      <c r="C6" s="122"/>
      <c r="D6" s="169"/>
      <c r="E6" s="206" t="str">
        <f>tmpData!I43</f>
        <v>Area (acres)</v>
      </c>
      <c r="F6" s="167">
        <f>tmpData!E28</f>
        <v>620</v>
      </c>
      <c r="G6" s="170"/>
      <c r="H6" s="172" t="s">
        <v>205</v>
      </c>
      <c r="I6" s="168">
        <f>tmpData!E27</f>
        <v>70.645161290322577</v>
      </c>
      <c r="J6" s="169"/>
      <c r="K6" s="169"/>
      <c r="L6" s="169"/>
      <c r="M6" s="115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</row>
    <row r="7" spans="1:42">
      <c r="A7" s="26"/>
      <c r="B7" s="114"/>
      <c r="C7" s="122"/>
      <c r="D7" s="169"/>
      <c r="E7" s="169"/>
      <c r="F7" s="169"/>
      <c r="G7" s="169"/>
      <c r="H7" s="169"/>
      <c r="I7" s="169"/>
      <c r="J7" s="169"/>
      <c r="K7" s="169"/>
      <c r="L7" s="169"/>
      <c r="M7" s="115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</row>
    <row r="8" spans="1:42">
      <c r="A8" s="26"/>
      <c r="B8" s="114"/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14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</row>
    <row r="9" spans="1:42">
      <c r="A9" s="26"/>
      <c r="B9" s="114"/>
      <c r="C9" s="122"/>
      <c r="D9" s="122"/>
      <c r="E9" s="122"/>
      <c r="F9" s="95">
        <v>0.5</v>
      </c>
      <c r="G9" s="122" t="s">
        <v>8</v>
      </c>
      <c r="H9" s="122"/>
      <c r="I9" s="122"/>
      <c r="J9" s="122"/>
      <c r="K9" s="122"/>
      <c r="L9" s="122"/>
      <c r="M9" s="114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O9" t="e">
        <f>SUM(#REF!)</f>
        <v>#REF!</v>
      </c>
      <c r="AP9" t="e">
        <f>#REF!</f>
        <v>#REF!</v>
      </c>
    </row>
    <row r="10" spans="1:42" ht="6.75" customHeight="1">
      <c r="A10" s="26"/>
      <c r="B10" s="114"/>
      <c r="C10" s="122"/>
      <c r="D10" s="122"/>
      <c r="E10" s="122"/>
      <c r="F10" s="122"/>
      <c r="G10" s="122"/>
      <c r="H10" s="122"/>
      <c r="I10" s="122"/>
      <c r="J10" s="122"/>
      <c r="K10" s="122"/>
      <c r="L10" s="122"/>
      <c r="M10" s="114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</row>
    <row r="11" spans="1:42">
      <c r="A11" s="26"/>
      <c r="B11" s="114"/>
      <c r="C11" s="122"/>
      <c r="D11" s="122"/>
      <c r="E11" s="122"/>
      <c r="F11" s="129">
        <v>0.5</v>
      </c>
      <c r="G11" s="129"/>
      <c r="H11" s="129"/>
      <c r="I11" s="129"/>
      <c r="J11" s="122"/>
      <c r="K11" s="122"/>
      <c r="L11" s="122"/>
      <c r="M11" s="114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P11" t="e">
        <f>Weighted_CN(AP9,AO9)</f>
        <v>#VALUE!</v>
      </c>
    </row>
    <row r="12" spans="1:42">
      <c r="A12" s="26"/>
      <c r="B12" s="114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14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</row>
    <row r="13" spans="1:42">
      <c r="A13" s="26"/>
      <c r="B13" s="114"/>
      <c r="C13" s="122"/>
      <c r="D13" s="122"/>
      <c r="E13" s="122"/>
      <c r="F13" s="122"/>
      <c r="G13" s="122"/>
      <c r="H13" s="158" t="str">
        <f>GetTcMethod_SlopeTitle(K18)</f>
        <v xml:space="preserve">Channel Slope (%) </v>
      </c>
      <c r="I13" s="95">
        <v>13.5</v>
      </c>
      <c r="J13" s="122"/>
      <c r="K13" s="122"/>
      <c r="L13" s="122"/>
      <c r="M13" s="114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</row>
    <row r="14" spans="1:42" ht="6" customHeight="1">
      <c r="A14" s="26"/>
      <c r="B14" s="114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14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</row>
    <row r="15" spans="1:42">
      <c r="A15" s="26"/>
      <c r="B15" s="114"/>
      <c r="C15" s="122"/>
      <c r="D15" s="122"/>
      <c r="E15" s="122"/>
      <c r="F15" s="122"/>
      <c r="G15" s="122"/>
      <c r="H15" s="158" t="str">
        <f>tmpData!I42</f>
        <v>Length of Longest Channel (ft)</v>
      </c>
      <c r="I15" s="95">
        <v>700</v>
      </c>
      <c r="J15" s="122"/>
      <c r="K15" s="164">
        <v>1</v>
      </c>
      <c r="L15" s="122"/>
      <c r="M15" s="114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</row>
    <row r="16" spans="1:42">
      <c r="A16" s="26"/>
      <c r="B16" s="114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14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</row>
    <row r="17" spans="1:39">
      <c r="A17" s="26"/>
      <c r="B17" s="114"/>
      <c r="C17" s="122"/>
      <c r="D17" s="122"/>
      <c r="E17" s="122"/>
      <c r="F17" s="122"/>
      <c r="G17" s="165" t="s">
        <v>76</v>
      </c>
      <c r="H17" s="122"/>
      <c r="I17" s="70" t="str">
        <f>Show_TC(watershed!K15,watershed!K18,I13,I15,tmpData!E27)</f>
        <v>Given</v>
      </c>
      <c r="J17" s="122"/>
      <c r="K17" s="122"/>
      <c r="L17" s="122"/>
      <c r="M17" s="114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</row>
    <row r="18" spans="1:39">
      <c r="A18" s="26"/>
      <c r="B18" s="114"/>
      <c r="C18" s="122"/>
      <c r="D18" s="122"/>
      <c r="E18" s="122"/>
      <c r="F18" s="122"/>
      <c r="G18" s="122"/>
      <c r="H18" s="122"/>
      <c r="I18" s="122"/>
      <c r="J18" s="122"/>
      <c r="K18" s="164">
        <v>1</v>
      </c>
      <c r="L18" s="122"/>
      <c r="M18" s="114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</row>
    <row r="19" spans="1:39">
      <c r="A19" s="26"/>
      <c r="B19" s="114"/>
      <c r="C19" s="122"/>
      <c r="D19" s="122"/>
      <c r="E19" s="122"/>
      <c r="F19" s="122"/>
      <c r="G19" s="122"/>
      <c r="H19" s="122"/>
      <c r="I19" s="122"/>
      <c r="J19" s="122"/>
      <c r="K19" s="164"/>
      <c r="L19" s="122"/>
      <c r="M19" s="114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</row>
    <row r="20" spans="1:39">
      <c r="A20" s="26"/>
      <c r="B20" s="114"/>
      <c r="C20" s="122"/>
      <c r="D20" s="122"/>
      <c r="E20" s="122"/>
      <c r="F20" s="122"/>
      <c r="G20" s="122"/>
      <c r="H20" s="122"/>
      <c r="I20" s="122"/>
      <c r="J20" s="122"/>
      <c r="K20" s="164"/>
      <c r="L20" s="122"/>
      <c r="M20" s="114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</row>
    <row r="21" spans="1:39" ht="15.75" customHeight="1">
      <c r="A21" s="26"/>
      <c r="B21" s="114"/>
      <c r="C21" s="122"/>
      <c r="D21" s="122"/>
      <c r="E21" s="122"/>
      <c r="F21" s="122"/>
      <c r="G21" s="122"/>
      <c r="H21" s="122"/>
      <c r="I21" s="122"/>
      <c r="J21" s="122"/>
      <c r="K21" s="164"/>
      <c r="L21" s="122"/>
      <c r="M21" s="114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</row>
    <row r="22" spans="1:39" ht="12.75" customHeight="1">
      <c r="A22" s="26"/>
      <c r="B22" s="114"/>
      <c r="C22" s="122"/>
      <c r="D22" s="122"/>
      <c r="E22" s="122"/>
      <c r="F22" s="122"/>
      <c r="G22" s="122"/>
      <c r="H22" s="158" t="str">
        <f>tmpData!I44</f>
        <v>Width(ft)</v>
      </c>
      <c r="I22" s="233">
        <v>1000</v>
      </c>
      <c r="J22" s="122"/>
      <c r="K22" s="164"/>
      <c r="L22" s="122"/>
      <c r="M22" s="114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</row>
    <row r="23" spans="1:39" ht="8.25" customHeight="1">
      <c r="A23" s="26"/>
      <c r="B23" s="114"/>
      <c r="C23" s="122"/>
      <c r="D23" s="122"/>
      <c r="E23" s="122"/>
      <c r="F23" s="122"/>
      <c r="G23" s="122"/>
      <c r="H23" s="158"/>
      <c r="I23" s="122"/>
      <c r="J23" s="122"/>
      <c r="K23" s="164"/>
      <c r="L23" s="122"/>
      <c r="M23" s="114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</row>
    <row r="24" spans="1:39">
      <c r="A24" s="26"/>
      <c r="B24" s="114"/>
      <c r="C24" s="122"/>
      <c r="D24" s="122"/>
      <c r="E24" s="122"/>
      <c r="F24" s="122"/>
      <c r="G24" s="122"/>
      <c r="H24" s="158" t="s">
        <v>241</v>
      </c>
      <c r="I24" s="233">
        <v>10</v>
      </c>
      <c r="J24" s="122"/>
      <c r="K24" s="164"/>
      <c r="L24" s="122"/>
      <c r="M24" s="114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</row>
    <row r="25" spans="1:39" ht="8.25" customHeight="1">
      <c r="A25" s="26"/>
      <c r="B25" s="114"/>
      <c r="C25" s="122"/>
      <c r="D25" s="122"/>
      <c r="E25" s="122"/>
      <c r="F25" s="122"/>
      <c r="G25" s="122"/>
      <c r="H25" s="122"/>
      <c r="I25" s="122"/>
      <c r="J25" s="122"/>
      <c r="K25" s="164"/>
      <c r="L25" s="122"/>
      <c r="M25" s="114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</row>
    <row r="26" spans="1:39">
      <c r="A26" s="26"/>
      <c r="B26" s="114"/>
      <c r="C26" s="122"/>
      <c r="D26" s="122"/>
      <c r="E26" s="122"/>
      <c r="F26" s="122"/>
      <c r="G26" s="122"/>
      <c r="H26" s="158" t="s">
        <v>232</v>
      </c>
      <c r="I26" s="97">
        <f>Calc_SIMAS_Tl(I22,I24,I6)</f>
        <v>0.68053894529058223</v>
      </c>
      <c r="J26" s="122"/>
      <c r="K26" s="164"/>
      <c r="L26" s="122"/>
      <c r="M26" s="114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</row>
    <row r="27" spans="1:39">
      <c r="A27" s="26"/>
      <c r="B27" s="114"/>
      <c r="C27" s="122"/>
      <c r="D27" s="122"/>
      <c r="E27" s="122"/>
      <c r="F27" s="122"/>
      <c r="G27" s="122"/>
      <c r="H27" s="122"/>
      <c r="I27" s="122"/>
      <c r="J27" s="122"/>
      <c r="K27" s="122"/>
      <c r="L27" s="122"/>
      <c r="M27" s="114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</row>
    <row r="28" spans="1:39" ht="3.75" customHeight="1">
      <c r="A28" s="26"/>
      <c r="B28" s="114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</row>
    <row r="29" spans="1:39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</row>
    <row r="30" spans="1:39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</row>
    <row r="31" spans="1:39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</row>
    <row r="32" spans="1:39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</row>
    <row r="33" spans="1:40">
      <c r="A33" s="26"/>
      <c r="B33" s="26"/>
      <c r="C33" s="26"/>
      <c r="D33" s="26"/>
      <c r="E33" s="26"/>
      <c r="F33" s="26"/>
      <c r="G33" s="26"/>
      <c r="H33" s="26"/>
      <c r="I33" s="171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</row>
    <row r="34" spans="1:40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</row>
    <row r="35" spans="1:40">
      <c r="A35" s="26"/>
      <c r="B35" s="26"/>
      <c r="C35" s="26"/>
      <c r="D35" s="26"/>
      <c r="E35" s="26"/>
      <c r="F35" s="26"/>
      <c r="G35" s="26"/>
      <c r="H35" s="26"/>
      <c r="I35" s="171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</row>
    <row r="36" spans="1:40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</row>
    <row r="37" spans="1:40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</row>
    <row r="38" spans="1:40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</row>
    <row r="39" spans="1:40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</row>
    <row r="40" spans="1:40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</row>
    <row r="41" spans="1:40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</row>
    <row r="42" spans="1:40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</row>
    <row r="43" spans="1:40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</row>
    <row r="44" spans="1:40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</row>
    <row r="45" spans="1:40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</row>
    <row r="46" spans="1:40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</row>
    <row r="47" spans="1:40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</row>
    <row r="48" spans="1:40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</row>
    <row r="49" spans="1:40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</row>
    <row r="50" spans="1:40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</row>
    <row r="51" spans="1:40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</row>
    <row r="52" spans="1:40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</row>
    <row r="53" spans="1:40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</row>
    <row r="54" spans="1:40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</row>
    <row r="55" spans="1:40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</row>
    <row r="56" spans="1:40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</row>
    <row r="57" spans="1:40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</row>
    <row r="58" spans="1:40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</row>
    <row r="59" spans="1:40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</row>
    <row r="60" spans="1:40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</row>
    <row r="61" spans="1:40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</row>
    <row r="62" spans="1:40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</row>
    <row r="63" spans="1:40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</row>
    <row r="64" spans="1:40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</row>
    <row r="65" spans="1:40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</row>
    <row r="66" spans="1:40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</row>
    <row r="67" spans="1:40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</row>
    <row r="68" spans="1:40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</row>
    <row r="69" spans="1:40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</row>
    <row r="70" spans="1:40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</row>
    <row r="71" spans="1:40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</row>
    <row r="72" spans="1:40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</row>
    <row r="73" spans="1:40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</row>
    <row r="74" spans="1:40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</row>
    <row r="75" spans="1:40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</row>
    <row r="76" spans="1:40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</row>
    <row r="77" spans="1:40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</row>
    <row r="78" spans="1:40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</row>
    <row r="79" spans="1:40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</row>
    <row r="80" spans="1:40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</row>
    <row r="81" spans="1:40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</row>
    <row r="82" spans="1:40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</row>
    <row r="83" spans="1:40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</row>
    <row r="84" spans="1:40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</row>
    <row r="85" spans="1:40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</row>
    <row r="86" spans="1:40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</row>
    <row r="87" spans="1:40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</row>
    <row r="88" spans="1:40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</row>
    <row r="89" spans="1:40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</row>
    <row r="90" spans="1:40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</row>
    <row r="91" spans="1:40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</row>
    <row r="92" spans="1:40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</row>
    <row r="93" spans="1:40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</row>
    <row r="94" spans="1:40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</row>
    <row r="95" spans="1:40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</row>
    <row r="96" spans="1:40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</row>
    <row r="97" spans="1:40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</row>
    <row r="98" spans="1:40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</row>
    <row r="99" spans="1:40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</row>
    <row r="100" spans="1:40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</row>
    <row r="101" spans="1:40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</row>
    <row r="102" spans="1:40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</row>
    <row r="103" spans="1:40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</row>
    <row r="104" spans="1:40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</row>
    <row r="105" spans="1:40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</row>
    <row r="106" spans="1:40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</row>
    <row r="107" spans="1:40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</row>
    <row r="108" spans="1:40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</row>
    <row r="109" spans="1:40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</row>
    <row r="110" spans="1:40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</row>
    <row r="111" spans="1:40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</row>
    <row r="112" spans="1:40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</row>
    <row r="113" spans="1:13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</row>
    <row r="114" spans="1:13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</row>
    <row r="115" spans="1:13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</row>
    <row r="116" spans="1:13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</row>
    <row r="117" spans="1:13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</row>
  </sheetData>
  <sheetProtection sheet="1" objects="1" scenarios="1" selectLockedCells="1"/>
  <mergeCells count="1">
    <mergeCell ref="F4:I4"/>
  </mergeCells>
  <phoneticPr fontId="3" type="noConversion"/>
  <pageMargins left="0.75" right="0.75" top="1" bottom="1" header="0.5" footer="0.5"/>
  <pageSetup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CommandButton2">
          <controlPr autoLine="0" r:id="rId5">
            <anchor moveWithCells="1">
              <from>
                <xdr:col>10</xdr:col>
                <xdr:colOff>171450</xdr:colOff>
                <xdr:row>20</xdr:row>
                <xdr:rowOff>19050</xdr:rowOff>
              </from>
              <to>
                <xdr:col>11</xdr:col>
                <xdr:colOff>704850</xdr:colOff>
                <xdr:row>21</xdr:row>
                <xdr:rowOff>104775</xdr:rowOff>
              </to>
            </anchor>
          </controlPr>
        </control>
      </mc:Choice>
      <mc:Fallback>
        <control shapeId="4103" r:id="rId4" name="CommandButton2"/>
      </mc:Fallback>
    </mc:AlternateContent>
    <mc:AlternateContent xmlns:mc="http://schemas.openxmlformats.org/markup-compatibility/2006">
      <mc:Choice Requires="x14">
        <control shapeId="4104" r:id="rId6" name="CommandButton3">
          <controlPr autoLine="0" r:id="rId7">
            <anchor moveWithCells="1">
              <from>
                <xdr:col>10</xdr:col>
                <xdr:colOff>171450</xdr:colOff>
                <xdr:row>21</xdr:row>
                <xdr:rowOff>142875</xdr:rowOff>
              </from>
              <to>
                <xdr:col>11</xdr:col>
                <xdr:colOff>704850</xdr:colOff>
                <xdr:row>24</xdr:row>
                <xdr:rowOff>0</xdr:rowOff>
              </to>
            </anchor>
          </controlPr>
        </control>
      </mc:Choice>
      <mc:Fallback>
        <control shapeId="4104" r:id="rId6" name="CommandButton3"/>
      </mc:Fallback>
    </mc:AlternateContent>
    <mc:AlternateContent xmlns:mc="http://schemas.openxmlformats.org/markup-compatibility/2006">
      <mc:Choice Requires="x14">
        <control shapeId="4105" r:id="rId8" name="CommandButton4">
          <controlPr autoLine="0" r:id="rId9">
            <anchor moveWithCells="1">
              <from>
                <xdr:col>9</xdr:col>
                <xdr:colOff>371475</xdr:colOff>
                <xdr:row>10</xdr:row>
                <xdr:rowOff>85725</xdr:rowOff>
              </from>
              <to>
                <xdr:col>11</xdr:col>
                <xdr:colOff>971550</xdr:colOff>
                <xdr:row>12</xdr:row>
                <xdr:rowOff>66675</xdr:rowOff>
              </to>
            </anchor>
          </controlPr>
        </control>
      </mc:Choice>
      <mc:Fallback>
        <control shapeId="4105" r:id="rId8" name="CommandButton4"/>
      </mc:Fallback>
    </mc:AlternateContent>
    <mc:AlternateContent xmlns:mc="http://schemas.openxmlformats.org/markup-compatibility/2006">
      <mc:Choice Requires="x14">
        <control shapeId="4107" r:id="rId10" name="CommandButton1">
          <controlPr defaultSize="0" autoLine="0" r:id="rId11">
            <anchor moveWithCells="1">
              <from>
                <xdr:col>9</xdr:col>
                <xdr:colOff>371475</xdr:colOff>
                <xdr:row>12</xdr:row>
                <xdr:rowOff>133350</xdr:rowOff>
              </from>
              <to>
                <xdr:col>11</xdr:col>
                <xdr:colOff>971550</xdr:colOff>
                <xdr:row>15</xdr:row>
                <xdr:rowOff>47625</xdr:rowOff>
              </to>
            </anchor>
          </controlPr>
        </control>
      </mc:Choice>
      <mc:Fallback>
        <control shapeId="4107" r:id="rId10" name="CommandButton1"/>
      </mc:Fallback>
    </mc:AlternateContent>
    <mc:AlternateContent xmlns:mc="http://schemas.openxmlformats.org/markup-compatibility/2006">
      <mc:Choice Requires="x14">
        <control shapeId="4108" r:id="rId12" name="CommandButton5">
          <controlPr defaultSize="0" autoLine="0" r:id="rId13">
            <anchor moveWithCells="1">
              <from>
                <xdr:col>9</xdr:col>
                <xdr:colOff>371475</xdr:colOff>
                <xdr:row>16</xdr:row>
                <xdr:rowOff>133350</xdr:rowOff>
              </from>
              <to>
                <xdr:col>11</xdr:col>
                <xdr:colOff>971550</xdr:colOff>
                <xdr:row>18</xdr:row>
                <xdr:rowOff>95250</xdr:rowOff>
              </to>
            </anchor>
          </controlPr>
        </control>
      </mc:Choice>
      <mc:Fallback>
        <control shapeId="4108" r:id="rId12" name="CommandButton5"/>
      </mc:Fallback>
    </mc:AlternateContent>
    <mc:AlternateContent xmlns:mc="http://schemas.openxmlformats.org/markup-compatibility/2006">
      <mc:Choice Requires="x14">
        <control shapeId="4109" r:id="rId14" name="CommandButton6">
          <controlPr defaultSize="0" autoLine="0" r:id="rId15">
            <anchor moveWithCells="1">
              <from>
                <xdr:col>9</xdr:col>
                <xdr:colOff>371475</xdr:colOff>
                <xdr:row>7</xdr:row>
                <xdr:rowOff>47625</xdr:rowOff>
              </from>
              <to>
                <xdr:col>11</xdr:col>
                <xdr:colOff>971550</xdr:colOff>
                <xdr:row>9</xdr:row>
                <xdr:rowOff>9525</xdr:rowOff>
              </to>
            </anchor>
          </controlPr>
        </control>
      </mc:Choice>
      <mc:Fallback>
        <control shapeId="4109" r:id="rId14" name="CommandButton6"/>
      </mc:Fallback>
    </mc:AlternateContent>
    <mc:AlternateContent xmlns:mc="http://schemas.openxmlformats.org/markup-compatibility/2006">
      <mc:Choice Requires="x14">
        <control shapeId="4097" r:id="rId16" name="Group Box 1">
          <controlPr defaultSize="0" autoFill="0" autoPict="0">
            <anchor moveWithCells="1">
              <from>
                <xdr:col>3</xdr:col>
                <xdr:colOff>66675</xdr:colOff>
                <xdr:row>7</xdr:row>
                <xdr:rowOff>9525</xdr:rowOff>
              </from>
              <to>
                <xdr:col>9</xdr:col>
                <xdr:colOff>152400</xdr:colOff>
                <xdr:row>26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8" r:id="rId17" name="Option Button 2">
          <controlPr defaultSize="0" autoFill="0" autoLine="0" autoPict="0">
            <anchor moveWithCells="1">
              <from>
                <xdr:col>3</xdr:col>
                <xdr:colOff>333375</xdr:colOff>
                <xdr:row>7</xdr:row>
                <xdr:rowOff>133350</xdr:rowOff>
              </from>
              <to>
                <xdr:col>4</xdr:col>
                <xdr:colOff>666750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9" r:id="rId18" name="Option Button 3">
          <controlPr defaultSize="0" autoFill="0" autoLine="0" autoPict="0">
            <anchor moveWithCells="1">
              <from>
                <xdr:col>3</xdr:col>
                <xdr:colOff>342900</xdr:colOff>
                <xdr:row>10</xdr:row>
                <xdr:rowOff>9525</xdr:rowOff>
              </from>
              <to>
                <xdr:col>4</xdr:col>
                <xdr:colOff>676275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0" r:id="rId19" name="Drop Down 4">
          <controlPr defaultSize="0" autoLine="0" autoPict="0">
            <anchor moveWithCells="1">
              <from>
                <xdr:col>4</xdr:col>
                <xdr:colOff>809625</xdr:colOff>
                <xdr:row>10</xdr:row>
                <xdr:rowOff>19050</xdr:rowOff>
              </from>
              <to>
                <xdr:col>9</xdr:col>
                <xdr:colOff>9525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10" r:id="rId20" name="Option Button 14">
          <controlPr defaultSize="0" autoFill="0" autoLine="0" autoPict="0">
            <anchor moveWithCells="1">
              <from>
                <xdr:col>3</xdr:col>
                <xdr:colOff>409575</xdr:colOff>
                <xdr:row>19</xdr:row>
                <xdr:rowOff>114300</xdr:rowOff>
              </from>
              <to>
                <xdr:col>7</xdr:col>
                <xdr:colOff>314325</xdr:colOff>
                <xdr:row>20</xdr:row>
                <xdr:rowOff>171450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J108"/>
  <sheetViews>
    <sheetView showGridLines="0" showRowColHeaders="0" workbookViewId="0">
      <selection activeCell="B1" sqref="B1"/>
    </sheetView>
  </sheetViews>
  <sheetFormatPr defaultRowHeight="12.75"/>
  <cols>
    <col min="2" max="2" width="0.7109375" customWidth="1"/>
    <col min="3" max="3" width="3.7109375" customWidth="1"/>
    <col min="8" max="8" width="12.5703125" customWidth="1"/>
    <col min="12" max="12" width="5.140625" customWidth="1"/>
    <col min="13" max="13" width="0.5703125" customWidth="1"/>
    <col min="51" max="51" width="18.7109375" customWidth="1"/>
  </cols>
  <sheetData>
    <row r="1" spans="1:53"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</row>
    <row r="2" spans="1:53" ht="16.5" customHeight="1">
      <c r="B2" s="114"/>
      <c r="C2" s="127" t="s">
        <v>26</v>
      </c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Z2" s="5" t="s">
        <v>30</v>
      </c>
    </row>
    <row r="3" spans="1:53">
      <c r="A3" s="26"/>
      <c r="B3" s="114"/>
      <c r="C3" s="129"/>
      <c r="D3" s="129"/>
      <c r="E3" s="129"/>
      <c r="F3" s="129"/>
      <c r="G3" s="129"/>
      <c r="H3" s="129"/>
      <c r="I3" s="129"/>
      <c r="J3" s="129"/>
      <c r="K3" s="129"/>
      <c r="L3" s="129"/>
      <c r="M3" s="114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BA3" s="111">
        <v>3</v>
      </c>
    </row>
    <row r="4" spans="1:53">
      <c r="A4" s="26"/>
      <c r="B4" s="114"/>
      <c r="C4" s="129"/>
      <c r="D4" s="138" t="s">
        <v>27</v>
      </c>
      <c r="E4" s="129"/>
      <c r="F4" s="129"/>
      <c r="G4" s="129"/>
      <c r="H4" s="129"/>
      <c r="I4" s="138" t="s">
        <v>119</v>
      </c>
      <c r="J4" s="129"/>
      <c r="K4" s="129"/>
      <c r="L4" s="129"/>
      <c r="M4" s="114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</row>
    <row r="5" spans="1:53">
      <c r="A5" s="26"/>
      <c r="B5" s="114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14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</row>
    <row r="6" spans="1:53">
      <c r="A6" s="26"/>
      <c r="B6" s="114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14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</row>
    <row r="7" spans="1:53">
      <c r="A7" s="26"/>
      <c r="B7" s="114"/>
      <c r="C7" s="129"/>
      <c r="D7" s="129"/>
      <c r="E7" s="129"/>
      <c r="F7" s="129"/>
      <c r="G7" s="129"/>
      <c r="H7" s="129"/>
      <c r="I7" s="129"/>
      <c r="J7" s="129"/>
      <c r="K7" s="129"/>
      <c r="L7" s="129"/>
      <c r="M7" s="114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</row>
    <row r="8" spans="1:53">
      <c r="A8" s="26"/>
      <c r="B8" s="114"/>
      <c r="C8" s="129"/>
      <c r="D8" s="129"/>
      <c r="E8" s="129"/>
      <c r="F8" s="129"/>
      <c r="G8" s="129"/>
      <c r="H8" s="129"/>
      <c r="I8" s="129"/>
      <c r="J8" s="129"/>
      <c r="K8" s="129"/>
      <c r="L8" s="129"/>
      <c r="M8" s="114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</row>
    <row r="9" spans="1:53">
      <c r="A9" s="26"/>
      <c r="B9" s="114"/>
      <c r="C9" s="129"/>
      <c r="D9" s="129"/>
      <c r="E9" s="129"/>
      <c r="F9" s="129"/>
      <c r="G9" s="129"/>
      <c r="H9" s="129"/>
      <c r="I9" s="129"/>
      <c r="J9" s="129"/>
      <c r="K9" s="129"/>
      <c r="L9" s="129"/>
      <c r="M9" s="114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</row>
    <row r="10" spans="1:53">
      <c r="A10" s="26"/>
      <c r="B10" s="114"/>
      <c r="C10" s="129"/>
      <c r="D10" s="129"/>
      <c r="E10" s="129"/>
      <c r="F10" s="129"/>
      <c r="G10" s="129"/>
      <c r="H10" s="129"/>
      <c r="I10" s="129"/>
      <c r="J10" s="129"/>
      <c r="K10" s="129"/>
      <c r="L10" s="129"/>
      <c r="M10" s="114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</row>
    <row r="11" spans="1:53">
      <c r="A11" s="26"/>
      <c r="B11" s="114"/>
      <c r="C11" s="129"/>
      <c r="D11" s="129"/>
      <c r="E11" s="129"/>
      <c r="F11" s="129"/>
      <c r="G11" s="129"/>
      <c r="H11" s="129"/>
      <c r="I11" s="129"/>
      <c r="J11" s="129"/>
      <c r="K11" s="129"/>
      <c r="L11" s="129"/>
      <c r="M11" s="114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</row>
    <row r="12" spans="1:53">
      <c r="A12" s="26"/>
      <c r="B12" s="114"/>
      <c r="C12" s="129"/>
      <c r="D12" s="129"/>
      <c r="E12" s="129"/>
      <c r="F12" s="129"/>
      <c r="G12" s="129"/>
      <c r="H12" s="129"/>
      <c r="I12" s="129"/>
      <c r="J12" s="129"/>
      <c r="K12" s="129"/>
      <c r="L12" s="129"/>
      <c r="M12" s="114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</row>
    <row r="13" spans="1:53">
      <c r="A13" s="26"/>
      <c r="B13" s="114"/>
      <c r="C13" s="129"/>
      <c r="D13" s="129"/>
      <c r="E13" s="129"/>
      <c r="F13" s="129"/>
      <c r="G13" s="129"/>
      <c r="H13" s="129"/>
      <c r="I13" s="129"/>
      <c r="J13" s="129"/>
      <c r="K13" s="129"/>
      <c r="L13" s="129"/>
      <c r="M13" s="114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</row>
    <row r="14" spans="1:53">
      <c r="A14" s="26"/>
      <c r="B14" s="114"/>
      <c r="C14" s="129"/>
      <c r="D14" s="129"/>
      <c r="E14" s="129"/>
      <c r="F14" s="129"/>
      <c r="G14" s="129"/>
      <c r="H14" s="129"/>
      <c r="I14" s="129"/>
      <c r="J14" s="129"/>
      <c r="K14" s="129"/>
      <c r="L14" s="129"/>
      <c r="M14" s="114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</row>
    <row r="15" spans="1:53">
      <c r="A15" s="26"/>
      <c r="B15" s="114"/>
      <c r="C15" s="129"/>
      <c r="D15" s="129"/>
      <c r="E15" s="129"/>
      <c r="F15" s="129"/>
      <c r="G15" s="129"/>
      <c r="H15" s="129"/>
      <c r="I15" s="129"/>
      <c r="J15" s="129"/>
      <c r="K15" s="129"/>
      <c r="L15" s="129"/>
      <c r="M15" s="114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</row>
    <row r="16" spans="1:53">
      <c r="A16" s="26"/>
      <c r="B16" s="114"/>
      <c r="C16" s="129"/>
      <c r="D16" s="129"/>
      <c r="E16" s="129"/>
      <c r="F16" s="129"/>
      <c r="G16" s="129"/>
      <c r="H16" s="129"/>
      <c r="I16" s="129"/>
      <c r="J16" s="129"/>
      <c r="K16" s="129"/>
      <c r="L16" s="129"/>
      <c r="M16" s="114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</row>
    <row r="17" spans="1:62">
      <c r="A17" s="26"/>
      <c r="B17" s="114"/>
      <c r="C17" s="129"/>
      <c r="D17" s="31"/>
      <c r="E17" s="31"/>
      <c r="F17" s="31"/>
      <c r="G17" s="31"/>
      <c r="H17" s="129"/>
      <c r="I17" s="129"/>
      <c r="J17" s="129"/>
      <c r="K17" s="129"/>
      <c r="L17" s="129"/>
      <c r="M17" s="114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</row>
    <row r="18" spans="1:62" ht="7.5" customHeight="1">
      <c r="A18" s="26"/>
      <c r="B18" s="114"/>
      <c r="C18" s="129"/>
      <c r="D18" s="129"/>
      <c r="E18" s="129"/>
      <c r="F18" s="129"/>
      <c r="G18" s="129"/>
      <c r="H18" s="129"/>
      <c r="I18" s="129"/>
      <c r="J18" s="129"/>
      <c r="K18" s="129"/>
      <c r="L18" s="129"/>
      <c r="M18" s="114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</row>
    <row r="19" spans="1:62">
      <c r="A19" s="26"/>
      <c r="B19" s="114"/>
      <c r="C19" s="129"/>
      <c r="D19" s="129"/>
      <c r="E19" s="129"/>
      <c r="F19" s="129"/>
      <c r="G19" s="129"/>
      <c r="H19" s="129"/>
      <c r="I19" s="140" t="s">
        <v>121</v>
      </c>
      <c r="J19" s="132"/>
      <c r="K19" s="132"/>
      <c r="L19" s="129"/>
      <c r="M19" s="114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BI19" s="5" t="s">
        <v>64</v>
      </c>
    </row>
    <row r="20" spans="1:62" ht="5.25" customHeight="1">
      <c r="A20" s="26"/>
      <c r="B20" s="114"/>
      <c r="C20" s="129"/>
      <c r="D20" s="129"/>
      <c r="E20" s="129"/>
      <c r="F20" s="129"/>
      <c r="G20" s="129"/>
      <c r="H20" s="129"/>
      <c r="I20" s="129"/>
      <c r="J20" s="129"/>
      <c r="K20" s="129"/>
      <c r="L20" s="129"/>
      <c r="M20" s="114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</row>
    <row r="21" spans="1:62">
      <c r="A21" s="26"/>
      <c r="B21" s="114"/>
      <c r="C21" s="129"/>
      <c r="D21" s="129"/>
      <c r="E21" s="129"/>
      <c r="F21" s="129"/>
      <c r="G21" s="129"/>
      <c r="H21" s="129"/>
      <c r="I21" s="132"/>
      <c r="J21" s="132"/>
      <c r="K21" s="129"/>
      <c r="L21" s="129"/>
      <c r="M21" s="114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X21" s="111">
        <v>7</v>
      </c>
      <c r="AY21" t="s">
        <v>36</v>
      </c>
      <c r="BC21" s="5" t="s">
        <v>36</v>
      </c>
      <c r="BD21" s="5" t="s">
        <v>46</v>
      </c>
      <c r="BE21" s="5" t="s">
        <v>44</v>
      </c>
      <c r="BF21" s="5" t="s">
        <v>45</v>
      </c>
      <c r="BH21" s="5"/>
      <c r="BI21" s="5" t="s">
        <v>65</v>
      </c>
      <c r="BJ21" s="5" t="s">
        <v>66</v>
      </c>
    </row>
    <row r="22" spans="1:62" ht="13.5">
      <c r="A22" s="26"/>
      <c r="B22" s="114"/>
      <c r="C22" s="129"/>
      <c r="D22" s="129"/>
      <c r="E22" s="129"/>
      <c r="F22" s="129"/>
      <c r="G22" s="129"/>
      <c r="H22" s="129"/>
      <c r="I22" s="129"/>
      <c r="J22" s="129"/>
      <c r="K22" s="129"/>
      <c r="L22" s="129"/>
      <c r="M22" s="114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Y22" s="13" t="s">
        <v>43</v>
      </c>
      <c r="BB22">
        <v>1</v>
      </c>
      <c r="BC22">
        <v>1</v>
      </c>
      <c r="BD22">
        <v>2</v>
      </c>
      <c r="BE22">
        <v>645.33000000000004</v>
      </c>
      <c r="BF22">
        <v>10</v>
      </c>
      <c r="BI22">
        <v>0</v>
      </c>
      <c r="BJ22">
        <v>0</v>
      </c>
    </row>
    <row r="23" spans="1:62" ht="13.5">
      <c r="A23" s="26"/>
      <c r="B23" s="114"/>
      <c r="C23" s="129"/>
      <c r="D23" s="129"/>
      <c r="E23" s="129"/>
      <c r="F23" s="129"/>
      <c r="G23" s="129"/>
      <c r="H23" s="129"/>
      <c r="I23" s="129"/>
      <c r="J23" s="129"/>
      <c r="K23" s="129"/>
      <c r="L23" s="129"/>
      <c r="M23" s="114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Y23" s="14" t="s">
        <v>37</v>
      </c>
      <c r="BB23">
        <v>2</v>
      </c>
      <c r="BC23">
        <f>3/2</f>
        <v>1.5</v>
      </c>
      <c r="BD23">
        <v>2.5</v>
      </c>
      <c r="BE23">
        <v>516.27</v>
      </c>
      <c r="BF23">
        <v>13</v>
      </c>
      <c r="BI23">
        <v>1</v>
      </c>
      <c r="BJ23">
        <v>1</v>
      </c>
    </row>
    <row r="24" spans="1:62" ht="13.5">
      <c r="A24" s="26"/>
      <c r="B24" s="114"/>
      <c r="C24" s="129"/>
      <c r="D24" s="138" t="s">
        <v>28</v>
      </c>
      <c r="E24" s="129"/>
      <c r="F24" s="129"/>
      <c r="G24" s="129"/>
      <c r="H24" s="129"/>
      <c r="I24" s="138" t="s">
        <v>29</v>
      </c>
      <c r="J24" s="129"/>
      <c r="K24" s="129"/>
      <c r="L24" s="129"/>
      <c r="M24" s="114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Y24" s="15" t="s">
        <v>120</v>
      </c>
      <c r="BB24">
        <v>3</v>
      </c>
      <c r="BC24">
        <v>1.67</v>
      </c>
      <c r="BD24">
        <v>2.67</v>
      </c>
      <c r="BE24">
        <v>484</v>
      </c>
      <c r="BF24">
        <v>14</v>
      </c>
      <c r="BI24">
        <f>VLOOKUP(AX21,BB22:BD30,3)</f>
        <v>4</v>
      </c>
      <c r="BJ24">
        <v>0</v>
      </c>
    </row>
    <row r="25" spans="1:62" ht="13.5">
      <c r="A25" s="26"/>
      <c r="B25" s="114"/>
      <c r="C25" s="129"/>
      <c r="D25" s="129"/>
      <c r="E25" s="129"/>
      <c r="F25" s="129"/>
      <c r="G25" s="129"/>
      <c r="H25" s="129"/>
      <c r="I25" s="129"/>
      <c r="J25" s="129"/>
      <c r="K25" s="129"/>
      <c r="L25" s="129"/>
      <c r="M25" s="114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Y25" s="13" t="s">
        <v>38</v>
      </c>
      <c r="BB25">
        <v>4</v>
      </c>
      <c r="BC25">
        <v>2</v>
      </c>
      <c r="BD25">
        <v>3</v>
      </c>
      <c r="BE25">
        <v>430.22</v>
      </c>
      <c r="BF25">
        <v>15</v>
      </c>
    </row>
    <row r="26" spans="1:62" ht="13.5">
      <c r="A26" s="26"/>
      <c r="B26" s="114"/>
      <c r="C26" s="129"/>
      <c r="D26" s="129"/>
      <c r="E26" s="129"/>
      <c r="F26" s="129"/>
      <c r="G26" s="129"/>
      <c r="H26" s="129"/>
      <c r="I26" s="129"/>
      <c r="J26" s="129"/>
      <c r="K26" s="129"/>
      <c r="L26" s="129"/>
      <c r="M26" s="114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Y26" s="15" t="s">
        <v>67</v>
      </c>
      <c r="BB26">
        <v>5</v>
      </c>
      <c r="BC26">
        <v>2.33</v>
      </c>
      <c r="BD26">
        <v>3.33</v>
      </c>
      <c r="BE26">
        <v>352</v>
      </c>
      <c r="BF26">
        <v>19</v>
      </c>
    </row>
    <row r="27" spans="1:62" ht="13.5">
      <c r="A27" s="26"/>
      <c r="B27" s="114"/>
      <c r="C27" s="129"/>
      <c r="D27" s="129"/>
      <c r="E27" s="129"/>
      <c r="F27" s="129"/>
      <c r="G27" s="129"/>
      <c r="H27" s="129"/>
      <c r="I27" s="129"/>
      <c r="J27" s="129"/>
      <c r="K27" s="129"/>
      <c r="L27" s="129"/>
      <c r="M27" s="114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Y27" s="15" t="s">
        <v>39</v>
      </c>
      <c r="BB27">
        <v>6</v>
      </c>
      <c r="BC27">
        <v>2.67</v>
      </c>
      <c r="BD27">
        <v>3.67</v>
      </c>
      <c r="BE27">
        <v>322.67</v>
      </c>
      <c r="BF27">
        <v>20</v>
      </c>
    </row>
    <row r="28" spans="1:62" ht="13.5">
      <c r="A28" s="26"/>
      <c r="B28" s="114"/>
      <c r="C28" s="129"/>
      <c r="D28" s="129"/>
      <c r="E28" s="129"/>
      <c r="F28" s="129"/>
      <c r="G28" s="129"/>
      <c r="H28" s="129"/>
      <c r="I28" s="129"/>
      <c r="J28" s="129"/>
      <c r="K28" s="129"/>
      <c r="L28" s="129"/>
      <c r="M28" s="114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Y28" s="15" t="s">
        <v>42</v>
      </c>
      <c r="BB28">
        <v>7</v>
      </c>
      <c r="BC28">
        <v>3</v>
      </c>
      <c r="BD28">
        <v>4</v>
      </c>
    </row>
    <row r="29" spans="1:62" ht="13.5">
      <c r="A29" s="26"/>
      <c r="B29" s="114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14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Y29" s="13" t="s">
        <v>40</v>
      </c>
      <c r="BB29">
        <v>8</v>
      </c>
      <c r="BC29">
        <v>4</v>
      </c>
      <c r="BD29">
        <v>5</v>
      </c>
    </row>
    <row r="30" spans="1:62" ht="13.5">
      <c r="A30" s="26"/>
      <c r="B30" s="114"/>
      <c r="C30" s="129"/>
      <c r="D30" s="129"/>
      <c r="E30" s="129"/>
      <c r="F30" s="129"/>
      <c r="G30" s="129"/>
      <c r="H30" s="129"/>
      <c r="I30" s="129"/>
      <c r="J30" s="129"/>
      <c r="K30" s="129"/>
      <c r="L30" s="129"/>
      <c r="M30" s="114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Y30" s="13" t="s">
        <v>41</v>
      </c>
      <c r="BB30">
        <v>9</v>
      </c>
      <c r="BC30">
        <v>5</v>
      </c>
      <c r="BD30">
        <v>6</v>
      </c>
    </row>
    <row r="31" spans="1:62" ht="13.5">
      <c r="A31" s="26"/>
      <c r="B31" s="114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14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Y31" s="13"/>
    </row>
    <row r="32" spans="1:62" ht="13.5">
      <c r="A32" s="26"/>
      <c r="B32" s="114"/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14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Y32" s="13"/>
    </row>
    <row r="33" spans="1:51" ht="13.5">
      <c r="A33" s="26"/>
      <c r="B33" s="114"/>
      <c r="C33" s="129"/>
      <c r="D33" s="129"/>
      <c r="E33" s="129"/>
      <c r="F33" s="129"/>
      <c r="G33" s="129"/>
      <c r="H33" s="129"/>
      <c r="I33" s="129"/>
      <c r="J33" s="129"/>
      <c r="K33" s="129"/>
      <c r="L33" s="129"/>
      <c r="M33" s="114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Y33" s="13"/>
    </row>
    <row r="34" spans="1:51">
      <c r="A34" s="26"/>
      <c r="B34" s="114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14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</row>
    <row r="35" spans="1:51">
      <c r="A35" s="26"/>
      <c r="B35" s="114"/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14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</row>
    <row r="36" spans="1:51" ht="9.75" customHeight="1">
      <c r="A36" s="26"/>
      <c r="B36" s="114"/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14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</row>
    <row r="37" spans="1:51">
      <c r="A37" s="26"/>
      <c r="B37" s="114"/>
      <c r="C37" s="129"/>
      <c r="D37" s="129"/>
      <c r="E37" s="129"/>
      <c r="F37" s="129"/>
      <c r="G37" s="129"/>
      <c r="H37" s="129"/>
      <c r="I37" s="129"/>
      <c r="J37" s="129"/>
      <c r="K37" s="129"/>
      <c r="L37" s="129"/>
      <c r="M37" s="114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</row>
    <row r="38" spans="1:51">
      <c r="A38" s="26"/>
      <c r="B38" s="114"/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14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</row>
    <row r="39" spans="1:51">
      <c r="A39" s="26"/>
      <c r="B39" s="114"/>
      <c r="C39" s="129"/>
      <c r="D39" s="129"/>
      <c r="E39" s="129"/>
      <c r="F39" s="129"/>
      <c r="G39" s="129"/>
      <c r="H39" s="129"/>
      <c r="I39" s="129"/>
      <c r="J39" s="129"/>
      <c r="K39" s="129"/>
      <c r="L39" s="129"/>
      <c r="M39" s="114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</row>
    <row r="40" spans="1:51" ht="3.75" customHeight="1">
      <c r="A40" s="26"/>
      <c r="B40" s="114"/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</row>
    <row r="41" spans="1:51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</row>
    <row r="42" spans="1:51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</row>
    <row r="43" spans="1:51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</row>
    <row r="44" spans="1:51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</row>
    <row r="45" spans="1:51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</row>
    <row r="46" spans="1:51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</row>
    <row r="47" spans="1:51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</row>
    <row r="48" spans="1:51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</row>
    <row r="49" spans="1:42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</row>
    <row r="50" spans="1:42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</row>
    <row r="51" spans="1:42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</row>
    <row r="52" spans="1:42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</row>
    <row r="53" spans="1:42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</row>
    <row r="54" spans="1:42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</row>
    <row r="55" spans="1:42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</row>
    <row r="56" spans="1:42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</row>
    <row r="57" spans="1:42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</row>
    <row r="58" spans="1:42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</row>
    <row r="59" spans="1:42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</row>
    <row r="60" spans="1:42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</row>
    <row r="61" spans="1:4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</row>
    <row r="62" spans="1:4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</row>
    <row r="63" spans="1:4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</row>
    <row r="64" spans="1:42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</row>
    <row r="65" spans="1:42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</row>
    <row r="66" spans="1:42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</row>
    <row r="67" spans="1:42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</row>
    <row r="68" spans="1:42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</row>
    <row r="69" spans="1:42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</row>
    <row r="70" spans="1:42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</row>
    <row r="71" spans="1:42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</row>
    <row r="72" spans="1:42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</row>
    <row r="73" spans="1:42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</row>
    <row r="74" spans="1:42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</row>
    <row r="75" spans="1:42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</row>
    <row r="76" spans="1:42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</row>
    <row r="77" spans="1:42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</row>
    <row r="78" spans="1:42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</row>
    <row r="79" spans="1:42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</row>
    <row r="80" spans="1:42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</row>
    <row r="81" spans="1:42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</row>
    <row r="82" spans="1:42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</row>
    <row r="83" spans="1:42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</row>
    <row r="84" spans="1:42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</row>
    <row r="85" spans="1:42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</row>
    <row r="86" spans="1:42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</row>
    <row r="87" spans="1:42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</row>
    <row r="88" spans="1:42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</row>
    <row r="89" spans="1:42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</row>
    <row r="90" spans="1:42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</row>
    <row r="91" spans="1:42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</row>
    <row r="92" spans="1:42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</row>
    <row r="93" spans="1:42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</row>
    <row r="94" spans="1:42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</row>
    <row r="95" spans="1:42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</row>
    <row r="96" spans="1:42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</row>
    <row r="97" spans="1:42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</row>
    <row r="98" spans="1:42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</row>
    <row r="99" spans="1:42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</row>
    <row r="100" spans="1:42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</row>
    <row r="101" spans="1:42"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</row>
    <row r="102" spans="1:42"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</row>
    <row r="103" spans="1:42"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</row>
    <row r="104" spans="1:42"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</row>
    <row r="105" spans="1:42"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</row>
    <row r="106" spans="1:42"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</row>
    <row r="107" spans="1:42"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</row>
    <row r="108" spans="1:42"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</row>
  </sheetData>
  <sheetProtection selectLockedCells="1"/>
  <phoneticPr fontId="3" type="noConversion"/>
  <pageMargins left="0.7" right="0.7" top="0.75" bottom="0.75" header="0.3" footer="0.3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13653676" r:id="rId4" name="CommandButton5">
          <controlPr defaultSize="0" autoLine="0" r:id="rId5">
            <anchor moveWithCells="1">
              <from>
                <xdr:col>10</xdr:col>
                <xdr:colOff>533400</xdr:colOff>
                <xdr:row>35</xdr:row>
                <xdr:rowOff>28575</xdr:rowOff>
              </from>
              <to>
                <xdr:col>11</xdr:col>
                <xdr:colOff>238125</xdr:colOff>
                <xdr:row>37</xdr:row>
                <xdr:rowOff>57150</xdr:rowOff>
              </to>
            </anchor>
          </controlPr>
        </control>
      </mc:Choice>
      <mc:Fallback>
        <control shapeId="13653676" r:id="rId4" name="CommandButton5"/>
      </mc:Fallback>
    </mc:AlternateContent>
    <mc:AlternateContent xmlns:mc="http://schemas.openxmlformats.org/markup-compatibility/2006">
      <mc:Choice Requires="x14">
        <control shapeId="13653674" r:id="rId6" name="CommandButton3">
          <controlPr defaultSize="0" autoLine="0" r:id="rId5">
            <anchor moveWithCells="1">
              <from>
                <xdr:col>6</xdr:col>
                <xdr:colOff>333375</xdr:colOff>
                <xdr:row>35</xdr:row>
                <xdr:rowOff>47625</xdr:rowOff>
              </from>
              <to>
                <xdr:col>7</xdr:col>
                <xdr:colOff>38100</xdr:colOff>
                <xdr:row>37</xdr:row>
                <xdr:rowOff>76200</xdr:rowOff>
              </to>
            </anchor>
          </controlPr>
        </control>
      </mc:Choice>
      <mc:Fallback>
        <control shapeId="13653674" r:id="rId6" name="CommandButton3"/>
      </mc:Fallback>
    </mc:AlternateContent>
    <mc:AlternateContent xmlns:mc="http://schemas.openxmlformats.org/markup-compatibility/2006">
      <mc:Choice Requires="x14">
        <control shapeId="20485" r:id="rId7" name="CommandButton1">
          <controlPr defaultSize="0" autoLine="0" r:id="rId8">
            <anchor moveWithCells="1">
              <from>
                <xdr:col>2</xdr:col>
                <xdr:colOff>200025</xdr:colOff>
                <xdr:row>19</xdr:row>
                <xdr:rowOff>28575</xdr:rowOff>
              </from>
              <to>
                <xdr:col>5</xdr:col>
                <xdr:colOff>323850</xdr:colOff>
                <xdr:row>21</xdr:row>
                <xdr:rowOff>114300</xdr:rowOff>
              </to>
            </anchor>
          </controlPr>
        </control>
      </mc:Choice>
      <mc:Fallback>
        <control shapeId="20485" r:id="rId7" name="CommandButton1"/>
      </mc:Fallback>
    </mc:AlternateContent>
    <mc:AlternateContent xmlns:mc="http://schemas.openxmlformats.org/markup-compatibility/2006">
      <mc:Choice Requires="x14">
        <control shapeId="13653673" r:id="rId9" name="CommandButton2">
          <controlPr defaultSize="0" autoLine="0" r:id="rId5">
            <anchor moveWithCells="1">
              <from>
                <xdr:col>6</xdr:col>
                <xdr:colOff>295275</xdr:colOff>
                <xdr:row>15</xdr:row>
                <xdr:rowOff>142875</xdr:rowOff>
              </from>
              <to>
                <xdr:col>7</xdr:col>
                <xdr:colOff>0</xdr:colOff>
                <xdr:row>18</xdr:row>
                <xdr:rowOff>38100</xdr:rowOff>
              </to>
            </anchor>
          </controlPr>
        </control>
      </mc:Choice>
      <mc:Fallback>
        <control shapeId="13653673" r:id="rId9" name="CommandButton2"/>
      </mc:Fallback>
    </mc:AlternateContent>
    <mc:AlternateContent xmlns:mc="http://schemas.openxmlformats.org/markup-compatibility/2006">
      <mc:Choice Requires="x14">
        <control shapeId="20481" r:id="rId10" name="Option Button 1">
          <controlPr defaultSize="0" autoFill="0" autoLine="0" autoPict="0">
            <anchor moveWithCells="1">
              <from>
                <xdr:col>3</xdr:col>
                <xdr:colOff>85725</xdr:colOff>
                <xdr:row>15</xdr:row>
                <xdr:rowOff>123825</xdr:rowOff>
              </from>
              <to>
                <xdr:col>6</xdr:col>
                <xdr:colOff>104775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482" r:id="rId11" name="Option Button 2">
          <controlPr defaultSize="0" autoFill="0" autoLine="0" autoPict="0">
            <anchor moveWithCells="1">
              <from>
                <xdr:col>8</xdr:col>
                <xdr:colOff>0</xdr:colOff>
                <xdr:row>16</xdr:row>
                <xdr:rowOff>38100</xdr:rowOff>
              </from>
              <to>
                <xdr:col>10</xdr:col>
                <xdr:colOff>590550</xdr:colOff>
                <xdr:row>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483" r:id="rId12" name="Option Button 3">
          <controlPr defaultSize="0" autoFill="0" autoLine="0" autoPict="0">
            <anchor moveWithCells="1">
              <from>
                <xdr:col>8</xdr:col>
                <xdr:colOff>47625</xdr:colOff>
                <xdr:row>35</xdr:row>
                <xdr:rowOff>104775</xdr:rowOff>
              </from>
              <to>
                <xdr:col>9</xdr:col>
                <xdr:colOff>381000</xdr:colOff>
                <xdr:row>37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484" r:id="rId13" name="Option Button 4">
          <controlPr defaultSize="0" autoFill="0" autoLine="0" autoPict="0">
            <anchor moveWithCells="1">
              <from>
                <xdr:col>3</xdr:col>
                <xdr:colOff>295275</xdr:colOff>
                <xdr:row>35</xdr:row>
                <xdr:rowOff>104775</xdr:rowOff>
              </from>
              <to>
                <xdr:col>5</xdr:col>
                <xdr:colOff>19050</xdr:colOff>
                <xdr:row>37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488" r:id="rId14" name="Drop Down 8">
          <controlPr defaultSize="0" print="0" autoLine="0" autoPict="0" macro="[0]!ChangeToUH">
            <anchor moveWithCells="1">
              <from>
                <xdr:col>7</xdr:col>
                <xdr:colOff>828675</xdr:colOff>
                <xdr:row>19</xdr:row>
                <xdr:rowOff>19050</xdr:rowOff>
              </from>
              <to>
                <xdr:col>11</xdr:col>
                <xdr:colOff>266700</xdr:colOff>
                <xdr:row>21</xdr:row>
                <xdr:rowOff>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48"/>
  <sheetViews>
    <sheetView workbookViewId="0">
      <selection activeCell="M33" sqref="M33"/>
    </sheetView>
  </sheetViews>
  <sheetFormatPr defaultRowHeight="12.75"/>
  <cols>
    <col min="2" max="2" width="20.28515625" customWidth="1"/>
    <col min="3" max="3" width="18.7109375" customWidth="1"/>
    <col min="4" max="4" width="11.85546875" customWidth="1"/>
  </cols>
  <sheetData>
    <row r="1" spans="1:3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</row>
    <row r="3" spans="1:32">
      <c r="B3" s="4" t="s">
        <v>81</v>
      </c>
      <c r="D3" s="32" t="s">
        <v>86</v>
      </c>
      <c r="E3" s="30">
        <v>1</v>
      </c>
      <c r="F3" s="32" t="s">
        <v>176</v>
      </c>
      <c r="L3" s="4" t="s">
        <v>20</v>
      </c>
      <c r="Q3" s="4" t="s">
        <v>181</v>
      </c>
      <c r="W3" s="4" t="s">
        <v>222</v>
      </c>
      <c r="Z3" s="4" t="s">
        <v>73</v>
      </c>
    </row>
    <row r="4" spans="1:32">
      <c r="B4" s="32"/>
      <c r="M4" s="32" t="s">
        <v>90</v>
      </c>
      <c r="N4" s="91" t="s">
        <v>294</v>
      </c>
      <c r="Q4" s="32" t="s">
        <v>90</v>
      </c>
      <c r="R4" s="90" t="s">
        <v>294</v>
      </c>
      <c r="V4" s="207" t="s">
        <v>223</v>
      </c>
      <c r="W4" s="207" t="s">
        <v>70</v>
      </c>
      <c r="X4" s="207" t="s">
        <v>213</v>
      </c>
      <c r="Z4" s="39"/>
      <c r="AA4" s="37" t="s">
        <v>74</v>
      </c>
      <c r="AB4" s="3" t="s">
        <v>70</v>
      </c>
    </row>
    <row r="5" spans="1:32">
      <c r="B5">
        <v>1</v>
      </c>
      <c r="C5" s="32" t="s">
        <v>77</v>
      </c>
      <c r="M5" s="36" t="s">
        <v>125</v>
      </c>
      <c r="N5">
        <v>0</v>
      </c>
      <c r="Q5" s="32" t="s">
        <v>178</v>
      </c>
      <c r="R5" s="30">
        <v>3</v>
      </c>
      <c r="V5" s="129">
        <v>1</v>
      </c>
      <c r="W5" s="103">
        <v>20</v>
      </c>
      <c r="X5" s="104" t="s">
        <v>248</v>
      </c>
      <c r="Y5">
        <v>90</v>
      </c>
      <c r="Z5" s="66">
        <v>1</v>
      </c>
      <c r="AA5" s="99">
        <v>4</v>
      </c>
      <c r="AB5" s="100">
        <v>900</v>
      </c>
    </row>
    <row r="6" spans="1:32">
      <c r="B6">
        <v>2</v>
      </c>
      <c r="C6" s="32" t="s">
        <v>79</v>
      </c>
      <c r="M6" s="36" t="s">
        <v>127</v>
      </c>
      <c r="N6">
        <v>500</v>
      </c>
      <c r="Q6" s="32" t="s">
        <v>179</v>
      </c>
      <c r="R6" s="30">
        <v>4</v>
      </c>
      <c r="V6" s="129">
        <v>2</v>
      </c>
      <c r="W6" s="105">
        <v>200</v>
      </c>
      <c r="X6" s="106" t="s">
        <v>278</v>
      </c>
      <c r="Y6">
        <v>80</v>
      </c>
      <c r="Z6" s="67">
        <v>2</v>
      </c>
      <c r="AA6" s="101">
        <v>0</v>
      </c>
      <c r="AB6" s="102">
        <v>99.999999999999986</v>
      </c>
      <c r="AE6" s="223"/>
      <c r="AF6" s="224"/>
    </row>
    <row r="7" spans="1:32">
      <c r="B7">
        <v>5</v>
      </c>
      <c r="C7" s="32" t="s">
        <v>87</v>
      </c>
      <c r="D7" s="32" t="s">
        <v>84</v>
      </c>
      <c r="E7" s="30">
        <v>0.374</v>
      </c>
      <c r="M7" s="36" t="s">
        <v>126</v>
      </c>
      <c r="N7">
        <v>40</v>
      </c>
      <c r="Q7" s="32" t="s">
        <v>180</v>
      </c>
      <c r="R7" s="30">
        <v>5</v>
      </c>
      <c r="V7" s="129">
        <v>3</v>
      </c>
      <c r="W7" s="163">
        <v>200</v>
      </c>
      <c r="X7" s="106" t="s">
        <v>279</v>
      </c>
      <c r="Y7">
        <v>70</v>
      </c>
      <c r="Z7" s="67">
        <v>3</v>
      </c>
      <c r="AA7" s="101">
        <v>2</v>
      </c>
      <c r="AB7" s="102">
        <v>99.999999999999986</v>
      </c>
      <c r="AE7" s="223"/>
      <c r="AF7" s="224"/>
    </row>
    <row r="8" spans="1:32">
      <c r="B8">
        <v>3</v>
      </c>
      <c r="C8" s="32" t="s">
        <v>80</v>
      </c>
      <c r="D8" s="32"/>
      <c r="E8" s="26"/>
      <c r="V8" s="129">
        <v>4</v>
      </c>
      <c r="W8" s="112">
        <v>200</v>
      </c>
      <c r="X8" s="113" t="s">
        <v>280</v>
      </c>
      <c r="Y8">
        <v>60</v>
      </c>
      <c r="Z8" s="67">
        <v>4</v>
      </c>
      <c r="AA8" s="101"/>
      <c r="AB8" s="102"/>
      <c r="AE8" s="223"/>
      <c r="AF8" s="224"/>
    </row>
    <row r="9" spans="1:32">
      <c r="B9">
        <v>6</v>
      </c>
      <c r="C9" s="32" t="s">
        <v>82</v>
      </c>
      <c r="V9" s="129">
        <v>5</v>
      </c>
      <c r="W9" s="105"/>
      <c r="X9" s="106"/>
      <c r="Z9" s="67">
        <v>5</v>
      </c>
      <c r="AA9" s="101"/>
      <c r="AB9" s="102"/>
    </row>
    <row r="10" spans="1:32">
      <c r="B10">
        <v>4</v>
      </c>
      <c r="C10" s="32" t="s">
        <v>83</v>
      </c>
      <c r="D10" s="32" t="s">
        <v>85</v>
      </c>
      <c r="E10" s="30">
        <v>1.5748031496062993</v>
      </c>
      <c r="Q10" s="96">
        <v>5</v>
      </c>
      <c r="R10" s="306" t="s">
        <v>274</v>
      </c>
      <c r="V10" s="129">
        <v>6</v>
      </c>
      <c r="W10" s="105"/>
      <c r="X10" s="106"/>
      <c r="Z10" s="67">
        <v>6</v>
      </c>
      <c r="AA10" s="101"/>
      <c r="AB10" s="102"/>
    </row>
    <row r="11" spans="1:32">
      <c r="B11">
        <v>7</v>
      </c>
      <c r="C11" s="32" t="s">
        <v>137</v>
      </c>
      <c r="D11" s="32" t="s">
        <v>138</v>
      </c>
      <c r="E11" s="30">
        <v>0.5</v>
      </c>
      <c r="Q11" s="1"/>
      <c r="R11" s="1" t="s">
        <v>60</v>
      </c>
      <c r="V11" s="129">
        <v>7</v>
      </c>
      <c r="W11" s="105"/>
      <c r="X11" s="106"/>
      <c r="Z11" s="67">
        <v>7</v>
      </c>
      <c r="AA11" s="101"/>
      <c r="AB11" s="102"/>
    </row>
    <row r="12" spans="1:32">
      <c r="B12">
        <v>8</v>
      </c>
      <c r="C12" s="32" t="s">
        <v>175</v>
      </c>
      <c r="D12" s="32" t="s">
        <v>170</v>
      </c>
      <c r="E12" s="30">
        <v>0.05</v>
      </c>
      <c r="Q12" s="1"/>
      <c r="R12" s="1" t="s">
        <v>4</v>
      </c>
      <c r="V12" s="129">
        <v>8</v>
      </c>
      <c r="W12" s="105"/>
      <c r="X12" s="106"/>
      <c r="Z12" s="67">
        <v>8</v>
      </c>
      <c r="AA12" s="101"/>
      <c r="AB12" s="102"/>
    </row>
    <row r="13" spans="1:32">
      <c r="D13" s="32" t="s">
        <v>171</v>
      </c>
      <c r="E13" s="30">
        <v>1</v>
      </c>
      <c r="Q13" s="1"/>
      <c r="R13" s="1" t="s">
        <v>5</v>
      </c>
      <c r="V13" s="129">
        <v>9</v>
      </c>
      <c r="W13" s="105"/>
      <c r="X13" s="106"/>
      <c r="Z13" s="67">
        <v>9</v>
      </c>
      <c r="AA13" s="101"/>
      <c r="AB13" s="102"/>
    </row>
    <row r="14" spans="1:32">
      <c r="D14" s="32" t="s">
        <v>177</v>
      </c>
      <c r="E14" s="30">
        <v>2</v>
      </c>
      <c r="L14" s="4" t="s">
        <v>162</v>
      </c>
      <c r="Q14" s="1"/>
      <c r="R14" s="1" t="s">
        <v>6</v>
      </c>
      <c r="V14" s="129">
        <v>10</v>
      </c>
      <c r="W14" s="105"/>
      <c r="X14" s="106"/>
      <c r="Z14" s="67">
        <v>10</v>
      </c>
      <c r="AA14" s="101"/>
      <c r="AB14" s="102"/>
    </row>
    <row r="15" spans="1:32">
      <c r="B15" s="4" t="s">
        <v>88</v>
      </c>
      <c r="V15" s="129">
        <v>11</v>
      </c>
      <c r="W15" s="105"/>
      <c r="X15" s="106"/>
      <c r="Z15" s="67">
        <v>11</v>
      </c>
      <c r="AA15" s="101"/>
      <c r="AB15" s="102"/>
    </row>
    <row r="16" spans="1:32">
      <c r="D16" s="32" t="s">
        <v>90</v>
      </c>
      <c r="E16" s="228">
        <v>40182</v>
      </c>
      <c r="H16" s="32" t="s">
        <v>233</v>
      </c>
      <c r="M16" s="32" t="s">
        <v>163</v>
      </c>
      <c r="N16" s="192">
        <v>3</v>
      </c>
      <c r="V16" s="129">
        <v>12</v>
      </c>
      <c r="W16" s="105"/>
      <c r="X16" s="106"/>
      <c r="Z16" s="67">
        <v>12</v>
      </c>
      <c r="AA16" s="101"/>
      <c r="AB16" s="102"/>
    </row>
    <row r="17" spans="3:28">
      <c r="M17" s="32" t="s">
        <v>164</v>
      </c>
      <c r="N17" s="192">
        <v>30</v>
      </c>
      <c r="V17" s="129">
        <v>13</v>
      </c>
      <c r="W17" s="105"/>
      <c r="X17" s="106"/>
      <c r="Z17" s="67">
        <v>13</v>
      </c>
      <c r="AA17" s="101"/>
      <c r="AB17" s="102"/>
    </row>
    <row r="18" spans="3:28">
      <c r="C18" s="32" t="s">
        <v>89</v>
      </c>
      <c r="D18" s="32" t="s">
        <v>86</v>
      </c>
      <c r="E18" s="30">
        <v>1</v>
      </c>
      <c r="H18" s="32" t="s">
        <v>234</v>
      </c>
      <c r="I18" s="192">
        <v>1000</v>
      </c>
      <c r="M18" s="32" t="s">
        <v>165</v>
      </c>
      <c r="N18" s="192">
        <v>3.1</v>
      </c>
      <c r="V18" s="129">
        <v>14</v>
      </c>
      <c r="W18" s="105"/>
      <c r="X18" s="106"/>
      <c r="Z18" s="67">
        <v>14</v>
      </c>
      <c r="AA18" s="101"/>
      <c r="AB18" s="102"/>
    </row>
    <row r="19" spans="3:28">
      <c r="C19" s="32"/>
      <c r="D19" s="32" t="s">
        <v>91</v>
      </c>
      <c r="E19" s="30">
        <v>0.5</v>
      </c>
      <c r="H19" s="32" t="s">
        <v>235</v>
      </c>
      <c r="I19" s="192">
        <v>10</v>
      </c>
      <c r="M19" s="32" t="s">
        <v>166</v>
      </c>
      <c r="N19">
        <v>10</v>
      </c>
      <c r="V19" s="129">
        <v>15</v>
      </c>
      <c r="W19" s="105"/>
      <c r="X19" s="106"/>
      <c r="Z19" s="67">
        <v>15</v>
      </c>
      <c r="AA19" s="101"/>
      <c r="AB19" s="102"/>
    </row>
    <row r="20" spans="3:28">
      <c r="C20" s="32" t="s">
        <v>94</v>
      </c>
      <c r="D20" s="32" t="s">
        <v>86</v>
      </c>
      <c r="E20" s="30">
        <v>1</v>
      </c>
      <c r="H20" s="32" t="s">
        <v>236</v>
      </c>
      <c r="I20" s="234">
        <v>0.68053894529058223</v>
      </c>
      <c r="V20" s="129">
        <v>16</v>
      </c>
      <c r="W20" s="105"/>
      <c r="X20" s="106"/>
      <c r="Z20" s="67">
        <v>16</v>
      </c>
      <c r="AA20" s="101"/>
      <c r="AB20" s="102"/>
    </row>
    <row r="21" spans="3:28">
      <c r="C21" s="31" t="s">
        <v>9</v>
      </c>
      <c r="D21" s="32"/>
      <c r="E21" s="26"/>
      <c r="V21" s="129">
        <v>17</v>
      </c>
      <c r="W21" s="105"/>
      <c r="X21" s="106"/>
      <c r="Z21" s="67">
        <v>17</v>
      </c>
      <c r="AA21" s="101"/>
      <c r="AB21" s="102"/>
    </row>
    <row r="22" spans="3:28">
      <c r="C22" s="92" t="s">
        <v>183</v>
      </c>
      <c r="D22" s="32"/>
      <c r="E22" s="26"/>
      <c r="L22" s="4"/>
      <c r="V22" s="129">
        <v>18</v>
      </c>
      <c r="W22" s="105"/>
      <c r="X22" s="106"/>
      <c r="Z22" s="67">
        <v>18</v>
      </c>
      <c r="AA22" s="101"/>
      <c r="AB22" s="102"/>
    </row>
    <row r="23" spans="3:28">
      <c r="C23" s="32" t="s">
        <v>92</v>
      </c>
      <c r="E23" s="30">
        <v>13.5</v>
      </c>
      <c r="K23" s="4"/>
      <c r="L23" s="202"/>
      <c r="V23" s="129">
        <v>19</v>
      </c>
      <c r="W23" s="105"/>
      <c r="X23" s="106"/>
      <c r="Z23" s="67">
        <v>19</v>
      </c>
      <c r="AA23" s="101"/>
      <c r="AB23" s="102"/>
    </row>
    <row r="24" spans="3:28">
      <c r="C24" s="302" t="s">
        <v>273</v>
      </c>
      <c r="E24" s="30">
        <v>700</v>
      </c>
      <c r="K24" s="4"/>
      <c r="L24" s="201"/>
      <c r="V24" s="129">
        <v>20</v>
      </c>
      <c r="W24" s="107"/>
      <c r="X24" s="108"/>
      <c r="Z24" s="67">
        <v>20</v>
      </c>
      <c r="AA24" s="101"/>
      <c r="AB24" s="102"/>
    </row>
    <row r="25" spans="3:28">
      <c r="D25" s="32" t="s">
        <v>93</v>
      </c>
      <c r="E25" s="30" t="s">
        <v>269</v>
      </c>
      <c r="K25" s="4"/>
      <c r="L25" s="201"/>
      <c r="Z25" s="67">
        <v>21</v>
      </c>
      <c r="AA25" s="101"/>
      <c r="AB25" s="102"/>
    </row>
    <row r="26" spans="3:28">
      <c r="K26" s="4"/>
      <c r="L26" s="201"/>
      <c r="Z26" s="67">
        <v>22</v>
      </c>
      <c r="AA26" s="101"/>
      <c r="AB26" s="102"/>
    </row>
    <row r="27" spans="3:28">
      <c r="D27" s="32" t="s">
        <v>95</v>
      </c>
      <c r="E27" s="30">
        <v>70.645161290322577</v>
      </c>
      <c r="K27" s="4"/>
      <c r="L27" s="201"/>
      <c r="W27" s="213"/>
      <c r="Z27" s="67">
        <v>23</v>
      </c>
      <c r="AA27" s="101"/>
      <c r="AB27" s="102"/>
    </row>
    <row r="28" spans="3:28">
      <c r="D28" s="32" t="s">
        <v>96</v>
      </c>
      <c r="E28" s="30">
        <v>620</v>
      </c>
      <c r="F28" t="str">
        <f>I38</f>
        <v>Acres</v>
      </c>
      <c r="K28" s="4"/>
      <c r="L28" s="201"/>
      <c r="W28" s="213"/>
      <c r="Z28" s="67">
        <v>24</v>
      </c>
      <c r="AA28" s="101"/>
      <c r="AB28" s="102"/>
    </row>
    <row r="29" spans="3:28">
      <c r="K29" s="4"/>
      <c r="L29" s="201"/>
      <c r="W29" s="214"/>
      <c r="Z29" s="67">
        <v>25</v>
      </c>
      <c r="AA29" s="101"/>
      <c r="AB29" s="102"/>
    </row>
    <row r="30" spans="3:28">
      <c r="W30" s="215"/>
      <c r="Z30" s="67">
        <v>26</v>
      </c>
      <c r="AA30" s="101"/>
      <c r="AB30" s="102"/>
    </row>
    <row r="31" spans="3:28">
      <c r="W31" s="213"/>
      <c r="Z31" s="67">
        <v>27</v>
      </c>
      <c r="AA31" s="101"/>
      <c r="AB31" s="102"/>
    </row>
    <row r="32" spans="3:28">
      <c r="C32" s="26"/>
      <c r="W32" s="213"/>
      <c r="Z32" s="67">
        <v>28</v>
      </c>
      <c r="AA32" s="101"/>
      <c r="AB32" s="102"/>
    </row>
    <row r="33" spans="2:28">
      <c r="B33" s="4" t="s">
        <v>193</v>
      </c>
      <c r="C33" s="26"/>
      <c r="G33" t="s">
        <v>217</v>
      </c>
      <c r="W33" s="213"/>
      <c r="Z33" s="67">
        <v>29</v>
      </c>
      <c r="AA33" s="101"/>
      <c r="AB33" s="102"/>
    </row>
    <row r="34" spans="2:28">
      <c r="G34" t="s">
        <v>207</v>
      </c>
      <c r="H34" t="s">
        <v>208</v>
      </c>
      <c r="I34" s="192" t="s">
        <v>218</v>
      </c>
      <c r="Z34" s="67">
        <v>30</v>
      </c>
      <c r="AA34" s="101"/>
      <c r="AB34" s="102"/>
    </row>
    <row r="35" spans="2:28">
      <c r="B35" s="32" t="s">
        <v>196</v>
      </c>
      <c r="C35" s="31">
        <v>138</v>
      </c>
      <c r="G35" t="s">
        <v>109</v>
      </c>
      <c r="H35" t="s">
        <v>99</v>
      </c>
      <c r="I35" s="211" t="s">
        <v>99</v>
      </c>
      <c r="Z35" s="67">
        <v>31</v>
      </c>
      <c r="AA35" s="101"/>
      <c r="AB35" s="102"/>
    </row>
    <row r="36" spans="2:28">
      <c r="B36" s="32" t="s">
        <v>195</v>
      </c>
      <c r="C36" s="31">
        <v>2.9411764705882353E-2</v>
      </c>
      <c r="G36" t="s">
        <v>220</v>
      </c>
      <c r="H36" t="s">
        <v>219</v>
      </c>
      <c r="I36" s="192" t="s">
        <v>219</v>
      </c>
      <c r="Z36" s="67">
        <v>32</v>
      </c>
      <c r="AA36" s="101"/>
      <c r="AB36" s="102"/>
    </row>
    <row r="37" spans="2:28">
      <c r="B37" s="32" t="s">
        <v>194</v>
      </c>
      <c r="C37" s="31">
        <v>1232.7838777320424</v>
      </c>
      <c r="G37" t="s">
        <v>108</v>
      </c>
      <c r="H37" t="s">
        <v>210</v>
      </c>
      <c r="I37" s="192" t="s">
        <v>210</v>
      </c>
      <c r="Z37" s="67">
        <v>33</v>
      </c>
      <c r="AA37" s="101"/>
      <c r="AB37" s="102"/>
    </row>
    <row r="38" spans="2:28">
      <c r="B38" s="32" t="s">
        <v>199</v>
      </c>
      <c r="C38" s="31">
        <v>73.752682502682504</v>
      </c>
      <c r="G38" s="32" t="s">
        <v>215</v>
      </c>
      <c r="H38" s="32" t="s">
        <v>100</v>
      </c>
      <c r="I38" s="192" t="s">
        <v>100</v>
      </c>
      <c r="Z38" s="67">
        <v>34</v>
      </c>
      <c r="AA38" s="101"/>
      <c r="AB38" s="102"/>
    </row>
    <row r="39" spans="2:28">
      <c r="B39" s="32" t="s">
        <v>197</v>
      </c>
      <c r="C39" s="31">
        <v>4</v>
      </c>
      <c r="G39" s="32" t="s">
        <v>216</v>
      </c>
      <c r="H39" s="32" t="s">
        <v>224</v>
      </c>
      <c r="I39" s="192" t="s">
        <v>224</v>
      </c>
    </row>
    <row r="40" spans="2:28">
      <c r="B40" s="32" t="s">
        <v>198</v>
      </c>
      <c r="C40" s="31">
        <v>3</v>
      </c>
      <c r="I40" s="192"/>
    </row>
    <row r="41" spans="2:28">
      <c r="I41" s="192"/>
    </row>
    <row r="42" spans="2:28">
      <c r="B42" s="302" t="s">
        <v>266</v>
      </c>
      <c r="C42" s="303">
        <v>1</v>
      </c>
      <c r="G42" s="304" t="s">
        <v>272</v>
      </c>
      <c r="H42" s="304" t="s">
        <v>271</v>
      </c>
      <c r="I42" s="305" t="s">
        <v>271</v>
      </c>
    </row>
    <row r="43" spans="2:28">
      <c r="G43" s="32" t="s">
        <v>216</v>
      </c>
      <c r="H43" s="32" t="s">
        <v>221</v>
      </c>
      <c r="I43" s="192" t="s">
        <v>221</v>
      </c>
    </row>
    <row r="44" spans="2:28">
      <c r="G44" s="32" t="s">
        <v>257</v>
      </c>
      <c r="H44" s="32" t="s">
        <v>258</v>
      </c>
      <c r="I44" s="211" t="s">
        <v>258</v>
      </c>
    </row>
    <row r="45" spans="2:28">
      <c r="G45" s="32"/>
      <c r="I45" s="192"/>
    </row>
    <row r="46" spans="2:28">
      <c r="B46" s="280">
        <v>1</v>
      </c>
      <c r="I46" s="192"/>
    </row>
    <row r="47" spans="2:28">
      <c r="B47" s="32" t="s">
        <v>254</v>
      </c>
    </row>
    <row r="48" spans="2:28">
      <c r="B48" s="32" t="s">
        <v>255</v>
      </c>
    </row>
  </sheetData>
  <phoneticPr fontId="32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Q173"/>
  <sheetViews>
    <sheetView showGridLines="0" showRowColHeaders="0" workbookViewId="0">
      <selection activeCell="F5" sqref="F5:J5"/>
    </sheetView>
  </sheetViews>
  <sheetFormatPr defaultRowHeight="12.75"/>
  <cols>
    <col min="1" max="1" width="3.85546875" customWidth="1"/>
    <col min="2" max="2" width="0.85546875" customWidth="1"/>
    <col min="3" max="3" width="1.7109375" customWidth="1"/>
    <col min="9" max="9" width="4.7109375" customWidth="1"/>
    <col min="10" max="10" width="3.85546875" customWidth="1"/>
    <col min="11" max="11" width="31.7109375" customWidth="1"/>
    <col min="12" max="12" width="0.85546875" customWidth="1"/>
  </cols>
  <sheetData>
    <row r="1" spans="1:43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K1" s="204">
        <v>4</v>
      </c>
      <c r="AL1" s="205"/>
      <c r="AQ1" s="10"/>
    </row>
    <row r="2" spans="1:43" ht="15.75" customHeight="1">
      <c r="A2" s="26"/>
      <c r="B2" s="123"/>
      <c r="C2" s="127" t="s">
        <v>1</v>
      </c>
      <c r="D2" s="114"/>
      <c r="E2" s="114"/>
      <c r="F2" s="114"/>
      <c r="G2" s="114"/>
      <c r="H2" s="114"/>
      <c r="I2" s="114"/>
      <c r="J2" s="114"/>
      <c r="K2" s="114"/>
      <c r="L2" s="114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K2" s="204"/>
      <c r="AL2" s="204"/>
    </row>
    <row r="3" spans="1:43" ht="6" customHeight="1">
      <c r="A3" s="26"/>
      <c r="B3" s="114"/>
      <c r="C3" s="129"/>
      <c r="D3" s="129"/>
      <c r="E3" s="129"/>
      <c r="F3" s="129"/>
      <c r="G3" s="129"/>
      <c r="H3" s="129"/>
      <c r="I3" s="129"/>
      <c r="J3" s="129"/>
      <c r="K3" s="129"/>
      <c r="L3" s="114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K3" s="204"/>
      <c r="AL3" s="204"/>
    </row>
    <row r="4" spans="1:43" ht="5.25" customHeight="1">
      <c r="A4" s="26"/>
      <c r="B4" s="114"/>
      <c r="C4" s="129"/>
      <c r="D4" s="129"/>
      <c r="E4" s="129"/>
      <c r="F4" s="129"/>
      <c r="G4" s="129"/>
      <c r="H4" s="129"/>
      <c r="I4" s="129"/>
      <c r="J4" s="129"/>
      <c r="K4" s="129"/>
      <c r="L4" s="114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K4" s="204"/>
      <c r="AL4" s="204"/>
    </row>
    <row r="5" spans="1:43">
      <c r="A5" s="26"/>
      <c r="B5" s="114"/>
      <c r="C5" s="129"/>
      <c r="D5" s="129" t="s">
        <v>2</v>
      </c>
      <c r="E5" s="129"/>
      <c r="F5" s="334" t="s">
        <v>294</v>
      </c>
      <c r="G5" s="335"/>
      <c r="H5" s="335"/>
      <c r="I5" s="335"/>
      <c r="J5" s="336"/>
      <c r="K5" s="129"/>
      <c r="L5" s="114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K5" s="204"/>
      <c r="AL5" s="204"/>
    </row>
    <row r="6" spans="1:43" ht="6" customHeight="1">
      <c r="A6" s="26"/>
      <c r="B6" s="114"/>
      <c r="C6" s="129"/>
      <c r="D6" s="129"/>
      <c r="E6" s="129"/>
      <c r="F6" s="129"/>
      <c r="G6" s="129"/>
      <c r="H6" s="129"/>
      <c r="I6" s="129"/>
      <c r="J6" s="129"/>
      <c r="K6" s="129"/>
      <c r="L6" s="114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</row>
    <row r="7" spans="1:43">
      <c r="A7" s="26"/>
      <c r="B7" s="114"/>
      <c r="C7" s="129"/>
      <c r="D7" s="131" t="s">
        <v>129</v>
      </c>
      <c r="E7" s="129"/>
      <c r="F7" s="95">
        <v>3</v>
      </c>
      <c r="G7" s="131" t="s">
        <v>130</v>
      </c>
      <c r="H7" s="129"/>
      <c r="I7" s="129"/>
      <c r="J7" s="129"/>
      <c r="K7" s="129"/>
      <c r="L7" s="114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</row>
    <row r="8" spans="1:43" ht="4.5" customHeight="1">
      <c r="A8" s="26"/>
      <c r="B8" s="114"/>
      <c r="C8" s="129"/>
      <c r="D8" s="129"/>
      <c r="E8" s="129"/>
      <c r="F8" s="129"/>
      <c r="G8" s="129"/>
      <c r="H8" s="129"/>
      <c r="I8" s="129"/>
      <c r="J8" s="129"/>
      <c r="K8" s="129"/>
      <c r="L8" s="114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</row>
    <row r="9" spans="1:43">
      <c r="A9" s="26"/>
      <c r="B9" s="114"/>
      <c r="C9" s="129"/>
      <c r="D9" s="131" t="s">
        <v>128</v>
      </c>
      <c r="E9" s="129"/>
      <c r="F9" s="95">
        <v>4</v>
      </c>
      <c r="G9" s="131" t="str">
        <f>tmpData!I35</f>
        <v>in</v>
      </c>
      <c r="H9" s="129"/>
      <c r="I9" s="129"/>
      <c r="J9" s="129"/>
      <c r="K9" s="129"/>
      <c r="L9" s="114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</row>
    <row r="10" spans="1:43" ht="4.5" customHeight="1">
      <c r="A10" s="26"/>
      <c r="B10" s="114"/>
      <c r="C10" s="129"/>
      <c r="D10" s="129"/>
      <c r="E10" s="129"/>
      <c r="F10" s="129"/>
      <c r="G10" s="129"/>
      <c r="H10" s="129"/>
      <c r="I10" s="129"/>
      <c r="J10" s="129"/>
      <c r="K10" s="129"/>
      <c r="L10" s="114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</row>
    <row r="11" spans="1:43" ht="14.25" customHeight="1">
      <c r="A11" s="26"/>
      <c r="B11" s="114"/>
      <c r="C11" s="129"/>
      <c r="D11" s="129" t="s">
        <v>3</v>
      </c>
      <c r="E11" s="129"/>
      <c r="F11" s="130">
        <v>5</v>
      </c>
      <c r="G11" s="129"/>
      <c r="H11" s="129"/>
      <c r="I11" s="129"/>
      <c r="J11" s="129"/>
      <c r="K11" s="129"/>
      <c r="L11" s="114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</row>
    <row r="12" spans="1:43" ht="14.25" customHeight="1">
      <c r="A12" s="26"/>
      <c r="B12" s="114"/>
      <c r="C12" s="129"/>
      <c r="D12" s="129"/>
      <c r="E12" s="129"/>
      <c r="F12" s="129"/>
      <c r="G12" s="129"/>
      <c r="H12" s="129"/>
      <c r="I12" s="129"/>
      <c r="J12" s="129"/>
      <c r="K12" s="129"/>
      <c r="L12" s="114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</row>
    <row r="13" spans="1:43" ht="14.25" customHeight="1">
      <c r="A13" s="26"/>
      <c r="B13" s="114"/>
      <c r="C13" s="129"/>
      <c r="D13" s="129"/>
      <c r="E13" s="129"/>
      <c r="F13" s="129"/>
      <c r="G13" s="129"/>
      <c r="H13" s="129"/>
      <c r="I13" s="129"/>
      <c r="J13" s="129"/>
      <c r="K13" s="129"/>
      <c r="L13" s="114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</row>
    <row r="14" spans="1:43" ht="14.25" customHeight="1">
      <c r="A14" s="26"/>
      <c r="B14" s="114"/>
      <c r="C14" s="129"/>
      <c r="D14" s="129"/>
      <c r="E14" s="129"/>
      <c r="F14" s="129"/>
      <c r="G14" s="129"/>
      <c r="H14" s="129"/>
      <c r="I14" s="129"/>
      <c r="J14" s="129"/>
      <c r="K14" s="129"/>
      <c r="L14" s="114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</row>
    <row r="15" spans="1:43" ht="14.25" customHeight="1">
      <c r="A15" s="26"/>
      <c r="B15" s="114"/>
      <c r="C15" s="129"/>
      <c r="D15" s="129"/>
      <c r="E15" s="129"/>
      <c r="F15" s="129"/>
      <c r="G15" s="129"/>
      <c r="H15" s="129"/>
      <c r="I15" s="129"/>
      <c r="J15" s="129"/>
      <c r="K15" s="129"/>
      <c r="L15" s="114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</row>
    <row r="16" spans="1:43" ht="14.25" customHeight="1">
      <c r="A16" s="26"/>
      <c r="B16" s="114"/>
      <c r="C16" s="129"/>
      <c r="D16" s="129"/>
      <c r="E16" s="129"/>
      <c r="F16" s="129"/>
      <c r="G16" s="129"/>
      <c r="H16" s="129"/>
      <c r="I16" s="129"/>
      <c r="J16" s="129"/>
      <c r="K16" s="129"/>
      <c r="L16" s="114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</row>
    <row r="17" spans="1:39" ht="14.25" customHeight="1">
      <c r="A17" s="26"/>
      <c r="B17" s="114"/>
      <c r="C17" s="129"/>
      <c r="D17" s="129"/>
      <c r="E17" s="129"/>
      <c r="F17" s="129"/>
      <c r="G17" s="129"/>
      <c r="H17" s="129"/>
      <c r="I17" s="129"/>
      <c r="J17" s="129"/>
      <c r="K17" s="129"/>
      <c r="L17" s="114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</row>
    <row r="18" spans="1:39" ht="14.25" customHeight="1">
      <c r="A18" s="26"/>
      <c r="B18" s="114"/>
      <c r="C18" s="129"/>
      <c r="D18" s="129"/>
      <c r="E18" s="129"/>
      <c r="F18" s="129"/>
      <c r="G18" s="129"/>
      <c r="H18" s="129"/>
      <c r="I18" s="129"/>
      <c r="J18" s="129"/>
      <c r="K18" s="129"/>
      <c r="L18" s="114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</row>
    <row r="19" spans="1:39" ht="14.25" customHeight="1">
      <c r="A19" s="26"/>
      <c r="B19" s="114"/>
      <c r="C19" s="129"/>
      <c r="D19" s="129"/>
      <c r="E19" s="129"/>
      <c r="F19" s="129"/>
      <c r="G19" s="129"/>
      <c r="H19" s="129"/>
      <c r="I19" s="129"/>
      <c r="J19" s="129"/>
      <c r="K19" s="129"/>
      <c r="L19" s="114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</row>
    <row r="20" spans="1:39" ht="14.25" customHeight="1">
      <c r="A20" s="26"/>
      <c r="B20" s="114"/>
      <c r="C20" s="129"/>
      <c r="D20" s="129"/>
      <c r="E20" s="129"/>
      <c r="F20" s="129"/>
      <c r="G20" s="129"/>
      <c r="H20" s="129"/>
      <c r="I20" s="129"/>
      <c r="J20" s="129"/>
      <c r="K20" s="129"/>
      <c r="L20" s="114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</row>
    <row r="21" spans="1:39" ht="14.25" customHeight="1">
      <c r="A21" s="26"/>
      <c r="B21" s="114"/>
      <c r="C21" s="129"/>
      <c r="D21" s="129"/>
      <c r="E21" s="129"/>
      <c r="F21" s="129"/>
      <c r="G21" s="129"/>
      <c r="H21" s="129"/>
      <c r="I21" s="129"/>
      <c r="J21" s="129"/>
      <c r="K21" s="135" t="s">
        <v>201</v>
      </c>
      <c r="L21" s="114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</row>
    <row r="22" spans="1:39" ht="14.25" customHeight="1">
      <c r="A22" s="26"/>
      <c r="B22" s="114"/>
      <c r="C22" s="129"/>
      <c r="D22" s="129"/>
      <c r="E22" s="129"/>
      <c r="F22" s="129"/>
      <c r="G22" s="129"/>
      <c r="H22" s="129"/>
      <c r="I22" s="129"/>
      <c r="J22" s="129"/>
      <c r="K22" s="136" t="s">
        <v>202</v>
      </c>
      <c r="L22" s="114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</row>
    <row r="23" spans="1:39" ht="14.25" customHeight="1">
      <c r="A23" s="26"/>
      <c r="B23" s="114"/>
      <c r="C23" s="129"/>
      <c r="D23" s="129"/>
      <c r="E23" s="129"/>
      <c r="F23" s="129"/>
      <c r="G23" s="129"/>
      <c r="H23" s="129"/>
      <c r="I23" s="129"/>
      <c r="J23" s="129"/>
      <c r="K23" s="135" t="s">
        <v>203</v>
      </c>
      <c r="L23" s="114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</row>
    <row r="24" spans="1:39" ht="14.25" customHeight="1">
      <c r="A24" s="26"/>
      <c r="B24" s="114"/>
      <c r="C24" s="129"/>
      <c r="D24" s="129"/>
      <c r="E24" s="129"/>
      <c r="F24" s="129"/>
      <c r="G24" s="129"/>
      <c r="H24" s="129"/>
      <c r="I24" s="129"/>
      <c r="J24" s="129"/>
      <c r="K24" s="129"/>
      <c r="L24" s="114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</row>
    <row r="25" spans="1:39" ht="14.25" customHeight="1">
      <c r="A25" s="26"/>
      <c r="B25" s="114"/>
      <c r="C25" s="129"/>
      <c r="D25" s="129"/>
      <c r="E25" s="129"/>
      <c r="F25" s="129"/>
      <c r="G25" s="129"/>
      <c r="H25" s="129"/>
      <c r="I25" s="129"/>
      <c r="J25" s="129"/>
      <c r="K25" s="129"/>
      <c r="L25" s="114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</row>
    <row r="26" spans="1:39" ht="14.25" customHeight="1">
      <c r="A26" s="26"/>
      <c r="B26" s="114"/>
      <c r="C26" s="129"/>
      <c r="D26" s="129"/>
      <c r="E26" s="129"/>
      <c r="F26" s="129"/>
      <c r="G26" s="129"/>
      <c r="H26" s="129"/>
      <c r="I26" s="129"/>
      <c r="J26" s="129"/>
      <c r="K26" s="129"/>
      <c r="L26" s="114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</row>
    <row r="27" spans="1:39" ht="14.25" customHeight="1">
      <c r="A27" s="26"/>
      <c r="B27" s="114"/>
      <c r="C27" s="129"/>
      <c r="D27" s="129"/>
      <c r="E27" s="129"/>
      <c r="F27" s="129"/>
      <c r="G27" s="129"/>
      <c r="H27" s="129"/>
      <c r="I27" s="129"/>
      <c r="J27" s="129"/>
      <c r="K27" s="129"/>
      <c r="L27" s="114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</row>
    <row r="28" spans="1:39" ht="14.25" customHeight="1">
      <c r="A28" s="26"/>
      <c r="B28" s="114"/>
      <c r="C28" s="129"/>
      <c r="D28" s="129"/>
      <c r="E28" s="129"/>
      <c r="F28" s="129"/>
      <c r="G28" s="129"/>
      <c r="H28" s="129"/>
      <c r="I28" s="129"/>
      <c r="J28" s="129"/>
      <c r="K28" s="129"/>
      <c r="L28" s="114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</row>
    <row r="29" spans="1:39" ht="3" customHeight="1">
      <c r="A29" s="26"/>
      <c r="B29" s="114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</row>
    <row r="30" spans="1:39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</row>
    <row r="31" spans="1:39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K31" s="26"/>
      <c r="AL31" s="26"/>
      <c r="AM31" s="26"/>
    </row>
    <row r="32" spans="1:39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K32" s="26"/>
      <c r="AL32" s="26"/>
      <c r="AM32" s="26"/>
    </row>
    <row r="33" spans="1:39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K33" s="26"/>
      <c r="AL33" s="26"/>
      <c r="AM33" s="26"/>
    </row>
    <row r="34" spans="1:39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K34" s="26"/>
      <c r="AL34" s="26"/>
      <c r="AM34" s="26"/>
    </row>
    <row r="35" spans="1:39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K35" s="26"/>
      <c r="AL35" s="26"/>
      <c r="AM35" s="26"/>
    </row>
    <row r="36" spans="1:39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K36" s="26"/>
      <c r="AL36" s="26"/>
      <c r="AM36" s="26"/>
    </row>
    <row r="37" spans="1:39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</row>
    <row r="38" spans="1:39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</row>
    <row r="39" spans="1:39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</row>
    <row r="40" spans="1:39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</row>
    <row r="41" spans="1:39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</row>
    <row r="42" spans="1:39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</row>
    <row r="43" spans="1:39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</row>
    <row r="44" spans="1:39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</row>
    <row r="45" spans="1:39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</row>
    <row r="46" spans="1:39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</row>
    <row r="47" spans="1:39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</row>
    <row r="48" spans="1:39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</row>
    <row r="49" spans="1:3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</row>
    <row r="50" spans="1:3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</row>
    <row r="51" spans="1:3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</row>
    <row r="52" spans="1:3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</row>
    <row r="53" spans="1:3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</row>
    <row r="54" spans="1:3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</row>
    <row r="55" spans="1:3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</row>
    <row r="56" spans="1:3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</row>
    <row r="57" spans="1:3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</row>
    <row r="58" spans="1:3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</row>
    <row r="59" spans="1:3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</row>
    <row r="60" spans="1:3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</row>
    <row r="61" spans="1:3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</row>
    <row r="62" spans="1:3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</row>
    <row r="63" spans="1:3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</row>
    <row r="64" spans="1:3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</row>
    <row r="65" spans="1:3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</row>
    <row r="66" spans="1:3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</row>
    <row r="67" spans="1:3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</row>
    <row r="68" spans="1:3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</row>
    <row r="69" spans="1:3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</row>
    <row r="70" spans="1:3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</row>
    <row r="71" spans="1:3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</row>
    <row r="72" spans="1:3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</row>
    <row r="73" spans="1:3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</row>
    <row r="74" spans="1:3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</row>
    <row r="75" spans="1:3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</row>
    <row r="76" spans="1:3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</row>
    <row r="77" spans="1:3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</row>
    <row r="78" spans="1:3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</row>
    <row r="79" spans="1:3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</row>
    <row r="80" spans="1:3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</row>
    <row r="81" spans="1:3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</row>
    <row r="82" spans="1:3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</row>
    <row r="83" spans="1:3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</row>
    <row r="84" spans="1:3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</row>
    <row r="85" spans="1:3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</row>
    <row r="86" spans="1:3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</row>
    <row r="87" spans="1:3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</row>
    <row r="88" spans="1:3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</row>
    <row r="89" spans="1:3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</row>
    <row r="90" spans="1:3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</row>
    <row r="91" spans="1:3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</row>
    <row r="92" spans="1:3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</row>
    <row r="93" spans="1:3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</row>
    <row r="94" spans="1:3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</row>
    <row r="95" spans="1:3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</row>
    <row r="96" spans="1:3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</row>
    <row r="97" spans="1:3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</row>
    <row r="98" spans="1:3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</row>
    <row r="99" spans="1:3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</row>
    <row r="100" spans="1:3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</row>
    <row r="101" spans="1:3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</row>
    <row r="102" spans="1:3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</row>
    <row r="103" spans="1:3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</row>
    <row r="104" spans="1:3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</row>
    <row r="105" spans="1:3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</row>
    <row r="106" spans="1:3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</row>
    <row r="107" spans="1:3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</row>
    <row r="108" spans="1:3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</row>
    <row r="109" spans="1:3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</row>
    <row r="110" spans="1:3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</row>
    <row r="111" spans="1:3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</row>
    <row r="112" spans="1:3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</row>
    <row r="113" spans="1:3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</row>
    <row r="114" spans="1:3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</row>
    <row r="115" spans="1:3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</row>
    <row r="116" spans="1:3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</row>
    <row r="117" spans="1:3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</row>
    <row r="118" spans="1:3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</row>
    <row r="119" spans="1:3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</row>
    <row r="120" spans="1:3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</row>
    <row r="121" spans="1:3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</row>
    <row r="122" spans="1:3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</row>
    <row r="123" spans="1:3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</row>
    <row r="124" spans="1:3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</row>
    <row r="125" spans="1:3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</row>
    <row r="126" spans="1:3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</row>
    <row r="127" spans="1:3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</row>
    <row r="128" spans="1:3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</row>
    <row r="129" spans="1:3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</row>
    <row r="130" spans="1:3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</row>
    <row r="131" spans="1:3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</row>
    <row r="132" spans="1:3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</row>
    <row r="133" spans="1:3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</row>
    <row r="134" spans="1:3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</row>
    <row r="135" spans="1:3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</row>
    <row r="136" spans="1:3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</row>
    <row r="137" spans="1:3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</row>
    <row r="138" spans="1:3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</row>
    <row r="139" spans="1:3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</row>
    <row r="140" spans="1:3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</row>
    <row r="141" spans="1:3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</row>
    <row r="142" spans="1:3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</row>
    <row r="143" spans="1:3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</row>
    <row r="144" spans="1:3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</row>
    <row r="145" spans="1:3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</row>
    <row r="146" spans="1:3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</row>
    <row r="147" spans="1:3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</row>
    <row r="148" spans="1:3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</row>
    <row r="149" spans="1:3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</row>
    <row r="150" spans="1:3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</row>
    <row r="151" spans="1:3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</row>
    <row r="152" spans="1:3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</row>
    <row r="153" spans="1:3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</row>
    <row r="154" spans="1:3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</row>
    <row r="155" spans="1:3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</row>
    <row r="156" spans="1:3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</row>
    <row r="157" spans="1:3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</row>
    <row r="158" spans="1:3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</row>
    <row r="159" spans="1:3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</row>
    <row r="160" spans="1:3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</row>
    <row r="161" spans="1:3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</row>
    <row r="162" spans="1:3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</row>
    <row r="163" spans="1:3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</row>
    <row r="164" spans="1:3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</row>
    <row r="165" spans="1:3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</row>
    <row r="166" spans="1:3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</row>
    <row r="167" spans="1:3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</row>
    <row r="168" spans="1:3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</row>
    <row r="169" spans="1:3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</row>
    <row r="170" spans="1:3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</row>
    <row r="171" spans="1:3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</row>
    <row r="172" spans="1:3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</row>
    <row r="173" spans="1:3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</row>
  </sheetData>
  <sheetProtection sheet="1" objects="1" scenarios="1" selectLockedCells="1"/>
  <mergeCells count="1">
    <mergeCell ref="F5:J5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4" r:id="rId4" name="CommandButton1">
          <controlPr autoLine="0" autoPict="0" r:id="rId5">
            <anchor moveWithCells="1">
              <from>
                <xdr:col>7</xdr:col>
                <xdr:colOff>381000</xdr:colOff>
                <xdr:row>9</xdr:row>
                <xdr:rowOff>28575</xdr:rowOff>
              </from>
              <to>
                <xdr:col>9</xdr:col>
                <xdr:colOff>57150</xdr:colOff>
                <xdr:row>11</xdr:row>
                <xdr:rowOff>57150</xdr:rowOff>
              </to>
            </anchor>
          </controlPr>
        </control>
      </mc:Choice>
      <mc:Fallback>
        <control shapeId="3074" r:id="rId4" name="CommandButton1"/>
      </mc:Fallback>
    </mc:AlternateContent>
    <mc:AlternateContent xmlns:mc="http://schemas.openxmlformats.org/markup-compatibility/2006">
      <mc:Choice Requires="x14">
        <control shapeId="3076" r:id="rId6" name="CommandButton3">
          <controlPr autoLine="0" r:id="rId7">
            <anchor moveWithCells="1">
              <from>
                <xdr:col>10</xdr:col>
                <xdr:colOff>533400</xdr:colOff>
                <xdr:row>2</xdr:row>
                <xdr:rowOff>47625</xdr:rowOff>
              </from>
              <to>
                <xdr:col>10</xdr:col>
                <xdr:colOff>1943100</xdr:colOff>
                <xdr:row>5</xdr:row>
                <xdr:rowOff>47625</xdr:rowOff>
              </to>
            </anchor>
          </controlPr>
        </control>
      </mc:Choice>
      <mc:Fallback>
        <control shapeId="3076" r:id="rId6" name="CommandButton3"/>
      </mc:Fallback>
    </mc:AlternateContent>
    <mc:AlternateContent xmlns:mc="http://schemas.openxmlformats.org/markup-compatibility/2006">
      <mc:Choice Requires="x14">
        <control shapeId="3077" r:id="rId8" name="CommandButton4">
          <controlPr autoLine="0" r:id="rId9">
            <anchor moveWithCells="1">
              <from>
                <xdr:col>10</xdr:col>
                <xdr:colOff>533400</xdr:colOff>
                <xdr:row>6</xdr:row>
                <xdr:rowOff>9525</xdr:rowOff>
              </from>
              <to>
                <xdr:col>10</xdr:col>
                <xdr:colOff>1943100</xdr:colOff>
                <xdr:row>8</xdr:row>
                <xdr:rowOff>95250</xdr:rowOff>
              </to>
            </anchor>
          </controlPr>
        </control>
      </mc:Choice>
      <mc:Fallback>
        <control shapeId="3077" r:id="rId8" name="CommandButton4"/>
      </mc:Fallback>
    </mc:AlternateContent>
    <mc:AlternateContent xmlns:mc="http://schemas.openxmlformats.org/markup-compatibility/2006">
      <mc:Choice Requires="x14">
        <control shapeId="3078" r:id="rId10" name="CommandButton2">
          <controlPr autoLine="0" r:id="rId11">
            <anchor moveWithCells="1">
              <from>
                <xdr:col>10</xdr:col>
                <xdr:colOff>323850</xdr:colOff>
                <xdr:row>13</xdr:row>
                <xdr:rowOff>123825</xdr:rowOff>
              </from>
              <to>
                <xdr:col>10</xdr:col>
                <xdr:colOff>2019300</xdr:colOff>
                <xdr:row>15</xdr:row>
                <xdr:rowOff>66675</xdr:rowOff>
              </to>
            </anchor>
          </controlPr>
        </control>
      </mc:Choice>
      <mc:Fallback>
        <control shapeId="3078" r:id="rId10" name="CommandButton2"/>
      </mc:Fallback>
    </mc:AlternateContent>
    <mc:AlternateContent xmlns:mc="http://schemas.openxmlformats.org/markup-compatibility/2006">
      <mc:Choice Requires="x14">
        <control shapeId="4441443" r:id="rId12" name="CommandButton5">
          <controlPr defaultSize="0" autoLine="0" r:id="rId13">
            <anchor moveWithCells="1">
              <from>
                <xdr:col>10</xdr:col>
                <xdr:colOff>314325</xdr:colOff>
                <xdr:row>15</xdr:row>
                <xdr:rowOff>104775</xdr:rowOff>
              </from>
              <to>
                <xdr:col>10</xdr:col>
                <xdr:colOff>2019300</xdr:colOff>
                <xdr:row>17</xdr:row>
                <xdr:rowOff>19050</xdr:rowOff>
              </to>
            </anchor>
          </controlPr>
        </control>
      </mc:Choice>
      <mc:Fallback>
        <control shapeId="4441443" r:id="rId12" name="CommandButton5"/>
      </mc:Fallback>
    </mc:AlternateContent>
    <mc:AlternateContent xmlns:mc="http://schemas.openxmlformats.org/markup-compatibility/2006">
      <mc:Choice Requires="x14">
        <control shapeId="9061407" r:id="rId14" name="CommandButton6">
          <controlPr defaultSize="0" autoLine="0" r:id="rId15">
            <anchor moveWithCells="1">
              <from>
                <xdr:col>10</xdr:col>
                <xdr:colOff>533400</xdr:colOff>
                <xdr:row>9</xdr:row>
                <xdr:rowOff>0</xdr:rowOff>
              </from>
              <to>
                <xdr:col>10</xdr:col>
                <xdr:colOff>1943100</xdr:colOff>
                <xdr:row>11</xdr:row>
                <xdr:rowOff>66675</xdr:rowOff>
              </to>
            </anchor>
          </controlPr>
        </control>
      </mc:Choice>
      <mc:Fallback>
        <control shapeId="9061407" r:id="rId14" name="CommandButton6"/>
      </mc:Fallback>
    </mc:AlternateContent>
    <mc:AlternateContent xmlns:mc="http://schemas.openxmlformats.org/markup-compatibility/2006">
      <mc:Choice Requires="x14">
        <control shapeId="3073" r:id="rId16" name="Drop Down 1">
          <controlPr defaultSize="0" autoLine="0" autoPict="0" macro="[0]!Storm_DisableButton">
            <anchor moveWithCells="1">
              <from>
                <xdr:col>4</xdr:col>
                <xdr:colOff>600075</xdr:colOff>
                <xdr:row>10</xdr:row>
                <xdr:rowOff>9525</xdr:rowOff>
              </from>
              <to>
                <xdr:col>7</xdr:col>
                <xdr:colOff>314325</xdr:colOff>
                <xdr:row>11</xdr:row>
                <xdr:rowOff>38100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H385"/>
  <sheetViews>
    <sheetView showGridLines="0" showRowColHeaders="0" workbookViewId="0">
      <selection activeCell="C1" sqref="C1"/>
    </sheetView>
  </sheetViews>
  <sheetFormatPr defaultRowHeight="12.75"/>
  <cols>
    <col min="1" max="1" width="3" customWidth="1"/>
    <col min="2" max="2" width="1" customWidth="1"/>
    <col min="3" max="3" width="8.42578125" customWidth="1"/>
    <col min="5" max="5" width="24.7109375" customWidth="1"/>
    <col min="6" max="6" width="21.5703125" customWidth="1"/>
    <col min="7" max="7" width="2.42578125" customWidth="1"/>
    <col min="8" max="8" width="3" customWidth="1"/>
    <col min="9" max="9" width="0.5703125" customWidth="1"/>
    <col min="10" max="10" width="2.28515625" customWidth="1"/>
  </cols>
  <sheetData>
    <row r="1" spans="1:34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</row>
    <row r="2" spans="1:34" ht="18.75" customHeight="1">
      <c r="A2" s="26"/>
      <c r="B2" s="123"/>
      <c r="C2" s="145" t="s">
        <v>22</v>
      </c>
      <c r="D2" s="114"/>
      <c r="E2" s="114"/>
      <c r="F2" s="114"/>
      <c r="G2" s="114"/>
      <c r="H2" s="114"/>
      <c r="I2" s="114"/>
      <c r="J2" s="26"/>
      <c r="K2" s="339" t="s">
        <v>204</v>
      </c>
      <c r="L2" s="339"/>
      <c r="M2" s="339"/>
      <c r="N2" s="339"/>
      <c r="O2" s="339"/>
      <c r="P2" s="339"/>
      <c r="Q2" s="339"/>
      <c r="R2" s="339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</row>
    <row r="3" spans="1:34" ht="3.75" customHeight="1">
      <c r="A3" s="26"/>
      <c r="B3" s="114"/>
      <c r="C3" s="129"/>
      <c r="D3" s="129"/>
      <c r="E3" s="129"/>
      <c r="F3" s="129"/>
      <c r="G3" s="129"/>
      <c r="H3" s="129"/>
      <c r="I3" s="114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</row>
    <row r="4" spans="1:34">
      <c r="A4" s="26"/>
      <c r="B4" s="114"/>
      <c r="C4" s="129"/>
      <c r="D4" s="138" t="s">
        <v>25</v>
      </c>
      <c r="E4" s="129"/>
      <c r="F4" s="129"/>
      <c r="G4" s="129"/>
      <c r="H4" s="129"/>
      <c r="I4" s="114"/>
      <c r="J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</row>
    <row r="5" spans="1:34">
      <c r="A5" s="26"/>
      <c r="B5" s="114"/>
      <c r="C5" s="129"/>
      <c r="D5" s="129"/>
      <c r="E5" s="138"/>
      <c r="F5" s="129"/>
      <c r="G5" s="129"/>
      <c r="H5" s="129"/>
      <c r="I5" s="114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</row>
    <row r="6" spans="1:34">
      <c r="A6" s="26"/>
      <c r="B6" s="114"/>
      <c r="C6" s="129"/>
      <c r="D6" s="133" t="s">
        <v>122</v>
      </c>
      <c r="E6" s="337" t="s">
        <v>267</v>
      </c>
      <c r="F6" s="338"/>
      <c r="G6" s="129"/>
      <c r="H6" s="129"/>
      <c r="I6" s="114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</row>
    <row r="7" spans="1:34">
      <c r="A7" s="26"/>
      <c r="B7" s="114"/>
      <c r="C7" s="129"/>
      <c r="D7" s="129"/>
      <c r="E7" s="138"/>
      <c r="F7" s="129"/>
      <c r="G7" s="129"/>
      <c r="H7" s="129"/>
      <c r="I7" s="114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</row>
    <row r="8" spans="1:34">
      <c r="A8" s="26"/>
      <c r="B8" s="114"/>
      <c r="C8" s="129"/>
      <c r="D8" s="133" t="s">
        <v>124</v>
      </c>
      <c r="E8" s="147">
        <f>100-MAX(E12:E111)</f>
        <v>100</v>
      </c>
      <c r="F8" s="129"/>
      <c r="G8" s="129"/>
      <c r="H8" s="129"/>
      <c r="I8" s="114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</row>
    <row r="9" spans="1:34">
      <c r="A9" s="26"/>
      <c r="B9" s="114"/>
      <c r="C9" s="129"/>
      <c r="D9" s="133" t="s">
        <v>123</v>
      </c>
      <c r="E9" s="147">
        <f>100-MAX(F12:F111)</f>
        <v>100</v>
      </c>
      <c r="F9" s="129"/>
      <c r="G9" s="129"/>
      <c r="H9" s="129"/>
      <c r="I9" s="114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</row>
    <row r="10" spans="1:34">
      <c r="A10" s="26"/>
      <c r="B10" s="114"/>
      <c r="C10" s="129"/>
      <c r="D10" s="129"/>
      <c r="E10" s="129"/>
      <c r="F10" s="129"/>
      <c r="G10" s="129"/>
      <c r="H10" s="129"/>
      <c r="I10" s="114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</row>
    <row r="11" spans="1:34">
      <c r="A11" s="26"/>
      <c r="B11" s="114"/>
      <c r="C11" s="129"/>
      <c r="D11" s="3"/>
      <c r="E11" s="3" t="s">
        <v>23</v>
      </c>
      <c r="F11" s="3" t="s">
        <v>24</v>
      </c>
      <c r="G11" s="129"/>
      <c r="H11" s="129"/>
      <c r="I11" s="114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</row>
    <row r="12" spans="1:34">
      <c r="A12" s="26"/>
      <c r="B12" s="114"/>
      <c r="C12" s="129"/>
      <c r="D12" s="29">
        <v>1</v>
      </c>
      <c r="E12" s="148"/>
      <c r="F12" s="149"/>
      <c r="G12" s="129"/>
      <c r="H12" s="129"/>
      <c r="I12" s="114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</row>
    <row r="13" spans="1:34">
      <c r="A13" s="26"/>
      <c r="B13" s="114"/>
      <c r="C13" s="129"/>
      <c r="D13" s="3">
        <v>2</v>
      </c>
      <c r="E13" s="150"/>
      <c r="F13" s="151"/>
      <c r="G13" s="129"/>
      <c r="H13" s="129"/>
      <c r="I13" s="114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</row>
    <row r="14" spans="1:34">
      <c r="A14" s="26"/>
      <c r="B14" s="114"/>
      <c r="C14" s="129"/>
      <c r="D14" s="3">
        <v>3</v>
      </c>
      <c r="E14" s="150"/>
      <c r="F14" s="151"/>
      <c r="G14" s="129"/>
      <c r="H14" s="129"/>
      <c r="I14" s="114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</row>
    <row r="15" spans="1:34">
      <c r="A15" s="26"/>
      <c r="B15" s="114"/>
      <c r="C15" s="129"/>
      <c r="D15" s="3">
        <v>4</v>
      </c>
      <c r="E15" s="150"/>
      <c r="F15" s="151"/>
      <c r="G15" s="129"/>
      <c r="H15" s="129"/>
      <c r="I15" s="114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</row>
    <row r="16" spans="1:34">
      <c r="A16" s="26"/>
      <c r="B16" s="114"/>
      <c r="C16" s="129"/>
      <c r="D16" s="3">
        <v>5</v>
      </c>
      <c r="E16" s="150"/>
      <c r="F16" s="151"/>
      <c r="G16" s="129"/>
      <c r="H16" s="129"/>
      <c r="I16" s="114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</row>
    <row r="17" spans="1:29">
      <c r="A17" s="26"/>
      <c r="B17" s="114"/>
      <c r="C17" s="129"/>
      <c r="D17" s="3">
        <v>6</v>
      </c>
      <c r="E17" s="150"/>
      <c r="F17" s="151"/>
      <c r="G17" s="129"/>
      <c r="H17" s="129"/>
      <c r="I17" s="114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</row>
    <row r="18" spans="1:29">
      <c r="A18" s="26"/>
      <c r="B18" s="114"/>
      <c r="C18" s="129"/>
      <c r="D18" s="3">
        <v>7</v>
      </c>
      <c r="E18" s="150"/>
      <c r="F18" s="151"/>
      <c r="G18" s="129"/>
      <c r="H18" s="129"/>
      <c r="I18" s="114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</row>
    <row r="19" spans="1:29">
      <c r="A19" s="26"/>
      <c r="B19" s="114"/>
      <c r="C19" s="129"/>
      <c r="D19" s="3">
        <v>8</v>
      </c>
      <c r="E19" s="150"/>
      <c r="F19" s="151"/>
      <c r="G19" s="129"/>
      <c r="H19" s="129"/>
      <c r="I19" s="11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</row>
    <row r="20" spans="1:29">
      <c r="A20" s="26"/>
      <c r="B20" s="114"/>
      <c r="C20" s="129"/>
      <c r="D20" s="3">
        <v>9</v>
      </c>
      <c r="E20" s="150"/>
      <c r="F20" s="151"/>
      <c r="G20" s="129"/>
      <c r="H20" s="129"/>
      <c r="I20" s="114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</row>
    <row r="21" spans="1:29">
      <c r="A21" s="26"/>
      <c r="B21" s="114"/>
      <c r="C21" s="129"/>
      <c r="D21" s="3">
        <v>10</v>
      </c>
      <c r="E21" s="150"/>
      <c r="F21" s="151"/>
      <c r="G21" s="129"/>
      <c r="H21" s="129"/>
      <c r="I21" s="114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</row>
    <row r="22" spans="1:29">
      <c r="A22" s="26"/>
      <c r="B22" s="114"/>
      <c r="C22" s="129"/>
      <c r="D22" s="3">
        <v>11</v>
      </c>
      <c r="E22" s="150"/>
      <c r="F22" s="151"/>
      <c r="G22" s="129"/>
      <c r="H22" s="129"/>
      <c r="I22" s="114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</row>
    <row r="23" spans="1:29">
      <c r="A23" s="26"/>
      <c r="B23" s="114"/>
      <c r="C23" s="129"/>
      <c r="D23" s="3">
        <v>12</v>
      </c>
      <c r="E23" s="150"/>
      <c r="F23" s="151"/>
      <c r="G23" s="129"/>
      <c r="H23" s="129"/>
      <c r="I23" s="114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</row>
    <row r="24" spans="1:29">
      <c r="A24" s="26"/>
      <c r="B24" s="114"/>
      <c r="C24" s="129"/>
      <c r="D24" s="3">
        <v>13</v>
      </c>
      <c r="E24" s="150"/>
      <c r="F24" s="151"/>
      <c r="G24" s="129"/>
      <c r="H24" s="129"/>
      <c r="I24" s="114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</row>
    <row r="25" spans="1:29">
      <c r="A25" s="26"/>
      <c r="B25" s="114"/>
      <c r="C25" s="129"/>
      <c r="D25" s="3">
        <v>14</v>
      </c>
      <c r="E25" s="150"/>
      <c r="F25" s="151"/>
      <c r="G25" s="129"/>
      <c r="H25" s="129"/>
      <c r="I25" s="114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</row>
    <row r="26" spans="1:29">
      <c r="A26" s="26"/>
      <c r="B26" s="114"/>
      <c r="C26" s="129"/>
      <c r="D26" s="3">
        <v>15</v>
      </c>
      <c r="E26" s="150"/>
      <c r="F26" s="151"/>
      <c r="G26" s="129"/>
      <c r="H26" s="129"/>
      <c r="I26" s="114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</row>
    <row r="27" spans="1:29">
      <c r="A27" s="26"/>
      <c r="B27" s="114"/>
      <c r="C27" s="129"/>
      <c r="D27" s="3">
        <v>16</v>
      </c>
      <c r="E27" s="150"/>
      <c r="F27" s="151"/>
      <c r="G27" s="129"/>
      <c r="H27" s="129"/>
      <c r="I27" s="114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</row>
    <row r="28" spans="1:29">
      <c r="A28" s="26"/>
      <c r="B28" s="114"/>
      <c r="C28" s="129"/>
      <c r="D28" s="3">
        <v>17</v>
      </c>
      <c r="E28" s="150"/>
      <c r="F28" s="151"/>
      <c r="G28" s="129"/>
      <c r="H28" s="129"/>
      <c r="I28" s="114"/>
      <c r="J28" s="26"/>
      <c r="K28" s="26"/>
      <c r="L28" s="181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</row>
    <row r="29" spans="1:29">
      <c r="A29" s="26"/>
      <c r="B29" s="114"/>
      <c r="C29" s="129"/>
      <c r="D29" s="3">
        <v>18</v>
      </c>
      <c r="E29" s="150"/>
      <c r="F29" s="151"/>
      <c r="G29" s="129"/>
      <c r="H29" s="129"/>
      <c r="I29" s="114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</row>
    <row r="30" spans="1:29">
      <c r="A30" s="26"/>
      <c r="B30" s="114"/>
      <c r="C30" s="129"/>
      <c r="D30" s="3">
        <v>19</v>
      </c>
      <c r="E30" s="150"/>
      <c r="F30" s="151"/>
      <c r="G30" s="129"/>
      <c r="H30" s="129"/>
      <c r="I30" s="114"/>
      <c r="J30" s="26"/>
      <c r="K30" s="26"/>
      <c r="L30" s="182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</row>
    <row r="31" spans="1:29">
      <c r="A31" s="26"/>
      <c r="B31" s="114"/>
      <c r="C31" s="129"/>
      <c r="D31" s="3">
        <v>20</v>
      </c>
      <c r="E31" s="150"/>
      <c r="F31" s="151"/>
      <c r="G31" s="129"/>
      <c r="H31" s="129"/>
      <c r="I31" s="114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</row>
    <row r="32" spans="1:29">
      <c r="A32" s="26"/>
      <c r="B32" s="114"/>
      <c r="C32" s="129"/>
      <c r="D32" s="3">
        <v>21</v>
      </c>
      <c r="E32" s="150"/>
      <c r="F32" s="151"/>
      <c r="G32" s="129"/>
      <c r="H32" s="129"/>
      <c r="I32" s="114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</row>
    <row r="33" spans="1:29">
      <c r="A33" s="26"/>
      <c r="B33" s="114"/>
      <c r="C33" s="129"/>
      <c r="D33" s="3">
        <v>22</v>
      </c>
      <c r="E33" s="150"/>
      <c r="F33" s="151"/>
      <c r="G33" s="129"/>
      <c r="H33" s="129"/>
      <c r="I33" s="114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</row>
    <row r="34" spans="1:29">
      <c r="A34" s="26"/>
      <c r="B34" s="114"/>
      <c r="C34" s="129"/>
      <c r="D34" s="3">
        <v>23</v>
      </c>
      <c r="E34" s="150"/>
      <c r="F34" s="151"/>
      <c r="G34" s="129"/>
      <c r="H34" s="129"/>
      <c r="I34" s="114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</row>
    <row r="35" spans="1:29">
      <c r="A35" s="26"/>
      <c r="B35" s="114"/>
      <c r="C35" s="129"/>
      <c r="D35" s="3">
        <v>24</v>
      </c>
      <c r="E35" s="150"/>
      <c r="F35" s="151"/>
      <c r="G35" s="129"/>
      <c r="H35" s="129"/>
      <c r="I35" s="114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</row>
    <row r="36" spans="1:29">
      <c r="A36" s="26"/>
      <c r="B36" s="114"/>
      <c r="C36" s="129"/>
      <c r="D36" s="3">
        <v>25</v>
      </c>
      <c r="E36" s="150"/>
      <c r="F36" s="151"/>
      <c r="G36" s="129"/>
      <c r="H36" s="129"/>
      <c r="I36" s="114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</row>
    <row r="37" spans="1:29">
      <c r="A37" s="26"/>
      <c r="B37" s="114"/>
      <c r="C37" s="129"/>
      <c r="D37" s="3">
        <v>26</v>
      </c>
      <c r="E37" s="150"/>
      <c r="F37" s="151"/>
      <c r="G37" s="129"/>
      <c r="H37" s="129"/>
      <c r="I37" s="114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</row>
    <row r="38" spans="1:29">
      <c r="A38" s="26"/>
      <c r="B38" s="114"/>
      <c r="C38" s="129"/>
      <c r="D38" s="3">
        <v>27</v>
      </c>
      <c r="E38" s="150"/>
      <c r="F38" s="151"/>
      <c r="G38" s="129"/>
      <c r="H38" s="129"/>
      <c r="I38" s="114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</row>
    <row r="39" spans="1:29">
      <c r="A39" s="26"/>
      <c r="B39" s="114"/>
      <c r="C39" s="129"/>
      <c r="D39" s="3">
        <v>28</v>
      </c>
      <c r="E39" s="150"/>
      <c r="F39" s="151"/>
      <c r="G39" s="129"/>
      <c r="H39" s="129"/>
      <c r="I39" s="114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</row>
    <row r="40" spans="1:29">
      <c r="A40" s="26"/>
      <c r="B40" s="114"/>
      <c r="C40" s="129"/>
      <c r="D40" s="3">
        <v>29</v>
      </c>
      <c r="E40" s="150"/>
      <c r="F40" s="151"/>
      <c r="G40" s="129"/>
      <c r="H40" s="129"/>
      <c r="I40" s="114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</row>
    <row r="41" spans="1:29">
      <c r="A41" s="26"/>
      <c r="B41" s="114"/>
      <c r="C41" s="129"/>
      <c r="D41" s="3">
        <v>30</v>
      </c>
      <c r="E41" s="150"/>
      <c r="F41" s="151"/>
      <c r="G41" s="129"/>
      <c r="H41" s="129"/>
      <c r="I41" s="114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</row>
    <row r="42" spans="1:29">
      <c r="A42" s="26"/>
      <c r="B42" s="114"/>
      <c r="C42" s="129"/>
      <c r="D42" s="3">
        <v>31</v>
      </c>
      <c r="E42" s="150"/>
      <c r="F42" s="151"/>
      <c r="G42" s="129"/>
      <c r="H42" s="129"/>
      <c r="I42" s="114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</row>
    <row r="43" spans="1:29">
      <c r="A43" s="26"/>
      <c r="B43" s="114"/>
      <c r="C43" s="129"/>
      <c r="D43" s="3">
        <v>32</v>
      </c>
      <c r="E43" s="150"/>
      <c r="F43" s="151"/>
      <c r="G43" s="129"/>
      <c r="H43" s="129"/>
      <c r="I43" s="114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</row>
    <row r="44" spans="1:29">
      <c r="A44" s="26"/>
      <c r="B44" s="114"/>
      <c r="C44" s="129"/>
      <c r="D44" s="3">
        <v>33</v>
      </c>
      <c r="E44" s="150"/>
      <c r="F44" s="151"/>
      <c r="G44" s="129"/>
      <c r="H44" s="129"/>
      <c r="I44" s="114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</row>
    <row r="45" spans="1:29">
      <c r="A45" s="26"/>
      <c r="B45" s="114"/>
      <c r="C45" s="129"/>
      <c r="D45" s="3">
        <v>34</v>
      </c>
      <c r="E45" s="150"/>
      <c r="F45" s="151"/>
      <c r="G45" s="129"/>
      <c r="H45" s="129"/>
      <c r="I45" s="114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</row>
    <row r="46" spans="1:29">
      <c r="A46" s="26"/>
      <c r="B46" s="114"/>
      <c r="C46" s="129"/>
      <c r="D46" s="3">
        <v>35</v>
      </c>
      <c r="E46" s="150"/>
      <c r="F46" s="151"/>
      <c r="G46" s="129"/>
      <c r="H46" s="129"/>
      <c r="I46" s="114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</row>
    <row r="47" spans="1:29">
      <c r="A47" s="26"/>
      <c r="B47" s="114"/>
      <c r="C47" s="129"/>
      <c r="D47" s="3">
        <v>36</v>
      </c>
      <c r="E47" s="150"/>
      <c r="F47" s="151"/>
      <c r="G47" s="129"/>
      <c r="H47" s="129"/>
      <c r="I47" s="114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</row>
    <row r="48" spans="1:29">
      <c r="A48" s="26"/>
      <c r="B48" s="114"/>
      <c r="C48" s="129"/>
      <c r="D48" s="3">
        <v>37</v>
      </c>
      <c r="E48" s="150"/>
      <c r="F48" s="151"/>
      <c r="G48" s="129"/>
      <c r="H48" s="129"/>
      <c r="I48" s="114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</row>
    <row r="49" spans="1:29">
      <c r="A49" s="26"/>
      <c r="B49" s="114"/>
      <c r="C49" s="129"/>
      <c r="D49" s="3">
        <v>38</v>
      </c>
      <c r="E49" s="150"/>
      <c r="F49" s="151"/>
      <c r="G49" s="129"/>
      <c r="H49" s="129"/>
      <c r="I49" s="114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</row>
    <row r="50" spans="1:29">
      <c r="A50" s="26"/>
      <c r="B50" s="114"/>
      <c r="C50" s="129"/>
      <c r="D50" s="3">
        <v>39</v>
      </c>
      <c r="E50" s="150"/>
      <c r="F50" s="151"/>
      <c r="G50" s="129"/>
      <c r="H50" s="129"/>
      <c r="I50" s="114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</row>
    <row r="51" spans="1:29">
      <c r="A51" s="26"/>
      <c r="B51" s="114"/>
      <c r="C51" s="129"/>
      <c r="D51" s="3">
        <v>40</v>
      </c>
      <c r="E51" s="150"/>
      <c r="F51" s="151"/>
      <c r="G51" s="129"/>
      <c r="H51" s="129"/>
      <c r="I51" s="114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</row>
    <row r="52" spans="1:29">
      <c r="A52" s="26"/>
      <c r="B52" s="114"/>
      <c r="C52" s="129"/>
      <c r="D52" s="3">
        <v>41</v>
      </c>
      <c r="E52" s="150"/>
      <c r="F52" s="151"/>
      <c r="G52" s="129"/>
      <c r="H52" s="129"/>
      <c r="I52" s="114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</row>
    <row r="53" spans="1:29">
      <c r="A53" s="26"/>
      <c r="B53" s="114"/>
      <c r="C53" s="129"/>
      <c r="D53" s="3">
        <v>42</v>
      </c>
      <c r="E53" s="150"/>
      <c r="F53" s="151"/>
      <c r="G53" s="129"/>
      <c r="H53" s="129"/>
      <c r="I53" s="114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</row>
    <row r="54" spans="1:29">
      <c r="A54" s="26"/>
      <c r="B54" s="114"/>
      <c r="C54" s="129"/>
      <c r="D54" s="3">
        <v>43</v>
      </c>
      <c r="E54" s="150"/>
      <c r="F54" s="151"/>
      <c r="G54" s="129"/>
      <c r="H54" s="129"/>
      <c r="I54" s="114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</row>
    <row r="55" spans="1:29">
      <c r="A55" s="26"/>
      <c r="B55" s="114"/>
      <c r="C55" s="129"/>
      <c r="D55" s="3">
        <v>44</v>
      </c>
      <c r="E55" s="150"/>
      <c r="F55" s="151"/>
      <c r="G55" s="129"/>
      <c r="H55" s="129"/>
      <c r="I55" s="114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</row>
    <row r="56" spans="1:29">
      <c r="A56" s="26"/>
      <c r="B56" s="114"/>
      <c r="C56" s="129"/>
      <c r="D56" s="3">
        <v>45</v>
      </c>
      <c r="E56" s="150"/>
      <c r="F56" s="151"/>
      <c r="G56" s="129"/>
      <c r="H56" s="129"/>
      <c r="I56" s="114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</row>
    <row r="57" spans="1:29">
      <c r="A57" s="26"/>
      <c r="B57" s="114"/>
      <c r="C57" s="129"/>
      <c r="D57" s="3">
        <v>46</v>
      </c>
      <c r="E57" s="150"/>
      <c r="F57" s="151"/>
      <c r="G57" s="129"/>
      <c r="H57" s="129"/>
      <c r="I57" s="114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</row>
    <row r="58" spans="1:29">
      <c r="A58" s="26"/>
      <c r="B58" s="114"/>
      <c r="C58" s="129"/>
      <c r="D58" s="3">
        <v>47</v>
      </c>
      <c r="E58" s="150"/>
      <c r="F58" s="151"/>
      <c r="G58" s="129"/>
      <c r="H58" s="129"/>
      <c r="I58" s="114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</row>
    <row r="59" spans="1:29">
      <c r="A59" s="26"/>
      <c r="B59" s="114"/>
      <c r="C59" s="129"/>
      <c r="D59" s="3">
        <v>48</v>
      </c>
      <c r="E59" s="150"/>
      <c r="F59" s="151"/>
      <c r="G59" s="129"/>
      <c r="H59" s="129"/>
      <c r="I59" s="114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</row>
    <row r="60" spans="1:29">
      <c r="A60" s="26"/>
      <c r="B60" s="114"/>
      <c r="C60" s="129"/>
      <c r="D60" s="3">
        <v>49</v>
      </c>
      <c r="E60" s="150"/>
      <c r="F60" s="151"/>
      <c r="G60" s="129"/>
      <c r="H60" s="129"/>
      <c r="I60" s="114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</row>
    <row r="61" spans="1:29">
      <c r="A61" s="26"/>
      <c r="B61" s="114"/>
      <c r="C61" s="129"/>
      <c r="D61" s="3">
        <v>50</v>
      </c>
      <c r="E61" s="150"/>
      <c r="F61" s="151"/>
      <c r="G61" s="129"/>
      <c r="H61" s="129"/>
      <c r="I61" s="114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</row>
    <row r="62" spans="1:29">
      <c r="A62" s="26"/>
      <c r="B62" s="114"/>
      <c r="C62" s="129"/>
      <c r="D62" s="3">
        <v>51</v>
      </c>
      <c r="E62" s="150"/>
      <c r="F62" s="151"/>
      <c r="G62" s="129"/>
      <c r="H62" s="129"/>
      <c r="I62" s="114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</row>
    <row r="63" spans="1:29">
      <c r="A63" s="26"/>
      <c r="B63" s="114"/>
      <c r="C63" s="129"/>
      <c r="D63" s="3">
        <v>52</v>
      </c>
      <c r="E63" s="150"/>
      <c r="F63" s="151"/>
      <c r="G63" s="129"/>
      <c r="H63" s="129"/>
      <c r="I63" s="114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</row>
    <row r="64" spans="1:29">
      <c r="A64" s="26"/>
      <c r="B64" s="114"/>
      <c r="C64" s="129"/>
      <c r="D64" s="3">
        <v>53</v>
      </c>
      <c r="E64" s="150"/>
      <c r="F64" s="151"/>
      <c r="G64" s="129"/>
      <c r="H64" s="129"/>
      <c r="I64" s="114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</row>
    <row r="65" spans="1:29">
      <c r="A65" s="26"/>
      <c r="B65" s="114"/>
      <c r="C65" s="129"/>
      <c r="D65" s="3">
        <v>54</v>
      </c>
      <c r="E65" s="150"/>
      <c r="F65" s="151"/>
      <c r="G65" s="129"/>
      <c r="H65" s="129"/>
      <c r="I65" s="114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</row>
    <row r="66" spans="1:29">
      <c r="A66" s="26"/>
      <c r="B66" s="114"/>
      <c r="C66" s="129"/>
      <c r="D66" s="3">
        <v>55</v>
      </c>
      <c r="E66" s="150"/>
      <c r="F66" s="151"/>
      <c r="G66" s="129"/>
      <c r="H66" s="129"/>
      <c r="I66" s="114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</row>
    <row r="67" spans="1:29">
      <c r="A67" s="26"/>
      <c r="B67" s="114"/>
      <c r="C67" s="129"/>
      <c r="D67" s="3">
        <v>56</v>
      </c>
      <c r="E67" s="150"/>
      <c r="F67" s="151"/>
      <c r="G67" s="129"/>
      <c r="H67" s="129"/>
      <c r="I67" s="114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</row>
    <row r="68" spans="1:29">
      <c r="A68" s="26"/>
      <c r="B68" s="114"/>
      <c r="C68" s="129"/>
      <c r="D68" s="3">
        <v>57</v>
      </c>
      <c r="E68" s="150"/>
      <c r="F68" s="151"/>
      <c r="G68" s="129"/>
      <c r="H68" s="129"/>
      <c r="I68" s="114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</row>
    <row r="69" spans="1:29">
      <c r="A69" s="26"/>
      <c r="B69" s="114"/>
      <c r="C69" s="129"/>
      <c r="D69" s="3">
        <v>58</v>
      </c>
      <c r="E69" s="150"/>
      <c r="F69" s="151"/>
      <c r="G69" s="129"/>
      <c r="H69" s="129"/>
      <c r="I69" s="114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</row>
    <row r="70" spans="1:29">
      <c r="A70" s="26"/>
      <c r="B70" s="114"/>
      <c r="C70" s="129"/>
      <c r="D70" s="3">
        <v>59</v>
      </c>
      <c r="E70" s="150"/>
      <c r="F70" s="151"/>
      <c r="G70" s="129"/>
      <c r="H70" s="129"/>
      <c r="I70" s="114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</row>
    <row r="71" spans="1:29">
      <c r="A71" s="26"/>
      <c r="B71" s="114"/>
      <c r="C71" s="129"/>
      <c r="D71" s="3">
        <v>60</v>
      </c>
      <c r="E71" s="150"/>
      <c r="F71" s="151"/>
      <c r="G71" s="129"/>
      <c r="H71" s="129"/>
      <c r="I71" s="114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</row>
    <row r="72" spans="1:29">
      <c r="A72" s="26"/>
      <c r="B72" s="114"/>
      <c r="C72" s="129"/>
      <c r="D72" s="3">
        <v>61</v>
      </c>
      <c r="E72" s="150"/>
      <c r="F72" s="151"/>
      <c r="G72" s="129"/>
      <c r="H72" s="129"/>
      <c r="I72" s="114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</row>
    <row r="73" spans="1:29">
      <c r="A73" s="26"/>
      <c r="B73" s="114"/>
      <c r="C73" s="129"/>
      <c r="D73" s="3">
        <v>62</v>
      </c>
      <c r="E73" s="150"/>
      <c r="F73" s="151"/>
      <c r="G73" s="129"/>
      <c r="H73" s="129"/>
      <c r="I73" s="114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</row>
    <row r="74" spans="1:29">
      <c r="A74" s="26"/>
      <c r="B74" s="114"/>
      <c r="C74" s="129"/>
      <c r="D74" s="3">
        <v>63</v>
      </c>
      <c r="E74" s="150"/>
      <c r="F74" s="151"/>
      <c r="G74" s="129"/>
      <c r="H74" s="129"/>
      <c r="I74" s="114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</row>
    <row r="75" spans="1:29">
      <c r="A75" s="26"/>
      <c r="B75" s="114"/>
      <c r="C75" s="129"/>
      <c r="D75" s="3">
        <v>64</v>
      </c>
      <c r="E75" s="150"/>
      <c r="F75" s="151"/>
      <c r="G75" s="129"/>
      <c r="H75" s="129"/>
      <c r="I75" s="114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</row>
    <row r="76" spans="1:29">
      <c r="A76" s="26"/>
      <c r="B76" s="114"/>
      <c r="C76" s="129"/>
      <c r="D76" s="3">
        <v>65</v>
      </c>
      <c r="E76" s="150"/>
      <c r="F76" s="151"/>
      <c r="G76" s="129"/>
      <c r="H76" s="129"/>
      <c r="I76" s="114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</row>
    <row r="77" spans="1:29">
      <c r="A77" s="26"/>
      <c r="B77" s="114"/>
      <c r="C77" s="129"/>
      <c r="D77" s="3">
        <v>66</v>
      </c>
      <c r="E77" s="150"/>
      <c r="F77" s="151"/>
      <c r="G77" s="129"/>
      <c r="H77" s="129"/>
      <c r="I77" s="114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</row>
    <row r="78" spans="1:29">
      <c r="A78" s="26"/>
      <c r="B78" s="114"/>
      <c r="C78" s="129"/>
      <c r="D78" s="3">
        <v>67</v>
      </c>
      <c r="E78" s="150"/>
      <c r="F78" s="151"/>
      <c r="G78" s="129"/>
      <c r="H78" s="129"/>
      <c r="I78" s="114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</row>
    <row r="79" spans="1:29">
      <c r="A79" s="26"/>
      <c r="B79" s="114"/>
      <c r="C79" s="129"/>
      <c r="D79" s="3">
        <v>68</v>
      </c>
      <c r="E79" s="150"/>
      <c r="F79" s="151"/>
      <c r="G79" s="129"/>
      <c r="H79" s="129"/>
      <c r="I79" s="114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</row>
    <row r="80" spans="1:29">
      <c r="A80" s="26"/>
      <c r="B80" s="114"/>
      <c r="C80" s="129"/>
      <c r="D80" s="3">
        <v>69</v>
      </c>
      <c r="E80" s="150"/>
      <c r="F80" s="151"/>
      <c r="G80" s="129"/>
      <c r="H80" s="129"/>
      <c r="I80" s="114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</row>
    <row r="81" spans="1:29">
      <c r="A81" s="26"/>
      <c r="B81" s="114"/>
      <c r="C81" s="129"/>
      <c r="D81" s="3">
        <v>70</v>
      </c>
      <c r="E81" s="150"/>
      <c r="F81" s="151"/>
      <c r="G81" s="129"/>
      <c r="H81" s="129"/>
      <c r="I81" s="114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</row>
    <row r="82" spans="1:29">
      <c r="A82" s="26"/>
      <c r="B82" s="114"/>
      <c r="C82" s="129"/>
      <c r="D82" s="3">
        <v>71</v>
      </c>
      <c r="E82" s="150"/>
      <c r="F82" s="151"/>
      <c r="G82" s="129"/>
      <c r="H82" s="129"/>
      <c r="I82" s="114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</row>
    <row r="83" spans="1:29">
      <c r="A83" s="26"/>
      <c r="B83" s="114"/>
      <c r="C83" s="129"/>
      <c r="D83" s="3">
        <v>72</v>
      </c>
      <c r="E83" s="150"/>
      <c r="F83" s="151"/>
      <c r="G83" s="129"/>
      <c r="H83" s="129"/>
      <c r="I83" s="114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</row>
    <row r="84" spans="1:29">
      <c r="A84" s="26"/>
      <c r="B84" s="114"/>
      <c r="C84" s="129"/>
      <c r="D84" s="3">
        <v>73</v>
      </c>
      <c r="E84" s="150"/>
      <c r="F84" s="151"/>
      <c r="G84" s="129"/>
      <c r="H84" s="129"/>
      <c r="I84" s="114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</row>
    <row r="85" spans="1:29">
      <c r="A85" s="26"/>
      <c r="B85" s="114"/>
      <c r="C85" s="129"/>
      <c r="D85" s="3">
        <v>74</v>
      </c>
      <c r="E85" s="150"/>
      <c r="F85" s="151"/>
      <c r="G85" s="129"/>
      <c r="H85" s="129"/>
      <c r="I85" s="114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</row>
    <row r="86" spans="1:29">
      <c r="A86" s="26"/>
      <c r="B86" s="114"/>
      <c r="C86" s="129"/>
      <c r="D86" s="3">
        <v>75</v>
      </c>
      <c r="E86" s="150"/>
      <c r="F86" s="151"/>
      <c r="G86" s="129"/>
      <c r="H86" s="129"/>
      <c r="I86" s="114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</row>
    <row r="87" spans="1:29">
      <c r="A87" s="26"/>
      <c r="B87" s="114"/>
      <c r="C87" s="129"/>
      <c r="D87" s="3">
        <v>76</v>
      </c>
      <c r="E87" s="150"/>
      <c r="F87" s="151"/>
      <c r="G87" s="129"/>
      <c r="H87" s="129"/>
      <c r="I87" s="114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</row>
    <row r="88" spans="1:29">
      <c r="A88" s="26"/>
      <c r="B88" s="114"/>
      <c r="C88" s="129"/>
      <c r="D88" s="3">
        <v>77</v>
      </c>
      <c r="E88" s="150"/>
      <c r="F88" s="151"/>
      <c r="G88" s="129"/>
      <c r="H88" s="129"/>
      <c r="I88" s="114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</row>
    <row r="89" spans="1:29">
      <c r="A89" s="26"/>
      <c r="B89" s="114"/>
      <c r="C89" s="129"/>
      <c r="D89" s="3">
        <v>78</v>
      </c>
      <c r="E89" s="150"/>
      <c r="F89" s="151"/>
      <c r="G89" s="129"/>
      <c r="H89" s="129"/>
      <c r="I89" s="114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</row>
    <row r="90" spans="1:29">
      <c r="A90" s="26"/>
      <c r="B90" s="114"/>
      <c r="C90" s="129"/>
      <c r="D90" s="3">
        <v>79</v>
      </c>
      <c r="E90" s="150"/>
      <c r="F90" s="151"/>
      <c r="G90" s="129"/>
      <c r="H90" s="129"/>
      <c r="I90" s="114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</row>
    <row r="91" spans="1:29">
      <c r="A91" s="26"/>
      <c r="B91" s="114"/>
      <c r="C91" s="129"/>
      <c r="D91" s="3">
        <v>80</v>
      </c>
      <c r="E91" s="150"/>
      <c r="F91" s="151"/>
      <c r="G91" s="129"/>
      <c r="H91" s="129"/>
      <c r="I91" s="114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</row>
    <row r="92" spans="1:29">
      <c r="A92" s="26"/>
      <c r="B92" s="114"/>
      <c r="C92" s="129"/>
      <c r="D92" s="3">
        <v>81</v>
      </c>
      <c r="E92" s="150"/>
      <c r="F92" s="151"/>
      <c r="G92" s="129"/>
      <c r="H92" s="129"/>
      <c r="I92" s="114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</row>
    <row r="93" spans="1:29">
      <c r="A93" s="26"/>
      <c r="B93" s="114"/>
      <c r="C93" s="129"/>
      <c r="D93" s="3">
        <v>82</v>
      </c>
      <c r="E93" s="150"/>
      <c r="F93" s="151"/>
      <c r="G93" s="129"/>
      <c r="H93" s="129"/>
      <c r="I93" s="114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</row>
    <row r="94" spans="1:29">
      <c r="A94" s="26"/>
      <c r="B94" s="114"/>
      <c r="C94" s="129"/>
      <c r="D94" s="3">
        <v>83</v>
      </c>
      <c r="E94" s="150"/>
      <c r="F94" s="151"/>
      <c r="G94" s="129"/>
      <c r="H94" s="129"/>
      <c r="I94" s="114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</row>
    <row r="95" spans="1:29">
      <c r="A95" s="26"/>
      <c r="B95" s="114"/>
      <c r="C95" s="129"/>
      <c r="D95" s="3">
        <v>84</v>
      </c>
      <c r="E95" s="150"/>
      <c r="F95" s="151"/>
      <c r="G95" s="129"/>
      <c r="H95" s="129"/>
      <c r="I95" s="114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</row>
    <row r="96" spans="1:29">
      <c r="A96" s="26"/>
      <c r="B96" s="114"/>
      <c r="C96" s="129"/>
      <c r="D96" s="3">
        <v>85</v>
      </c>
      <c r="E96" s="150"/>
      <c r="F96" s="151"/>
      <c r="G96" s="129"/>
      <c r="H96" s="129"/>
      <c r="I96" s="114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</row>
    <row r="97" spans="1:29">
      <c r="A97" s="26"/>
      <c r="B97" s="114"/>
      <c r="C97" s="129"/>
      <c r="D97" s="3">
        <v>86</v>
      </c>
      <c r="E97" s="150"/>
      <c r="F97" s="151"/>
      <c r="G97" s="129"/>
      <c r="H97" s="129"/>
      <c r="I97" s="114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</row>
    <row r="98" spans="1:29">
      <c r="A98" s="26"/>
      <c r="B98" s="114"/>
      <c r="C98" s="129"/>
      <c r="D98" s="3">
        <v>87</v>
      </c>
      <c r="E98" s="150"/>
      <c r="F98" s="151"/>
      <c r="G98" s="129"/>
      <c r="H98" s="129"/>
      <c r="I98" s="114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</row>
    <row r="99" spans="1:29">
      <c r="A99" s="26"/>
      <c r="B99" s="114"/>
      <c r="C99" s="129"/>
      <c r="D99" s="3">
        <v>88</v>
      </c>
      <c r="E99" s="150"/>
      <c r="F99" s="151"/>
      <c r="G99" s="129"/>
      <c r="H99" s="129"/>
      <c r="I99" s="114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</row>
    <row r="100" spans="1:29">
      <c r="A100" s="26"/>
      <c r="B100" s="114"/>
      <c r="C100" s="129"/>
      <c r="D100" s="3">
        <v>89</v>
      </c>
      <c r="E100" s="150"/>
      <c r="F100" s="151"/>
      <c r="G100" s="129"/>
      <c r="H100" s="129"/>
      <c r="I100" s="114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</row>
    <row r="101" spans="1:29">
      <c r="A101" s="26"/>
      <c r="B101" s="114"/>
      <c r="C101" s="129"/>
      <c r="D101" s="3">
        <v>90</v>
      </c>
      <c r="E101" s="150"/>
      <c r="F101" s="151"/>
      <c r="G101" s="129"/>
      <c r="H101" s="129"/>
      <c r="I101" s="114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</row>
    <row r="102" spans="1:29">
      <c r="A102" s="26"/>
      <c r="B102" s="114"/>
      <c r="C102" s="129"/>
      <c r="D102" s="3">
        <v>91</v>
      </c>
      <c r="E102" s="150"/>
      <c r="F102" s="151"/>
      <c r="G102" s="129"/>
      <c r="H102" s="129"/>
      <c r="I102" s="114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</row>
    <row r="103" spans="1:29">
      <c r="A103" s="26"/>
      <c r="B103" s="114"/>
      <c r="C103" s="129"/>
      <c r="D103" s="3">
        <v>92</v>
      </c>
      <c r="E103" s="150"/>
      <c r="F103" s="151"/>
      <c r="G103" s="129"/>
      <c r="H103" s="129"/>
      <c r="I103" s="114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</row>
    <row r="104" spans="1:29">
      <c r="A104" s="26"/>
      <c r="B104" s="114"/>
      <c r="C104" s="129"/>
      <c r="D104" s="3">
        <v>93</v>
      </c>
      <c r="E104" s="150"/>
      <c r="F104" s="151"/>
      <c r="G104" s="129"/>
      <c r="H104" s="129"/>
      <c r="I104" s="114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</row>
    <row r="105" spans="1:29">
      <c r="A105" s="26"/>
      <c r="B105" s="114"/>
      <c r="C105" s="129"/>
      <c r="D105" s="3">
        <v>94</v>
      </c>
      <c r="E105" s="150"/>
      <c r="F105" s="151"/>
      <c r="G105" s="129"/>
      <c r="H105" s="129"/>
      <c r="I105" s="114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</row>
    <row r="106" spans="1:29">
      <c r="A106" s="26"/>
      <c r="B106" s="114"/>
      <c r="C106" s="129"/>
      <c r="D106" s="3">
        <v>95</v>
      </c>
      <c r="E106" s="150"/>
      <c r="F106" s="151"/>
      <c r="G106" s="129"/>
      <c r="H106" s="129"/>
      <c r="I106" s="114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</row>
    <row r="107" spans="1:29">
      <c r="A107" s="26"/>
      <c r="B107" s="114"/>
      <c r="C107" s="129"/>
      <c r="D107" s="3">
        <v>96</v>
      </c>
      <c r="E107" s="150"/>
      <c r="F107" s="151"/>
      <c r="G107" s="129"/>
      <c r="H107" s="129"/>
      <c r="I107" s="114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</row>
    <row r="108" spans="1:29">
      <c r="A108" s="26"/>
      <c r="B108" s="114"/>
      <c r="C108" s="129"/>
      <c r="D108" s="3">
        <v>97</v>
      </c>
      <c r="E108" s="150"/>
      <c r="F108" s="151"/>
      <c r="G108" s="129"/>
      <c r="H108" s="129"/>
      <c r="I108" s="114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</row>
    <row r="109" spans="1:29">
      <c r="A109" s="26"/>
      <c r="B109" s="114"/>
      <c r="C109" s="129"/>
      <c r="D109" s="3">
        <v>98</v>
      </c>
      <c r="E109" s="150"/>
      <c r="F109" s="151"/>
      <c r="G109" s="129"/>
      <c r="H109" s="129"/>
      <c r="I109" s="114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</row>
    <row r="110" spans="1:29">
      <c r="A110" s="26"/>
      <c r="B110" s="114"/>
      <c r="C110" s="129"/>
      <c r="D110" s="3">
        <v>99</v>
      </c>
      <c r="E110" s="150"/>
      <c r="F110" s="151"/>
      <c r="G110" s="129"/>
      <c r="H110" s="129"/>
      <c r="I110" s="114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</row>
    <row r="111" spans="1:29">
      <c r="A111" s="26"/>
      <c r="B111" s="114"/>
      <c r="C111" s="129"/>
      <c r="D111" s="3">
        <v>100</v>
      </c>
      <c r="E111" s="152"/>
      <c r="F111" s="153"/>
      <c r="G111" s="129"/>
      <c r="H111" s="129"/>
      <c r="I111" s="114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</row>
    <row r="112" spans="1:29">
      <c r="A112" s="26"/>
      <c r="B112" s="114"/>
      <c r="C112" s="129"/>
      <c r="D112" s="129"/>
      <c r="E112" s="129"/>
      <c r="F112" s="129"/>
      <c r="G112" s="129"/>
      <c r="H112" s="129"/>
      <c r="I112" s="114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</row>
    <row r="113" spans="1:29" ht="3.75" customHeight="1">
      <c r="A113" s="26"/>
      <c r="B113" s="114"/>
      <c r="C113" s="114"/>
      <c r="D113" s="114"/>
      <c r="E113" s="114"/>
      <c r="F113" s="114"/>
      <c r="G113" s="114"/>
      <c r="H113" s="114"/>
      <c r="I113" s="114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</row>
    <row r="114" spans="1:29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</row>
    <row r="115" spans="1:29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</row>
    <row r="116" spans="1:29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</row>
    <row r="117" spans="1:29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</row>
    <row r="118" spans="1:29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</row>
    <row r="119" spans="1:29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</row>
    <row r="120" spans="1:29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</row>
    <row r="121" spans="1:29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</row>
    <row r="122" spans="1:29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</row>
    <row r="123" spans="1:29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</row>
    <row r="124" spans="1:29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</row>
    <row r="125" spans="1:29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</row>
    <row r="126" spans="1:29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</row>
    <row r="127" spans="1:29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</row>
    <row r="128" spans="1:29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</row>
    <row r="129" spans="1:29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</row>
    <row r="130" spans="1:29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</row>
    <row r="131" spans="1:29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</row>
    <row r="132" spans="1:29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</row>
    <row r="133" spans="1:29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</row>
    <row r="134" spans="1:29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</row>
    <row r="135" spans="1:29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</row>
    <row r="136" spans="1:29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</row>
    <row r="137" spans="1:29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</row>
    <row r="138" spans="1:29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</row>
    <row r="139" spans="1:29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</row>
    <row r="140" spans="1:29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</row>
    <row r="141" spans="1:29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</row>
    <row r="142" spans="1:29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</row>
    <row r="143" spans="1:29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</row>
    <row r="144" spans="1:29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</row>
    <row r="145" spans="1:29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</row>
    <row r="146" spans="1:29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</row>
    <row r="147" spans="1:29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</row>
    <row r="148" spans="1:29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</row>
    <row r="149" spans="1:29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</row>
    <row r="150" spans="1:29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</row>
    <row r="151" spans="1:29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</row>
    <row r="152" spans="1:29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</row>
    <row r="153" spans="1:29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</row>
    <row r="154" spans="1:29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</row>
    <row r="155" spans="1:29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</row>
    <row r="156" spans="1:29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</row>
    <row r="157" spans="1:29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</row>
    <row r="158" spans="1:29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</row>
    <row r="159" spans="1:29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</row>
    <row r="160" spans="1:29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</row>
    <row r="161" spans="1:29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</row>
    <row r="162" spans="1:29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</row>
    <row r="163" spans="1:29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</row>
    <row r="164" spans="1:29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</row>
    <row r="165" spans="1:29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</row>
    <row r="166" spans="1:29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</row>
    <row r="167" spans="1:29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</row>
    <row r="168" spans="1:29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</row>
    <row r="169" spans="1:29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</row>
    <row r="170" spans="1:29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</row>
    <row r="171" spans="1:29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</row>
    <row r="172" spans="1:29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</row>
    <row r="173" spans="1:29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</row>
    <row r="174" spans="1:29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</row>
    <row r="175" spans="1:29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</row>
    <row r="176" spans="1:29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</row>
    <row r="177" spans="1:29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</row>
    <row r="178" spans="1:29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</row>
    <row r="179" spans="1:29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</row>
    <row r="180" spans="1:29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</row>
    <row r="181" spans="1:29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</row>
    <row r="182" spans="1:29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</row>
    <row r="183" spans="1:29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</row>
    <row r="184" spans="1:29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</row>
    <row r="185" spans="1:29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</row>
    <row r="186" spans="1:29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</row>
    <row r="187" spans="1:29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</row>
    <row r="188" spans="1:29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</row>
    <row r="189" spans="1:29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</row>
    <row r="190" spans="1:29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</row>
    <row r="191" spans="1:29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</row>
    <row r="192" spans="1:29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</row>
    <row r="193" spans="1:29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</row>
    <row r="194" spans="1:29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</row>
    <row r="195" spans="1:29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</row>
    <row r="196" spans="1:29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</row>
    <row r="197" spans="1:29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</row>
    <row r="198" spans="1:29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</row>
    <row r="199" spans="1:29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</row>
    <row r="200" spans="1:29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</row>
    <row r="201" spans="1:29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</row>
    <row r="202" spans="1:29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</row>
    <row r="203" spans="1:29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</row>
    <row r="204" spans="1:29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</row>
    <row r="205" spans="1:29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</row>
    <row r="206" spans="1:29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</row>
    <row r="207" spans="1:29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</row>
    <row r="208" spans="1:29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</row>
    <row r="209" spans="1:29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</row>
    <row r="210" spans="1:29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</row>
    <row r="211" spans="1:29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</row>
    <row r="212" spans="1:29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</row>
    <row r="213" spans="1:29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</row>
    <row r="214" spans="1:29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</row>
    <row r="215" spans="1:29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</row>
    <row r="216" spans="1:29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</row>
    <row r="217" spans="1:29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</row>
    <row r="218" spans="1:29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</row>
    <row r="219" spans="1:29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</row>
    <row r="220" spans="1:29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</row>
    <row r="221" spans="1:29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</row>
    <row r="222" spans="1:29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</row>
    <row r="223" spans="1:29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</row>
    <row r="224" spans="1:29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</row>
    <row r="225" spans="1:29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</row>
    <row r="226" spans="1:29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</row>
    <row r="227" spans="1:29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</row>
    <row r="228" spans="1:29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</row>
    <row r="229" spans="1:29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</row>
    <row r="230" spans="1:29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</row>
    <row r="231" spans="1:29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</row>
    <row r="232" spans="1:29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</row>
    <row r="233" spans="1:29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</row>
    <row r="234" spans="1:29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</row>
    <row r="235" spans="1:29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</row>
    <row r="236" spans="1:29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</row>
    <row r="237" spans="1:29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</row>
    <row r="238" spans="1:29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</row>
    <row r="239" spans="1:29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</row>
    <row r="240" spans="1:29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</row>
    <row r="241" spans="1:29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</row>
    <row r="242" spans="1:29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</row>
    <row r="243" spans="1:29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</row>
    <row r="244" spans="1:29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</row>
    <row r="245" spans="1:29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</row>
    <row r="246" spans="1:29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</row>
    <row r="247" spans="1:29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</row>
    <row r="248" spans="1:29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</row>
    <row r="249" spans="1:29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</row>
    <row r="250" spans="1:29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</row>
    <row r="251" spans="1:29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</row>
    <row r="252" spans="1:29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</row>
    <row r="253" spans="1:29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</row>
    <row r="254" spans="1:29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</row>
    <row r="255" spans="1:29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</row>
    <row r="256" spans="1:29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</row>
    <row r="257" spans="1:29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</row>
    <row r="258" spans="1:29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</row>
    <row r="259" spans="1:29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</row>
    <row r="260" spans="1:29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</row>
    <row r="261" spans="1:29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</row>
    <row r="262" spans="1:29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</row>
    <row r="263" spans="1:29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</row>
    <row r="264" spans="1:29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</row>
    <row r="265" spans="1:29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</row>
    <row r="266" spans="1:29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</row>
    <row r="267" spans="1:29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</row>
    <row r="268" spans="1:29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</row>
    <row r="269" spans="1:29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</row>
    <row r="270" spans="1:29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</row>
    <row r="271" spans="1:29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</row>
    <row r="272" spans="1:29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</row>
    <row r="273" spans="1:29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</row>
    <row r="274" spans="1:29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</row>
    <row r="275" spans="1:29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</row>
    <row r="276" spans="1:29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</row>
    <row r="277" spans="1:29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</row>
    <row r="278" spans="1:29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</row>
    <row r="279" spans="1:29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</row>
    <row r="280" spans="1:29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</row>
    <row r="281" spans="1:29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</row>
    <row r="282" spans="1:29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</row>
    <row r="283" spans="1:29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</row>
    <row r="284" spans="1:29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</row>
    <row r="285" spans="1:29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</row>
    <row r="286" spans="1:29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</row>
    <row r="287" spans="1:29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</row>
    <row r="288" spans="1:29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</row>
    <row r="289" spans="1:29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</row>
    <row r="290" spans="1:29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</row>
    <row r="291" spans="1:29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</row>
    <row r="292" spans="1:29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</row>
    <row r="293" spans="1:29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</row>
    <row r="294" spans="1:29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</row>
    <row r="295" spans="1:29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</row>
    <row r="296" spans="1:29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</row>
    <row r="297" spans="1:29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</row>
    <row r="298" spans="1:29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</row>
    <row r="299" spans="1:29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</row>
    <row r="300" spans="1:29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</row>
    <row r="301" spans="1:29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</row>
    <row r="302" spans="1:29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6"/>
      <c r="AB302" s="26"/>
      <c r="AC302" s="26"/>
    </row>
    <row r="303" spans="1:29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6"/>
      <c r="AB303" s="26"/>
      <c r="AC303" s="26"/>
    </row>
    <row r="304" spans="1:29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6"/>
      <c r="AB304" s="26"/>
      <c r="AC304" s="26"/>
    </row>
    <row r="305" spans="1:29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</row>
    <row r="306" spans="1:29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6"/>
      <c r="AB306" s="26"/>
      <c r="AC306" s="26"/>
    </row>
    <row r="307" spans="1:29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6"/>
      <c r="AB307" s="26"/>
      <c r="AC307" s="26"/>
    </row>
    <row r="308" spans="1:29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6"/>
      <c r="AB308" s="26"/>
      <c r="AC308" s="26"/>
    </row>
    <row r="309" spans="1:29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6"/>
      <c r="AB309" s="26"/>
      <c r="AC309" s="26"/>
    </row>
    <row r="310" spans="1:29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6"/>
      <c r="AB310" s="26"/>
      <c r="AC310" s="26"/>
    </row>
    <row r="311" spans="1:29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6"/>
      <c r="AB311" s="26"/>
      <c r="AC311" s="26"/>
    </row>
    <row r="312" spans="1:29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6"/>
      <c r="AB312" s="26"/>
      <c r="AC312" s="26"/>
    </row>
    <row r="313" spans="1:29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6"/>
      <c r="AB313" s="26"/>
      <c r="AC313" s="26"/>
    </row>
    <row r="314" spans="1:29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6"/>
      <c r="AB314" s="26"/>
      <c r="AC314" s="26"/>
    </row>
    <row r="315" spans="1:29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6"/>
      <c r="AB315" s="26"/>
      <c r="AC315" s="26"/>
    </row>
    <row r="316" spans="1:29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6"/>
      <c r="AB316" s="26"/>
      <c r="AC316" s="26"/>
    </row>
    <row r="317" spans="1:29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6"/>
      <c r="AB317" s="26"/>
      <c r="AC317" s="26"/>
    </row>
    <row r="318" spans="1:29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6"/>
      <c r="AB318" s="26"/>
      <c r="AC318" s="26"/>
    </row>
    <row r="319" spans="1:29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6"/>
      <c r="AB319" s="26"/>
      <c r="AC319" s="26"/>
    </row>
    <row r="320" spans="1:29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6"/>
      <c r="AB320" s="26"/>
      <c r="AC320" s="26"/>
    </row>
    <row r="321" spans="1:29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6"/>
      <c r="AB321" s="26"/>
      <c r="AC321" s="26"/>
    </row>
    <row r="322" spans="1:29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6"/>
      <c r="AB322" s="26"/>
      <c r="AC322" s="26"/>
    </row>
    <row r="323" spans="1:29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6"/>
      <c r="AB323" s="26"/>
      <c r="AC323" s="26"/>
    </row>
    <row r="324" spans="1:29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6"/>
      <c r="AB324" s="26"/>
      <c r="AC324" s="26"/>
    </row>
    <row r="325" spans="1:29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6"/>
      <c r="AB325" s="26"/>
      <c r="AC325" s="26"/>
    </row>
    <row r="326" spans="1:29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6"/>
      <c r="AB326" s="26"/>
      <c r="AC326" s="26"/>
    </row>
    <row r="327" spans="1:29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6"/>
      <c r="AB327" s="26"/>
      <c r="AC327" s="26"/>
    </row>
    <row r="328" spans="1:29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6"/>
      <c r="AB328" s="26"/>
      <c r="AC328" s="26"/>
    </row>
    <row r="329" spans="1:29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6"/>
      <c r="AB329" s="26"/>
      <c r="AC329" s="26"/>
    </row>
    <row r="330" spans="1:29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6"/>
      <c r="AB330" s="26"/>
      <c r="AC330" s="26"/>
    </row>
    <row r="331" spans="1:29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6"/>
      <c r="AB331" s="26"/>
      <c r="AC331" s="26"/>
    </row>
    <row r="332" spans="1:29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6"/>
      <c r="AB332" s="26"/>
      <c r="AC332" s="26"/>
    </row>
    <row r="333" spans="1:29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6"/>
      <c r="AB333" s="26"/>
      <c r="AC333" s="26"/>
    </row>
    <row r="334" spans="1:29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6"/>
      <c r="AB334" s="26"/>
      <c r="AC334" s="26"/>
    </row>
    <row r="335" spans="1:29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6"/>
      <c r="AB335" s="26"/>
      <c r="AC335" s="26"/>
    </row>
    <row r="336" spans="1:29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6"/>
      <c r="AB336" s="26"/>
      <c r="AC336" s="26"/>
    </row>
    <row r="337" spans="1:29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6"/>
      <c r="AB337" s="26"/>
      <c r="AC337" s="26"/>
    </row>
    <row r="338" spans="1:29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6"/>
      <c r="AB338" s="26"/>
      <c r="AC338" s="26"/>
    </row>
    <row r="339" spans="1:29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6"/>
      <c r="AB339" s="26"/>
      <c r="AC339" s="26"/>
    </row>
    <row r="340" spans="1:29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6"/>
      <c r="AB340" s="26"/>
      <c r="AC340" s="26"/>
    </row>
    <row r="341" spans="1:29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6"/>
      <c r="AB341" s="26"/>
      <c r="AC341" s="26"/>
    </row>
    <row r="342" spans="1:29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6"/>
      <c r="AB342" s="26"/>
      <c r="AC342" s="26"/>
    </row>
    <row r="343" spans="1:29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6"/>
      <c r="AB343" s="26"/>
      <c r="AC343" s="26"/>
    </row>
    <row r="344" spans="1:29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6"/>
      <c r="AB344" s="26"/>
      <c r="AC344" s="26"/>
    </row>
    <row r="345" spans="1:29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6"/>
      <c r="AB345" s="26"/>
      <c r="AC345" s="26"/>
    </row>
    <row r="346" spans="1:29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6"/>
      <c r="AB346" s="26"/>
      <c r="AC346" s="26"/>
    </row>
    <row r="347" spans="1:29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6"/>
      <c r="AB347" s="26"/>
      <c r="AC347" s="26"/>
    </row>
    <row r="348" spans="1:29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6"/>
      <c r="AB348" s="26"/>
      <c r="AC348" s="26"/>
    </row>
    <row r="349" spans="1:29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6"/>
      <c r="AB349" s="26"/>
      <c r="AC349" s="26"/>
    </row>
    <row r="350" spans="1:29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6"/>
      <c r="AB350" s="26"/>
      <c r="AC350" s="26"/>
    </row>
    <row r="351" spans="1:29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6"/>
      <c r="AB351" s="26"/>
      <c r="AC351" s="26"/>
    </row>
    <row r="352" spans="1:29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</row>
    <row r="353" spans="1:29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6"/>
      <c r="AB353" s="26"/>
      <c r="AC353" s="26"/>
    </row>
    <row r="354" spans="1:29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6"/>
      <c r="AB354" s="26"/>
      <c r="AC354" s="26"/>
    </row>
    <row r="355" spans="1:29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6"/>
      <c r="AB355" s="26"/>
      <c r="AC355" s="26"/>
    </row>
    <row r="356" spans="1:29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6"/>
      <c r="AB356" s="26"/>
      <c r="AC356" s="26"/>
    </row>
    <row r="357" spans="1:29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6"/>
      <c r="AB357" s="26"/>
      <c r="AC357" s="26"/>
    </row>
    <row r="358" spans="1:29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6"/>
      <c r="AB358" s="26"/>
      <c r="AC358" s="26"/>
    </row>
    <row r="359" spans="1:29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6"/>
      <c r="AB359" s="26"/>
      <c r="AC359" s="26"/>
    </row>
    <row r="360" spans="1:29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6"/>
      <c r="AB360" s="26"/>
      <c r="AC360" s="26"/>
    </row>
    <row r="361" spans="1:29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6"/>
      <c r="AB361" s="26"/>
      <c r="AC361" s="26"/>
    </row>
    <row r="362" spans="1:29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6"/>
      <c r="AB362" s="26"/>
      <c r="AC362" s="26"/>
    </row>
    <row r="363" spans="1:29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6"/>
      <c r="AB363" s="26"/>
      <c r="AC363" s="26"/>
    </row>
    <row r="364" spans="1:29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6"/>
      <c r="AB364" s="26"/>
      <c r="AC364" s="26"/>
    </row>
    <row r="365" spans="1:29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6"/>
      <c r="AB365" s="26"/>
      <c r="AC365" s="26"/>
    </row>
    <row r="366" spans="1:29">
      <c r="A366" s="26"/>
      <c r="B366" s="26"/>
      <c r="C366" s="26"/>
      <c r="D366" s="26"/>
      <c r="E366" s="26"/>
      <c r="F366" s="26"/>
      <c r="G366" s="26"/>
      <c r="H366" s="26"/>
      <c r="I366" s="26"/>
      <c r="J366" s="26"/>
    </row>
    <row r="367" spans="1:29">
      <c r="A367" s="26"/>
      <c r="B367" s="26"/>
      <c r="C367" s="26"/>
      <c r="D367" s="26"/>
      <c r="E367" s="26"/>
      <c r="F367" s="26"/>
      <c r="G367" s="26"/>
      <c r="H367" s="26"/>
      <c r="I367" s="26"/>
      <c r="J367" s="26"/>
    </row>
    <row r="368" spans="1:29">
      <c r="A368" s="26"/>
      <c r="B368" s="26"/>
      <c r="C368" s="26"/>
      <c r="D368" s="26"/>
      <c r="E368" s="26"/>
      <c r="F368" s="26"/>
      <c r="G368" s="26"/>
      <c r="H368" s="26"/>
      <c r="I368" s="26"/>
      <c r="J368" s="26"/>
    </row>
    <row r="369" spans="1:10">
      <c r="A369" s="26"/>
      <c r="B369" s="26"/>
      <c r="C369" s="26"/>
      <c r="D369" s="26"/>
      <c r="E369" s="26"/>
      <c r="F369" s="26"/>
      <c r="G369" s="26"/>
      <c r="H369" s="26"/>
      <c r="I369" s="26"/>
      <c r="J369" s="26"/>
    </row>
    <row r="370" spans="1:10">
      <c r="A370" s="26"/>
      <c r="B370" s="26"/>
      <c r="C370" s="26"/>
      <c r="D370" s="26"/>
      <c r="E370" s="26"/>
      <c r="F370" s="26"/>
      <c r="G370" s="26"/>
      <c r="H370" s="26"/>
      <c r="I370" s="26"/>
      <c r="J370" s="26"/>
    </row>
    <row r="371" spans="1:10">
      <c r="A371" s="26"/>
      <c r="B371" s="26"/>
      <c r="C371" s="26"/>
      <c r="D371" s="26"/>
      <c r="E371" s="26"/>
      <c r="F371" s="26"/>
      <c r="G371" s="26"/>
      <c r="H371" s="26"/>
      <c r="I371" s="26"/>
      <c r="J371" s="26"/>
    </row>
    <row r="372" spans="1:10">
      <c r="A372" s="26"/>
      <c r="B372" s="26"/>
      <c r="C372" s="26"/>
      <c r="D372" s="26"/>
      <c r="E372" s="26"/>
      <c r="F372" s="26"/>
      <c r="G372" s="26"/>
      <c r="H372" s="26"/>
      <c r="I372" s="26"/>
      <c r="J372" s="26"/>
    </row>
    <row r="373" spans="1:10">
      <c r="A373" s="26"/>
      <c r="B373" s="26"/>
      <c r="C373" s="26"/>
      <c r="D373" s="26"/>
      <c r="E373" s="26"/>
      <c r="F373" s="26"/>
      <c r="G373" s="26"/>
      <c r="H373" s="26"/>
      <c r="I373" s="26"/>
      <c r="J373" s="26"/>
    </row>
    <row r="374" spans="1:10">
      <c r="A374" s="26"/>
      <c r="B374" s="26"/>
      <c r="C374" s="26"/>
      <c r="D374" s="26"/>
      <c r="E374" s="26"/>
      <c r="F374" s="26"/>
      <c r="G374" s="26"/>
      <c r="H374" s="26"/>
      <c r="I374" s="26"/>
      <c r="J374" s="26"/>
    </row>
    <row r="375" spans="1:10">
      <c r="A375" s="26"/>
      <c r="B375" s="26"/>
      <c r="C375" s="26"/>
      <c r="D375" s="26"/>
      <c r="E375" s="26"/>
      <c r="F375" s="26"/>
      <c r="G375" s="26"/>
      <c r="H375" s="26"/>
      <c r="I375" s="26"/>
      <c r="J375" s="26"/>
    </row>
    <row r="376" spans="1:10">
      <c r="A376" s="26"/>
      <c r="B376" s="26"/>
      <c r="C376" s="26"/>
      <c r="D376" s="26"/>
      <c r="E376" s="26"/>
      <c r="F376" s="26"/>
      <c r="G376" s="26"/>
      <c r="H376" s="26"/>
      <c r="I376" s="26"/>
      <c r="J376" s="26"/>
    </row>
    <row r="377" spans="1:10">
      <c r="A377" s="26"/>
      <c r="B377" s="26"/>
      <c r="C377" s="26"/>
      <c r="D377" s="26"/>
      <c r="E377" s="26"/>
      <c r="F377" s="26"/>
      <c r="G377" s="26"/>
      <c r="H377" s="26"/>
      <c r="I377" s="26"/>
      <c r="J377" s="26"/>
    </row>
    <row r="378" spans="1:10">
      <c r="A378" s="26"/>
      <c r="B378" s="26"/>
      <c r="C378" s="26"/>
      <c r="D378" s="26"/>
      <c r="E378" s="26"/>
      <c r="F378" s="26"/>
      <c r="G378" s="26"/>
      <c r="H378" s="26"/>
      <c r="I378" s="26"/>
      <c r="J378" s="26"/>
    </row>
    <row r="379" spans="1:10">
      <c r="A379" s="26"/>
      <c r="B379" s="26"/>
      <c r="C379" s="26"/>
      <c r="D379" s="26"/>
      <c r="E379" s="26"/>
      <c r="F379" s="26"/>
      <c r="G379" s="26"/>
      <c r="H379" s="26"/>
      <c r="I379" s="26"/>
      <c r="J379" s="26"/>
    </row>
    <row r="380" spans="1:10">
      <c r="A380" s="26"/>
      <c r="B380" s="26"/>
      <c r="C380" s="26"/>
      <c r="D380" s="26"/>
      <c r="E380" s="26"/>
      <c r="F380" s="26"/>
      <c r="G380" s="26"/>
      <c r="H380" s="26"/>
      <c r="I380" s="26"/>
      <c r="J380" s="26"/>
    </row>
    <row r="381" spans="1:10">
      <c r="A381" s="26"/>
      <c r="B381" s="26"/>
      <c r="C381" s="26"/>
      <c r="D381" s="26"/>
      <c r="E381" s="26"/>
      <c r="F381" s="26"/>
      <c r="G381" s="26"/>
      <c r="H381" s="26"/>
      <c r="I381" s="26"/>
      <c r="J381" s="26"/>
    </row>
    <row r="382" spans="1:10">
      <c r="A382" s="26"/>
      <c r="B382" s="26"/>
      <c r="C382" s="26"/>
      <c r="D382" s="26"/>
      <c r="E382" s="26"/>
      <c r="F382" s="26"/>
      <c r="G382" s="26"/>
      <c r="H382" s="26"/>
      <c r="I382" s="26"/>
      <c r="J382" s="26"/>
    </row>
    <row r="383" spans="1:10">
      <c r="A383" s="26"/>
      <c r="B383" s="26"/>
      <c r="C383" s="26"/>
      <c r="D383" s="26"/>
      <c r="E383" s="26"/>
      <c r="F383" s="26"/>
      <c r="G383" s="26"/>
      <c r="H383" s="26"/>
      <c r="I383" s="26"/>
      <c r="J383" s="26"/>
    </row>
    <row r="384" spans="1:10">
      <c r="A384" s="26"/>
      <c r="B384" s="26"/>
      <c r="C384" s="26"/>
      <c r="D384" s="26"/>
      <c r="E384" s="26"/>
      <c r="F384" s="26"/>
      <c r="G384" s="26"/>
      <c r="H384" s="26"/>
      <c r="I384" s="26"/>
      <c r="J384" s="26"/>
    </row>
    <row r="385" spans="1:10">
      <c r="A385" s="26"/>
      <c r="B385" s="26"/>
      <c r="C385" s="26"/>
      <c r="D385" s="26"/>
      <c r="E385" s="26"/>
      <c r="F385" s="26"/>
      <c r="G385" s="26"/>
      <c r="H385" s="26"/>
      <c r="I385" s="26"/>
      <c r="J385" s="26"/>
    </row>
  </sheetData>
  <sheetProtection selectLockedCells="1"/>
  <mergeCells count="2">
    <mergeCell ref="E6:F6"/>
    <mergeCell ref="K2:R2"/>
  </mergeCells>
  <phoneticPr fontId="3" type="noConversion"/>
  <pageMargins left="0.75" right="0.75" top="1" bottom="1" header="0.5" footer="0.5"/>
  <pageSetup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autoPict="0" r:id="rId5">
            <anchor moveWithCells="1">
              <from>
                <xdr:col>5</xdr:col>
                <xdr:colOff>790575</xdr:colOff>
                <xdr:row>2</xdr:row>
                <xdr:rowOff>28575</xdr:rowOff>
              </from>
              <to>
                <xdr:col>7</xdr:col>
                <xdr:colOff>47625</xdr:colOff>
                <xdr:row>4</xdr:row>
                <xdr:rowOff>95250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4</xdr:col>
                <xdr:colOff>1590675</xdr:colOff>
                <xdr:row>6</xdr:row>
                <xdr:rowOff>133350</xdr:rowOff>
              </from>
              <to>
                <xdr:col>5</xdr:col>
                <xdr:colOff>1419225</xdr:colOff>
                <xdr:row>9</xdr:row>
                <xdr:rowOff>9525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B2:BD31"/>
  <sheetViews>
    <sheetView showGridLines="0" showRowColHeaders="0" workbookViewId="0">
      <selection activeCell="E6" sqref="E6"/>
    </sheetView>
  </sheetViews>
  <sheetFormatPr defaultRowHeight="12.75"/>
  <cols>
    <col min="1" max="1" width="2.42578125" customWidth="1"/>
    <col min="2" max="2" width="0.7109375" customWidth="1"/>
    <col min="3" max="3" width="2.140625" customWidth="1"/>
    <col min="5" max="6" width="13.5703125" customWidth="1"/>
    <col min="7" max="7" width="11.140625" customWidth="1"/>
    <col min="8" max="8" width="9.85546875" customWidth="1"/>
    <col min="9" max="9" width="10.85546875" customWidth="1"/>
    <col min="10" max="10" width="4.42578125" customWidth="1"/>
    <col min="14" max="14" width="0.7109375" customWidth="1"/>
  </cols>
  <sheetData>
    <row r="2" spans="2:56" ht="18.75" customHeight="1">
      <c r="B2" s="114"/>
      <c r="C2" s="154" t="s">
        <v>117</v>
      </c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</row>
    <row r="3" spans="2:56">
      <c r="B3" s="114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14"/>
    </row>
    <row r="4" spans="2:56">
      <c r="B4" s="114"/>
      <c r="C4" s="122"/>
      <c r="D4" s="155"/>
      <c r="E4" s="122"/>
      <c r="F4" s="122"/>
      <c r="G4" s="122"/>
      <c r="H4" s="122"/>
      <c r="I4" s="122"/>
      <c r="J4" s="122"/>
      <c r="K4" s="122"/>
      <c r="L4" s="122">
        <f>SUM(G6:G25)</f>
        <v>300</v>
      </c>
      <c r="M4" s="122"/>
      <c r="N4" s="114"/>
    </row>
    <row r="5" spans="2:56">
      <c r="B5" s="114"/>
      <c r="C5" s="122"/>
      <c r="D5" s="3"/>
      <c r="E5" s="40" t="str">
        <f>tmpData!I39</f>
        <v>Area (Acres)</v>
      </c>
      <c r="F5" s="40" t="s">
        <v>247</v>
      </c>
      <c r="G5" s="3" t="s">
        <v>61</v>
      </c>
      <c r="H5" s="41" t="s">
        <v>118</v>
      </c>
      <c r="I5" s="156"/>
      <c r="J5" s="122"/>
      <c r="K5" s="122"/>
      <c r="L5" s="122"/>
      <c r="M5" s="122"/>
      <c r="N5" s="114"/>
      <c r="BB5" s="208"/>
      <c r="BC5" s="209"/>
      <c r="BD5" s="208"/>
    </row>
    <row r="6" spans="2:56">
      <c r="B6" s="114"/>
      <c r="C6" s="122"/>
      <c r="D6" s="3">
        <v>1</v>
      </c>
      <c r="E6" s="103">
        <v>20</v>
      </c>
      <c r="F6" s="279" t="s">
        <v>248</v>
      </c>
      <c r="G6" s="104">
        <v>90</v>
      </c>
      <c r="H6" s="161">
        <f t="shared" ref="H6:H25" si="0">GetValueTo_CN5(G6)</f>
        <v>86.946555247592599</v>
      </c>
      <c r="I6" s="157"/>
      <c r="J6" s="122"/>
      <c r="K6" s="122"/>
      <c r="L6" s="122"/>
      <c r="M6" s="122"/>
      <c r="N6" s="114"/>
      <c r="BB6" s="208"/>
      <c r="BC6" s="210"/>
      <c r="BD6" s="210"/>
    </row>
    <row r="7" spans="2:56">
      <c r="B7" s="114"/>
      <c r="C7" s="122"/>
      <c r="D7" s="3">
        <v>2</v>
      </c>
      <c r="E7" s="105">
        <v>200</v>
      </c>
      <c r="F7" s="277" t="s">
        <v>278</v>
      </c>
      <c r="G7" s="106">
        <v>80</v>
      </c>
      <c r="H7" s="161">
        <f t="shared" si="0"/>
        <v>72.38563598627637</v>
      </c>
      <c r="I7" s="157"/>
      <c r="J7" s="122"/>
      <c r="K7" s="122"/>
      <c r="L7" s="122"/>
      <c r="M7" s="122"/>
      <c r="N7" s="114"/>
      <c r="BB7" s="208"/>
      <c r="BC7" s="210"/>
      <c r="BD7" s="210"/>
    </row>
    <row r="8" spans="2:56">
      <c r="B8" s="114"/>
      <c r="C8" s="122"/>
      <c r="D8" s="3">
        <v>3</v>
      </c>
      <c r="E8" s="163">
        <v>200</v>
      </c>
      <c r="F8" s="277" t="s">
        <v>279</v>
      </c>
      <c r="G8" s="106">
        <v>70</v>
      </c>
      <c r="H8" s="161">
        <f t="shared" si="0"/>
        <v>58.511956319990595</v>
      </c>
      <c r="I8" s="157"/>
      <c r="J8" s="122"/>
      <c r="K8" s="122"/>
      <c r="L8" s="122"/>
      <c r="M8" s="122"/>
      <c r="N8" s="114"/>
      <c r="BB8" s="208"/>
      <c r="BC8" s="210"/>
      <c r="BD8" s="210"/>
    </row>
    <row r="9" spans="2:56">
      <c r="B9" s="114"/>
      <c r="C9" s="122"/>
      <c r="D9" s="3">
        <v>4</v>
      </c>
      <c r="E9" s="112">
        <v>200</v>
      </c>
      <c r="F9" s="277" t="s">
        <v>280</v>
      </c>
      <c r="G9" s="113">
        <v>60</v>
      </c>
      <c r="H9" s="161">
        <f t="shared" si="0"/>
        <v>45.902166266408123</v>
      </c>
      <c r="I9" s="157"/>
      <c r="J9" s="122"/>
      <c r="K9" s="122"/>
      <c r="L9" s="122"/>
      <c r="M9" s="122"/>
      <c r="N9" s="114"/>
      <c r="BB9" s="208"/>
      <c r="BC9" s="210"/>
      <c r="BD9" s="210"/>
    </row>
    <row r="10" spans="2:56">
      <c r="B10" s="114"/>
      <c r="C10" s="122"/>
      <c r="D10" s="3">
        <v>5</v>
      </c>
      <c r="E10" s="105"/>
      <c r="F10" s="277"/>
      <c r="G10" s="106"/>
      <c r="H10" s="161" t="str">
        <f t="shared" si="0"/>
        <v/>
      </c>
      <c r="I10" s="157"/>
      <c r="J10" s="122"/>
      <c r="K10" s="122"/>
      <c r="L10" s="122"/>
      <c r="M10" s="122"/>
      <c r="N10" s="114"/>
      <c r="BB10" s="208"/>
      <c r="BC10" s="210"/>
      <c r="BD10" s="210"/>
    </row>
    <row r="11" spans="2:56">
      <c r="B11" s="114"/>
      <c r="C11" s="122"/>
      <c r="D11" s="3">
        <v>6</v>
      </c>
      <c r="E11" s="105"/>
      <c r="F11" s="277"/>
      <c r="G11" s="106"/>
      <c r="H11" s="161" t="str">
        <f t="shared" si="0"/>
        <v/>
      </c>
      <c r="I11" s="157"/>
      <c r="J11" s="122"/>
      <c r="K11" s="122"/>
      <c r="L11" s="122"/>
      <c r="M11" s="122"/>
      <c r="N11" s="114"/>
      <c r="BB11" s="208"/>
      <c r="BC11" s="210"/>
      <c r="BD11" s="210"/>
    </row>
    <row r="12" spans="2:56">
      <c r="B12" s="114"/>
      <c r="C12" s="122"/>
      <c r="D12" s="3">
        <v>7</v>
      </c>
      <c r="E12" s="105"/>
      <c r="F12" s="277"/>
      <c r="G12" s="106"/>
      <c r="H12" s="161" t="str">
        <f t="shared" si="0"/>
        <v/>
      </c>
      <c r="I12" s="157"/>
      <c r="J12" s="122"/>
      <c r="K12" s="122"/>
      <c r="L12" s="122"/>
      <c r="M12" s="122"/>
      <c r="N12" s="114"/>
      <c r="BB12" s="208"/>
      <c r="BC12" s="210"/>
      <c r="BD12" s="210"/>
    </row>
    <row r="13" spans="2:56">
      <c r="B13" s="114"/>
      <c r="C13" s="122"/>
      <c r="D13" s="3">
        <v>8</v>
      </c>
      <c r="E13" s="105"/>
      <c r="F13" s="277"/>
      <c r="G13" s="106"/>
      <c r="H13" s="161" t="str">
        <f t="shared" si="0"/>
        <v/>
      </c>
      <c r="I13" s="157"/>
      <c r="J13" s="122"/>
      <c r="K13" s="122"/>
      <c r="L13" s="122"/>
      <c r="M13" s="122"/>
      <c r="N13" s="114"/>
      <c r="BB13" s="208"/>
      <c r="BC13" s="210"/>
      <c r="BD13" s="210"/>
    </row>
    <row r="14" spans="2:56">
      <c r="B14" s="114"/>
      <c r="C14" s="122"/>
      <c r="D14" s="3">
        <v>9</v>
      </c>
      <c r="E14" s="105"/>
      <c r="F14" s="277"/>
      <c r="G14" s="106"/>
      <c r="H14" s="161" t="str">
        <f t="shared" si="0"/>
        <v/>
      </c>
      <c r="I14" s="157"/>
      <c r="J14" s="122"/>
      <c r="K14" s="122"/>
      <c r="L14" s="122"/>
      <c r="M14" s="122"/>
      <c r="N14" s="114"/>
      <c r="BB14" s="208"/>
      <c r="BC14" s="210"/>
      <c r="BD14" s="210"/>
    </row>
    <row r="15" spans="2:56">
      <c r="B15" s="114"/>
      <c r="C15" s="122"/>
      <c r="D15" s="3">
        <v>10</v>
      </c>
      <c r="E15" s="105"/>
      <c r="F15" s="277"/>
      <c r="G15" s="106"/>
      <c r="H15" s="161" t="str">
        <f t="shared" si="0"/>
        <v/>
      </c>
      <c r="I15" s="157"/>
      <c r="J15" s="122"/>
      <c r="K15" s="158" t="s">
        <v>19</v>
      </c>
      <c r="L15" s="137">
        <f>SUM(E6:E25)</f>
        <v>620</v>
      </c>
      <c r="M15" s="122" t="str">
        <f>tmpData!I38</f>
        <v>Acres</v>
      </c>
      <c r="N15" s="114"/>
      <c r="BB15" s="208"/>
      <c r="BC15" s="210"/>
      <c r="BD15" s="210"/>
    </row>
    <row r="16" spans="2:56">
      <c r="B16" s="114"/>
      <c r="C16" s="122"/>
      <c r="D16" s="3">
        <v>11</v>
      </c>
      <c r="E16" s="105"/>
      <c r="F16" s="277"/>
      <c r="G16" s="106"/>
      <c r="H16" s="161" t="str">
        <f t="shared" si="0"/>
        <v/>
      </c>
      <c r="I16" s="157"/>
      <c r="J16" s="122"/>
      <c r="K16" s="122"/>
      <c r="L16" s="122"/>
      <c r="M16" s="122"/>
      <c r="N16" s="114"/>
      <c r="BB16" s="208"/>
      <c r="BC16" s="210"/>
      <c r="BD16" s="210"/>
    </row>
    <row r="17" spans="2:56">
      <c r="B17" s="114"/>
      <c r="C17" s="122"/>
      <c r="D17" s="3">
        <v>12</v>
      </c>
      <c r="E17" s="105"/>
      <c r="F17" s="277"/>
      <c r="G17" s="106"/>
      <c r="H17" s="161" t="str">
        <f t="shared" si="0"/>
        <v/>
      </c>
      <c r="I17" s="157"/>
      <c r="J17" s="122"/>
      <c r="K17" s="146" t="s">
        <v>135</v>
      </c>
      <c r="L17" s="162">
        <f>Weighted_CN(L15,L4)</f>
        <v>70.645161290322577</v>
      </c>
      <c r="M17" s="122"/>
      <c r="N17" s="114"/>
      <c r="BB17" s="208"/>
      <c r="BC17" s="210"/>
      <c r="BD17" s="210"/>
    </row>
    <row r="18" spans="2:56">
      <c r="B18" s="114"/>
      <c r="C18" s="122"/>
      <c r="D18" s="3">
        <v>13</v>
      </c>
      <c r="E18" s="105"/>
      <c r="F18" s="277"/>
      <c r="G18" s="106"/>
      <c r="H18" s="161" t="str">
        <f t="shared" si="0"/>
        <v/>
      </c>
      <c r="I18" s="157"/>
      <c r="J18" s="122"/>
      <c r="K18" s="122"/>
      <c r="L18" s="122"/>
      <c r="M18" s="122"/>
      <c r="N18" s="114"/>
      <c r="BB18" s="208"/>
      <c r="BC18" s="210"/>
      <c r="BD18" s="210"/>
    </row>
    <row r="19" spans="2:56">
      <c r="B19" s="114"/>
      <c r="C19" s="122"/>
      <c r="D19" s="3">
        <v>14</v>
      </c>
      <c r="E19" s="105"/>
      <c r="F19" s="277"/>
      <c r="G19" s="106"/>
      <c r="H19" s="161" t="str">
        <f t="shared" si="0"/>
        <v/>
      </c>
      <c r="I19" s="157"/>
      <c r="J19" s="122"/>
      <c r="K19" s="146" t="s">
        <v>136</v>
      </c>
      <c r="L19" s="162">
        <f>GetValueTo_CN5(L17)</f>
        <v>59.372291869937186</v>
      </c>
      <c r="M19" s="122"/>
      <c r="N19" s="114"/>
      <c r="BB19" s="208"/>
      <c r="BC19" s="210"/>
      <c r="BD19" s="210"/>
    </row>
    <row r="20" spans="2:56">
      <c r="B20" s="114"/>
      <c r="C20" s="122"/>
      <c r="D20" s="3">
        <v>15</v>
      </c>
      <c r="E20" s="105"/>
      <c r="F20" s="277"/>
      <c r="G20" s="106"/>
      <c r="H20" s="161" t="str">
        <f t="shared" si="0"/>
        <v/>
      </c>
      <c r="I20" s="157"/>
      <c r="J20" s="122"/>
      <c r="K20" s="122"/>
      <c r="L20" s="122"/>
      <c r="M20" s="122"/>
      <c r="N20" s="114"/>
      <c r="BB20" s="208"/>
      <c r="BC20" s="210"/>
      <c r="BD20" s="210"/>
    </row>
    <row r="21" spans="2:56">
      <c r="B21" s="114"/>
      <c r="C21" s="122"/>
      <c r="D21" s="3">
        <v>16</v>
      </c>
      <c r="E21" s="105"/>
      <c r="F21" s="277"/>
      <c r="G21" s="106"/>
      <c r="H21" s="161" t="str">
        <f t="shared" si="0"/>
        <v/>
      </c>
      <c r="I21" s="157"/>
      <c r="J21" s="122"/>
      <c r="K21" s="122"/>
      <c r="L21" s="122"/>
      <c r="M21" s="122"/>
      <c r="N21" s="114"/>
      <c r="BB21" s="208"/>
      <c r="BC21" s="210"/>
      <c r="BD21" s="210"/>
    </row>
    <row r="22" spans="2:56">
      <c r="B22" s="114"/>
      <c r="C22" s="122"/>
      <c r="D22" s="3">
        <v>17</v>
      </c>
      <c r="E22" s="105"/>
      <c r="F22" s="277"/>
      <c r="G22" s="106"/>
      <c r="H22" s="161" t="str">
        <f t="shared" si="0"/>
        <v/>
      </c>
      <c r="I22" s="157"/>
      <c r="J22" s="122"/>
      <c r="K22" s="122"/>
      <c r="L22" s="122"/>
      <c r="M22" s="122"/>
      <c r="N22" s="114"/>
      <c r="BB22" s="208"/>
      <c r="BC22" s="210"/>
      <c r="BD22" s="210"/>
    </row>
    <row r="23" spans="2:56">
      <c r="B23" s="114"/>
      <c r="C23" s="122"/>
      <c r="D23" s="3">
        <v>18</v>
      </c>
      <c r="E23" s="105"/>
      <c r="F23" s="277"/>
      <c r="G23" s="106"/>
      <c r="H23" s="161" t="str">
        <f t="shared" si="0"/>
        <v/>
      </c>
      <c r="I23" s="157"/>
      <c r="J23" s="122"/>
      <c r="K23" s="122"/>
      <c r="L23" s="122"/>
      <c r="M23" s="122"/>
      <c r="N23" s="114"/>
      <c r="BB23" s="208"/>
      <c r="BC23" s="210"/>
      <c r="BD23" s="210"/>
    </row>
    <row r="24" spans="2:56">
      <c r="B24" s="114"/>
      <c r="C24" s="122"/>
      <c r="D24" s="3">
        <v>19</v>
      </c>
      <c r="E24" s="105"/>
      <c r="F24" s="277"/>
      <c r="G24" s="106"/>
      <c r="H24" s="161" t="str">
        <f t="shared" si="0"/>
        <v/>
      </c>
      <c r="I24" s="157"/>
      <c r="J24" s="159" t="s">
        <v>167</v>
      </c>
      <c r="K24" s="122"/>
      <c r="L24" s="122"/>
      <c r="M24" s="122"/>
      <c r="N24" s="114"/>
      <c r="BB24" s="208"/>
      <c r="BC24" s="210"/>
      <c r="BD24" s="210"/>
    </row>
    <row r="25" spans="2:56">
      <c r="B25" s="114"/>
      <c r="C25" s="122"/>
      <c r="D25" s="3">
        <v>20</v>
      </c>
      <c r="E25" s="107"/>
      <c r="F25" s="278"/>
      <c r="G25" s="108"/>
      <c r="H25" s="161" t="str">
        <f t="shared" si="0"/>
        <v/>
      </c>
      <c r="I25" s="157"/>
      <c r="J25" s="159" t="s">
        <v>161</v>
      </c>
      <c r="K25" s="122"/>
      <c r="L25" s="122"/>
      <c r="M25" s="122"/>
      <c r="N25" s="114"/>
      <c r="BB25" s="208"/>
      <c r="BC25" s="210"/>
      <c r="BD25" s="210"/>
    </row>
    <row r="26" spans="2:56">
      <c r="B26" s="114"/>
      <c r="C26" s="122"/>
      <c r="D26" s="122"/>
      <c r="E26" s="122"/>
      <c r="F26" s="122"/>
      <c r="G26" s="122"/>
      <c r="H26" s="160"/>
      <c r="I26" s="160"/>
      <c r="J26" s="122"/>
      <c r="K26" s="122"/>
      <c r="L26" s="122"/>
      <c r="M26" s="122"/>
      <c r="N26" s="114"/>
    </row>
    <row r="27" spans="2:56">
      <c r="B27" s="114"/>
      <c r="C27" s="122"/>
      <c r="D27" s="122"/>
      <c r="E27" s="122"/>
      <c r="F27" s="122"/>
      <c r="G27" s="122"/>
      <c r="H27" s="122"/>
      <c r="I27" s="122"/>
      <c r="J27" s="122"/>
      <c r="K27" s="122"/>
      <c r="L27" s="122"/>
      <c r="M27" s="122"/>
      <c r="N27" s="114"/>
    </row>
    <row r="28" spans="2:56" ht="3.75" customHeight="1">
      <c r="B28" s="114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</row>
    <row r="31" spans="2:56">
      <c r="G31" s="183"/>
    </row>
  </sheetData>
  <sheetProtection sheet="1" objects="1" scenarios="1" selectLockedCells="1"/>
  <phoneticPr fontId="3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9409" r:id="rId3" name="CommandButton1">
          <controlPr autoLine="0" r:id="rId4">
            <anchor moveWithCells="1">
              <from>
                <xdr:col>10</xdr:col>
                <xdr:colOff>28575</xdr:colOff>
                <xdr:row>7</xdr:row>
                <xdr:rowOff>9525</xdr:rowOff>
              </from>
              <to>
                <xdr:col>12</xdr:col>
                <xdr:colOff>333375</xdr:colOff>
                <xdr:row>8</xdr:row>
                <xdr:rowOff>152400</xdr:rowOff>
              </to>
            </anchor>
          </controlPr>
        </control>
      </mc:Choice>
      <mc:Fallback>
        <control shapeId="3089409" r:id="rId3" name="CommandButton1"/>
      </mc:Fallback>
    </mc:AlternateContent>
    <mc:AlternateContent xmlns:mc="http://schemas.openxmlformats.org/markup-compatibility/2006">
      <mc:Choice Requires="x14">
        <control shapeId="3089410" r:id="rId5" name="CommandButton2">
          <controlPr defaultSize="0" autoLine="0" r:id="rId6">
            <anchor moveWithCells="1">
              <from>
                <xdr:col>10</xdr:col>
                <xdr:colOff>28575</xdr:colOff>
                <xdr:row>2</xdr:row>
                <xdr:rowOff>104775</xdr:rowOff>
              </from>
              <to>
                <xdr:col>12</xdr:col>
                <xdr:colOff>333375</xdr:colOff>
                <xdr:row>4</xdr:row>
                <xdr:rowOff>76200</xdr:rowOff>
              </to>
            </anchor>
          </controlPr>
        </control>
      </mc:Choice>
      <mc:Fallback>
        <control shapeId="3089410" r:id="rId5" name="CommandButton2"/>
      </mc:Fallback>
    </mc:AlternateContent>
    <mc:AlternateContent xmlns:mc="http://schemas.openxmlformats.org/markup-compatibility/2006">
      <mc:Choice Requires="x14">
        <control shapeId="3089411" r:id="rId7" name="CommandButton3">
          <controlPr defaultSize="0" autoLine="0" r:id="rId8">
            <anchor moveWithCells="1">
              <from>
                <xdr:col>10</xdr:col>
                <xdr:colOff>28575</xdr:colOff>
                <xdr:row>4</xdr:row>
                <xdr:rowOff>142875</xdr:rowOff>
              </from>
              <to>
                <xdr:col>12</xdr:col>
                <xdr:colOff>333375</xdr:colOff>
                <xdr:row>6</xdr:row>
                <xdr:rowOff>114300</xdr:rowOff>
              </to>
            </anchor>
          </controlPr>
        </control>
      </mc:Choice>
      <mc:Fallback>
        <control shapeId="3089411" r:id="rId7" name="CommandButton3"/>
      </mc:Fallback>
    </mc:AlternateContent>
    <mc:AlternateContent xmlns:mc="http://schemas.openxmlformats.org/markup-compatibility/2006">
      <mc:Choice Requires="x14">
        <control shapeId="3089412" r:id="rId9" name="CommandButton4">
          <controlPr autoLine="0" r:id="rId10">
            <anchor moveWithCells="1">
              <from>
                <xdr:col>10</xdr:col>
                <xdr:colOff>19050</xdr:colOff>
                <xdr:row>9</xdr:row>
                <xdr:rowOff>19050</xdr:rowOff>
              </from>
              <to>
                <xdr:col>12</xdr:col>
                <xdr:colOff>323850</xdr:colOff>
                <xdr:row>11</xdr:row>
                <xdr:rowOff>0</xdr:rowOff>
              </to>
            </anchor>
          </controlPr>
        </control>
      </mc:Choice>
      <mc:Fallback>
        <control shapeId="3089412" r:id="rId9" name="CommandButton4"/>
      </mc:Fallback>
    </mc:AlternateContent>
    <mc:AlternateContent xmlns:mc="http://schemas.openxmlformats.org/markup-compatibility/2006">
      <mc:Choice Requires="x14">
        <control shapeId="3089413" r:id="rId11" name="CommandButton5">
          <controlPr defaultSize="0" autoLine="0" autoPict="0" r:id="rId12">
            <anchor moveWithCells="1">
              <from>
                <xdr:col>4</xdr:col>
                <xdr:colOff>447675</xdr:colOff>
                <xdr:row>2</xdr:row>
                <xdr:rowOff>19050</xdr:rowOff>
              </from>
              <to>
                <xdr:col>6</xdr:col>
                <xdr:colOff>285750</xdr:colOff>
                <xdr:row>3</xdr:row>
                <xdr:rowOff>152400</xdr:rowOff>
              </to>
            </anchor>
          </controlPr>
        </control>
      </mc:Choice>
      <mc:Fallback>
        <control shapeId="3089413" r:id="rId11" name="CommandButton5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BC134"/>
  <sheetViews>
    <sheetView showGridLines="0" showRowColHeaders="0" workbookViewId="0">
      <selection activeCell="T13" sqref="T13"/>
    </sheetView>
  </sheetViews>
  <sheetFormatPr defaultRowHeight="12.75"/>
  <cols>
    <col min="1" max="1" width="3.42578125" customWidth="1"/>
    <col min="2" max="2" width="0.7109375" customWidth="1"/>
    <col min="3" max="3" width="3.42578125" customWidth="1"/>
    <col min="4" max="4" width="6.85546875" customWidth="1"/>
    <col min="9" max="9" width="2.140625" customWidth="1"/>
    <col min="10" max="10" width="8.28515625" customWidth="1"/>
    <col min="12" max="12" width="16.28515625" customWidth="1"/>
    <col min="16" max="16" width="5.140625" customWidth="1"/>
    <col min="17" max="17" width="0.5703125" customWidth="1"/>
  </cols>
  <sheetData>
    <row r="1" spans="1:55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</row>
    <row r="2" spans="1:55" ht="18" customHeight="1">
      <c r="A2" s="26"/>
      <c r="B2" s="114"/>
      <c r="C2" s="218" t="s">
        <v>73</v>
      </c>
      <c r="D2" s="219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</row>
    <row r="3" spans="1:55">
      <c r="A3" s="26"/>
      <c r="B3" s="114"/>
      <c r="C3" s="129"/>
      <c r="D3" s="129"/>
      <c r="E3" s="129"/>
      <c r="F3" s="129"/>
      <c r="G3" s="129"/>
      <c r="H3" s="129"/>
      <c r="I3" s="129"/>
      <c r="J3" s="129"/>
      <c r="K3" s="129"/>
      <c r="L3" s="129"/>
      <c r="M3" s="129"/>
      <c r="N3" s="129"/>
      <c r="O3" s="129"/>
      <c r="P3" s="129"/>
      <c r="Q3" s="114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</row>
    <row r="4" spans="1:55">
      <c r="A4" s="26"/>
      <c r="B4" s="114"/>
      <c r="C4" s="129"/>
      <c r="D4" s="39"/>
      <c r="E4" s="37" t="s">
        <v>74</v>
      </c>
      <c r="F4" s="3" t="s">
        <v>70</v>
      </c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14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</row>
    <row r="5" spans="1:55">
      <c r="A5" s="26"/>
      <c r="B5" s="114"/>
      <c r="C5" s="129"/>
      <c r="D5" s="38"/>
      <c r="E5" s="68" t="str">
        <f>tmpData!I35</f>
        <v>in</v>
      </c>
      <c r="F5" s="69" t="str">
        <f>tmpData!I38</f>
        <v>Acres</v>
      </c>
      <c r="G5" s="129"/>
      <c r="H5" s="138"/>
      <c r="I5" s="138"/>
      <c r="J5" s="138"/>
      <c r="K5" s="138"/>
      <c r="L5" s="129"/>
      <c r="M5" s="129"/>
      <c r="N5" s="129"/>
      <c r="O5" s="129"/>
      <c r="P5" s="129"/>
      <c r="Q5" s="114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16"/>
      <c r="BB5" s="208"/>
      <c r="BC5" s="208"/>
    </row>
    <row r="6" spans="1:55">
      <c r="A6" s="26"/>
      <c r="B6" s="114"/>
      <c r="C6" s="221">
        <f t="shared" ref="C6:C39" si="0">F6/$J$6</f>
        <v>0.81818181818181823</v>
      </c>
      <c r="D6" s="66">
        <v>1</v>
      </c>
      <c r="E6" s="99">
        <v>4</v>
      </c>
      <c r="F6" s="100">
        <v>900</v>
      </c>
      <c r="G6" s="129"/>
      <c r="H6" s="138" t="s">
        <v>75</v>
      </c>
      <c r="I6" s="138"/>
      <c r="J6" s="138">
        <f>SUM(F6:F39)</f>
        <v>1100</v>
      </c>
      <c r="K6" s="138" t="str">
        <f>F5</f>
        <v>Acres</v>
      </c>
      <c r="L6" s="129"/>
      <c r="M6" s="129"/>
      <c r="N6" s="129"/>
      <c r="O6" s="129"/>
      <c r="P6" s="129"/>
      <c r="Q6" s="114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16"/>
      <c r="BB6" s="217"/>
      <c r="BC6" s="217"/>
    </row>
    <row r="7" spans="1:55">
      <c r="A7" s="26"/>
      <c r="B7" s="114"/>
      <c r="C7" s="221">
        <f t="shared" si="0"/>
        <v>9.0909090909090898E-2</v>
      </c>
      <c r="D7" s="67">
        <v>2</v>
      </c>
      <c r="E7" s="101">
        <v>0</v>
      </c>
      <c r="F7" s="102">
        <v>99.999999999999986</v>
      </c>
      <c r="G7" s="129"/>
      <c r="H7" s="129"/>
      <c r="I7" s="129"/>
      <c r="J7" s="129"/>
      <c r="K7" s="129"/>
      <c r="L7" s="129"/>
      <c r="M7" s="129"/>
      <c r="N7" s="129"/>
      <c r="O7" s="129"/>
      <c r="P7" s="129"/>
      <c r="Q7" s="114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16"/>
      <c r="BB7" s="217"/>
      <c r="BC7" s="217"/>
    </row>
    <row r="8" spans="1:55">
      <c r="A8" s="26"/>
      <c r="B8" s="114"/>
      <c r="C8" s="221">
        <f t="shared" si="0"/>
        <v>9.0909090909090898E-2</v>
      </c>
      <c r="D8" s="67">
        <v>3</v>
      </c>
      <c r="E8" s="101">
        <v>2</v>
      </c>
      <c r="F8" s="102">
        <v>99.999999999999986</v>
      </c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14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16"/>
      <c r="BB8" s="217"/>
      <c r="BC8" s="217"/>
    </row>
    <row r="9" spans="1:55">
      <c r="A9" s="26"/>
      <c r="B9" s="114"/>
      <c r="C9" s="221">
        <f t="shared" si="0"/>
        <v>0</v>
      </c>
      <c r="D9" s="67">
        <v>4</v>
      </c>
      <c r="E9" s="101"/>
      <c r="F9" s="102"/>
      <c r="G9" s="129"/>
      <c r="H9" s="129"/>
      <c r="I9" s="129"/>
      <c r="J9" s="129"/>
      <c r="K9" s="129"/>
      <c r="L9" s="129"/>
      <c r="M9" s="129"/>
      <c r="N9" s="129"/>
      <c r="O9" s="129"/>
      <c r="P9" s="129"/>
      <c r="Q9" s="114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16"/>
      <c r="BB9" s="217"/>
      <c r="BC9" s="217"/>
    </row>
    <row r="10" spans="1:55">
      <c r="A10" s="26"/>
      <c r="B10" s="114"/>
      <c r="C10" s="221">
        <f t="shared" si="0"/>
        <v>0</v>
      </c>
      <c r="D10" s="67">
        <v>5</v>
      </c>
      <c r="E10" s="101"/>
      <c r="F10" s="102"/>
      <c r="G10" s="129"/>
      <c r="H10" s="129"/>
      <c r="I10" s="129"/>
      <c r="J10" s="129"/>
      <c r="K10" s="129"/>
      <c r="L10" s="129"/>
      <c r="M10" s="129"/>
      <c r="N10" s="129"/>
      <c r="O10" s="129"/>
      <c r="P10" s="129"/>
      <c r="Q10" s="114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16"/>
      <c r="BB10" s="217"/>
      <c r="BC10" s="217"/>
    </row>
    <row r="11" spans="1:55">
      <c r="A11" s="26"/>
      <c r="B11" s="114"/>
      <c r="C11" s="221">
        <f t="shared" si="0"/>
        <v>0</v>
      </c>
      <c r="D11" s="67">
        <v>6</v>
      </c>
      <c r="E11" s="101"/>
      <c r="F11" s="102"/>
      <c r="G11" s="129"/>
      <c r="H11" s="129"/>
      <c r="I11" s="129"/>
      <c r="J11" s="129"/>
      <c r="K11" s="129"/>
      <c r="L11" s="129"/>
      <c r="M11" s="129"/>
      <c r="N11" s="129"/>
      <c r="O11" s="129"/>
      <c r="P11" s="129"/>
      <c r="Q11" s="114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16"/>
      <c r="BB11" s="217"/>
      <c r="BC11" s="217"/>
    </row>
    <row r="12" spans="1:55">
      <c r="A12" s="26"/>
      <c r="B12" s="114"/>
      <c r="C12" s="221">
        <f t="shared" si="0"/>
        <v>0</v>
      </c>
      <c r="D12" s="67">
        <v>7</v>
      </c>
      <c r="E12" s="101"/>
      <c r="F12" s="102"/>
      <c r="G12" s="129"/>
      <c r="H12" s="129"/>
      <c r="I12" s="129"/>
      <c r="J12" s="129"/>
      <c r="K12" s="129"/>
      <c r="L12" s="129"/>
      <c r="M12" s="129"/>
      <c r="N12" s="129"/>
      <c r="O12" s="129"/>
      <c r="P12" s="129"/>
      <c r="Q12" s="114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16"/>
      <c r="BB12" s="217"/>
      <c r="BC12" s="217"/>
    </row>
    <row r="13" spans="1:55">
      <c r="A13" s="26"/>
      <c r="B13" s="114"/>
      <c r="C13" s="221">
        <f t="shared" si="0"/>
        <v>0</v>
      </c>
      <c r="D13" s="67">
        <v>8</v>
      </c>
      <c r="E13" s="101"/>
      <c r="F13" s="102"/>
      <c r="G13" s="129"/>
      <c r="H13" s="129"/>
      <c r="I13" s="129"/>
      <c r="J13" s="129"/>
      <c r="K13" s="129"/>
      <c r="L13" s="129"/>
      <c r="M13" s="129"/>
      <c r="N13" s="129"/>
      <c r="O13" s="129"/>
      <c r="P13" s="129"/>
      <c r="Q13" s="114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16"/>
      <c r="BB13" s="217"/>
      <c r="BC13" s="217"/>
    </row>
    <row r="14" spans="1:55">
      <c r="A14" s="26"/>
      <c r="B14" s="114"/>
      <c r="C14" s="221">
        <f t="shared" si="0"/>
        <v>0</v>
      </c>
      <c r="D14" s="67">
        <v>9</v>
      </c>
      <c r="E14" s="101"/>
      <c r="F14" s="102"/>
      <c r="G14" s="129"/>
      <c r="H14" s="129"/>
      <c r="I14" s="129"/>
      <c r="J14" s="129"/>
      <c r="K14" s="129"/>
      <c r="L14" s="129"/>
      <c r="M14" s="129"/>
      <c r="N14" s="129"/>
      <c r="O14" s="129"/>
      <c r="P14" s="129"/>
      <c r="Q14" s="114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16"/>
      <c r="BB14" s="217"/>
      <c r="BC14" s="217"/>
    </row>
    <row r="15" spans="1:55">
      <c r="A15" s="26"/>
      <c r="B15" s="114"/>
      <c r="C15" s="221">
        <f t="shared" si="0"/>
        <v>0</v>
      </c>
      <c r="D15" s="67">
        <v>10</v>
      </c>
      <c r="E15" s="101"/>
      <c r="F15" s="102"/>
      <c r="G15" s="129"/>
      <c r="H15" s="129"/>
      <c r="I15" s="129"/>
      <c r="J15" s="129"/>
      <c r="K15" s="129"/>
      <c r="L15" s="129"/>
      <c r="M15" s="129"/>
      <c r="N15" s="129"/>
      <c r="O15" s="129"/>
      <c r="P15" s="129"/>
      <c r="Q15" s="114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16"/>
      <c r="BB15" s="217"/>
      <c r="BC15" s="217"/>
    </row>
    <row r="16" spans="1:55">
      <c r="A16" s="26"/>
      <c r="B16" s="114"/>
      <c r="C16" s="221">
        <f t="shared" si="0"/>
        <v>0</v>
      </c>
      <c r="D16" s="67">
        <v>11</v>
      </c>
      <c r="E16" s="101"/>
      <c r="F16" s="102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14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16"/>
      <c r="BB16" s="217"/>
      <c r="BC16" s="217"/>
    </row>
    <row r="17" spans="1:55">
      <c r="A17" s="26"/>
      <c r="B17" s="114"/>
      <c r="C17" s="221">
        <f t="shared" si="0"/>
        <v>0</v>
      </c>
      <c r="D17" s="67">
        <v>12</v>
      </c>
      <c r="E17" s="101"/>
      <c r="F17" s="102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114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16"/>
      <c r="BB17" s="217"/>
      <c r="BC17" s="217"/>
    </row>
    <row r="18" spans="1:55">
      <c r="A18" s="26"/>
      <c r="B18" s="114"/>
      <c r="C18" s="221">
        <f t="shared" si="0"/>
        <v>0</v>
      </c>
      <c r="D18" s="67">
        <v>13</v>
      </c>
      <c r="E18" s="101"/>
      <c r="F18" s="102"/>
      <c r="G18" s="129"/>
      <c r="H18" s="129"/>
      <c r="I18" s="129"/>
      <c r="J18" s="129"/>
      <c r="K18" s="129"/>
      <c r="L18" s="129"/>
      <c r="M18" s="129"/>
      <c r="N18" s="129"/>
      <c r="O18" s="129"/>
      <c r="P18" s="129"/>
      <c r="Q18" s="114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16"/>
      <c r="BB18" s="217"/>
      <c r="BC18" s="217"/>
    </row>
    <row r="19" spans="1:55">
      <c r="A19" s="26"/>
      <c r="B19" s="114"/>
      <c r="C19" s="221">
        <f t="shared" si="0"/>
        <v>0</v>
      </c>
      <c r="D19" s="67">
        <v>14</v>
      </c>
      <c r="E19" s="101"/>
      <c r="F19" s="102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14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16"/>
      <c r="BB19" s="217"/>
      <c r="BC19" s="217"/>
    </row>
    <row r="20" spans="1:55">
      <c r="A20" s="26"/>
      <c r="B20" s="114"/>
      <c r="C20" s="221">
        <f t="shared" si="0"/>
        <v>0</v>
      </c>
      <c r="D20" s="67">
        <v>15</v>
      </c>
      <c r="E20" s="101"/>
      <c r="F20" s="102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14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16"/>
      <c r="BB20" s="217"/>
      <c r="BC20" s="217"/>
    </row>
    <row r="21" spans="1:55">
      <c r="A21" s="26"/>
      <c r="B21" s="114"/>
      <c r="C21" s="221">
        <f t="shared" si="0"/>
        <v>0</v>
      </c>
      <c r="D21" s="67">
        <v>16</v>
      </c>
      <c r="E21" s="101"/>
      <c r="F21" s="102"/>
      <c r="G21" s="129"/>
      <c r="H21" s="129"/>
      <c r="I21" s="129"/>
      <c r="J21" s="129"/>
      <c r="K21" s="129"/>
      <c r="L21" s="129"/>
      <c r="M21" s="129"/>
      <c r="N21" s="129"/>
      <c r="O21" s="129"/>
      <c r="P21" s="129"/>
      <c r="Q21" s="114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16"/>
      <c r="BB21" s="217"/>
      <c r="BC21" s="217"/>
    </row>
    <row r="22" spans="1:55">
      <c r="A22" s="26"/>
      <c r="B22" s="114"/>
      <c r="C22" s="221">
        <f t="shared" si="0"/>
        <v>0</v>
      </c>
      <c r="D22" s="67">
        <v>17</v>
      </c>
      <c r="E22" s="101"/>
      <c r="F22" s="102"/>
      <c r="G22" s="129"/>
      <c r="H22" s="129"/>
      <c r="I22" s="129"/>
      <c r="J22" s="129"/>
      <c r="K22" s="129"/>
      <c r="L22" s="129"/>
      <c r="M22" s="129"/>
      <c r="N22" s="129"/>
      <c r="O22" s="129"/>
      <c r="P22" s="129"/>
      <c r="Q22" s="114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16"/>
      <c r="BB22" s="217"/>
      <c r="BC22" s="217"/>
    </row>
    <row r="23" spans="1:55">
      <c r="A23" s="26"/>
      <c r="B23" s="114"/>
      <c r="C23" s="221">
        <f t="shared" si="0"/>
        <v>0</v>
      </c>
      <c r="D23" s="67">
        <v>18</v>
      </c>
      <c r="E23" s="101"/>
      <c r="F23" s="102"/>
      <c r="G23" s="129"/>
      <c r="H23" s="129"/>
      <c r="I23" s="129"/>
      <c r="J23" s="129"/>
      <c r="K23" s="129"/>
      <c r="L23" s="129"/>
      <c r="M23" s="129"/>
      <c r="N23" s="129"/>
      <c r="O23" s="129"/>
      <c r="P23" s="129"/>
      <c r="Q23" s="114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16"/>
      <c r="BB23" s="217"/>
      <c r="BC23" s="217"/>
    </row>
    <row r="24" spans="1:55">
      <c r="A24" s="26"/>
      <c r="B24" s="114"/>
      <c r="C24" s="221">
        <f t="shared" si="0"/>
        <v>0</v>
      </c>
      <c r="D24" s="67">
        <v>19</v>
      </c>
      <c r="E24" s="101"/>
      <c r="F24" s="102"/>
      <c r="G24" s="129"/>
      <c r="H24" s="129"/>
      <c r="I24" s="129"/>
      <c r="J24" s="129"/>
      <c r="K24" s="129"/>
      <c r="L24" s="129"/>
      <c r="M24" s="129"/>
      <c r="N24" s="129"/>
      <c r="O24" s="129"/>
      <c r="P24" s="129"/>
      <c r="Q24" s="114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16"/>
      <c r="BB24" s="217"/>
      <c r="BC24" s="217"/>
    </row>
    <row r="25" spans="1:55">
      <c r="A25" s="26"/>
      <c r="B25" s="114"/>
      <c r="C25" s="221">
        <f t="shared" si="0"/>
        <v>0</v>
      </c>
      <c r="D25" s="67">
        <v>20</v>
      </c>
      <c r="E25" s="101"/>
      <c r="F25" s="102"/>
      <c r="G25" s="129"/>
      <c r="H25" s="129"/>
      <c r="I25" s="129"/>
      <c r="J25" s="129"/>
      <c r="K25" s="129"/>
      <c r="L25" s="129"/>
      <c r="M25" s="129"/>
      <c r="N25" s="129"/>
      <c r="O25" s="129"/>
      <c r="P25" s="129"/>
      <c r="Q25" s="114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16"/>
      <c r="BB25" s="217"/>
      <c r="BC25" s="217"/>
    </row>
    <row r="26" spans="1:55">
      <c r="A26" s="26"/>
      <c r="B26" s="114"/>
      <c r="C26" s="221">
        <f t="shared" si="0"/>
        <v>0</v>
      </c>
      <c r="D26" s="67">
        <v>21</v>
      </c>
      <c r="E26" s="101"/>
      <c r="F26" s="102"/>
      <c r="G26" s="129"/>
      <c r="H26" s="129"/>
      <c r="I26" s="129"/>
      <c r="J26" s="129"/>
      <c r="K26" s="129"/>
      <c r="L26" s="129"/>
      <c r="M26" s="129"/>
      <c r="N26" s="129"/>
      <c r="O26" s="129"/>
      <c r="P26" s="129"/>
      <c r="Q26" s="114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16"/>
      <c r="BB26" s="217"/>
      <c r="BC26" s="217"/>
    </row>
    <row r="27" spans="1:55">
      <c r="A27" s="26"/>
      <c r="B27" s="114"/>
      <c r="C27" s="221">
        <f t="shared" si="0"/>
        <v>0</v>
      </c>
      <c r="D27" s="67">
        <v>22</v>
      </c>
      <c r="E27" s="101"/>
      <c r="F27" s="102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14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16"/>
      <c r="BB27" s="217"/>
      <c r="BC27" s="217"/>
    </row>
    <row r="28" spans="1:55">
      <c r="A28" s="26"/>
      <c r="B28" s="114"/>
      <c r="C28" s="221">
        <f t="shared" si="0"/>
        <v>0</v>
      </c>
      <c r="D28" s="67">
        <v>23</v>
      </c>
      <c r="E28" s="101"/>
      <c r="F28" s="102"/>
      <c r="G28" s="129"/>
      <c r="H28" s="129"/>
      <c r="I28" s="129"/>
      <c r="J28" s="129"/>
      <c r="K28" s="129"/>
      <c r="L28" s="129"/>
      <c r="M28" s="129"/>
      <c r="N28" s="129"/>
      <c r="O28" s="129"/>
      <c r="P28" s="129"/>
      <c r="Q28" s="114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16"/>
      <c r="BB28" s="217"/>
      <c r="BC28" s="217"/>
    </row>
    <row r="29" spans="1:55">
      <c r="A29" s="26"/>
      <c r="B29" s="114"/>
      <c r="C29" s="221">
        <f t="shared" si="0"/>
        <v>0</v>
      </c>
      <c r="D29" s="67">
        <v>24</v>
      </c>
      <c r="E29" s="101"/>
      <c r="F29" s="102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14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16"/>
      <c r="BB29" s="217"/>
      <c r="BC29" s="217"/>
    </row>
    <row r="30" spans="1:55">
      <c r="A30" s="26"/>
      <c r="B30" s="114"/>
      <c r="C30" s="221">
        <f t="shared" si="0"/>
        <v>0</v>
      </c>
      <c r="D30" s="67">
        <v>25</v>
      </c>
      <c r="E30" s="101"/>
      <c r="F30" s="102"/>
      <c r="G30" s="129"/>
      <c r="H30" s="129"/>
      <c r="I30" s="129"/>
      <c r="J30" s="129"/>
      <c r="K30" s="129"/>
      <c r="L30" s="129"/>
      <c r="M30" s="129"/>
      <c r="N30" s="129"/>
      <c r="O30" s="129"/>
      <c r="P30" s="129"/>
      <c r="Q30" s="114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16"/>
      <c r="BB30" s="217"/>
      <c r="BC30" s="217"/>
    </row>
    <row r="31" spans="1:55">
      <c r="A31" s="26"/>
      <c r="B31" s="114"/>
      <c r="C31" s="221">
        <f t="shared" si="0"/>
        <v>0</v>
      </c>
      <c r="D31" s="67">
        <v>26</v>
      </c>
      <c r="E31" s="101"/>
      <c r="F31" s="102"/>
      <c r="G31" s="129"/>
      <c r="H31" s="129"/>
      <c r="I31" s="129"/>
      <c r="J31" s="129"/>
      <c r="K31" s="129"/>
      <c r="L31" s="129"/>
      <c r="M31" s="129"/>
      <c r="N31" s="129"/>
      <c r="O31" s="129"/>
      <c r="P31" s="129"/>
      <c r="Q31" s="114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16"/>
      <c r="BB31" s="217"/>
      <c r="BC31" s="217"/>
    </row>
    <row r="32" spans="1:55">
      <c r="A32" s="26"/>
      <c r="B32" s="114"/>
      <c r="C32" s="221">
        <f t="shared" si="0"/>
        <v>0</v>
      </c>
      <c r="D32" s="67">
        <v>27</v>
      </c>
      <c r="E32" s="101"/>
      <c r="F32" s="102"/>
      <c r="G32" s="129"/>
      <c r="H32" s="129"/>
      <c r="I32" s="129"/>
      <c r="J32" s="129"/>
      <c r="K32" s="129"/>
      <c r="L32" s="129"/>
      <c r="M32" s="129"/>
      <c r="N32" s="129"/>
      <c r="O32" s="129"/>
      <c r="P32" s="129"/>
      <c r="Q32" s="114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16"/>
      <c r="BB32" s="217"/>
      <c r="BC32" s="217"/>
    </row>
    <row r="33" spans="1:55">
      <c r="A33" s="26"/>
      <c r="B33" s="114"/>
      <c r="C33" s="221">
        <f t="shared" si="0"/>
        <v>0</v>
      </c>
      <c r="D33" s="67">
        <v>28</v>
      </c>
      <c r="E33" s="101"/>
      <c r="F33" s="102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14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16"/>
      <c r="BB33" s="217"/>
      <c r="BC33" s="217"/>
    </row>
    <row r="34" spans="1:55">
      <c r="A34" s="26"/>
      <c r="B34" s="114"/>
      <c r="C34" s="221">
        <f t="shared" si="0"/>
        <v>0</v>
      </c>
      <c r="D34" s="67">
        <v>29</v>
      </c>
      <c r="E34" s="101"/>
      <c r="F34" s="102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14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16"/>
      <c r="BB34" s="217"/>
      <c r="BC34" s="217"/>
    </row>
    <row r="35" spans="1:55">
      <c r="A35" s="26"/>
      <c r="B35" s="114"/>
      <c r="C35" s="221">
        <f t="shared" si="0"/>
        <v>0</v>
      </c>
      <c r="D35" s="67">
        <v>30</v>
      </c>
      <c r="E35" s="101"/>
      <c r="F35" s="102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14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16"/>
      <c r="BB35" s="217"/>
      <c r="BC35" s="217"/>
    </row>
    <row r="36" spans="1:55">
      <c r="A36" s="26"/>
      <c r="B36" s="114"/>
      <c r="C36" s="221">
        <f t="shared" si="0"/>
        <v>0</v>
      </c>
      <c r="D36" s="67">
        <v>31</v>
      </c>
      <c r="E36" s="101"/>
      <c r="F36" s="102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14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16"/>
      <c r="BB36" s="217"/>
      <c r="BC36" s="217"/>
    </row>
    <row r="37" spans="1:55">
      <c r="A37" s="26"/>
      <c r="B37" s="114"/>
      <c r="C37" s="221">
        <f t="shared" si="0"/>
        <v>0</v>
      </c>
      <c r="D37" s="67">
        <v>32</v>
      </c>
      <c r="E37" s="101"/>
      <c r="F37" s="102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14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16"/>
      <c r="BB37" s="217"/>
      <c r="BC37" s="217"/>
    </row>
    <row r="38" spans="1:55">
      <c r="A38" s="26"/>
      <c r="B38" s="114"/>
      <c r="C38" s="221">
        <f t="shared" si="0"/>
        <v>0</v>
      </c>
      <c r="D38" s="67">
        <v>33</v>
      </c>
      <c r="E38" s="101"/>
      <c r="F38" s="102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14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16"/>
      <c r="BB38" s="217"/>
      <c r="BC38" s="217"/>
    </row>
    <row r="39" spans="1:55">
      <c r="A39" s="26"/>
      <c r="B39" s="114"/>
      <c r="C39" s="221">
        <f t="shared" si="0"/>
        <v>0</v>
      </c>
      <c r="D39" s="67">
        <v>34</v>
      </c>
      <c r="E39" s="101"/>
      <c r="F39" s="102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14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16"/>
      <c r="BB39" s="217"/>
      <c r="BC39" s="217"/>
    </row>
    <row r="40" spans="1:55">
      <c r="A40" s="26"/>
      <c r="B40" s="114"/>
      <c r="C40" s="220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14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</row>
    <row r="41" spans="1:55" ht="6" customHeight="1">
      <c r="A41" s="26"/>
      <c r="B41" s="114"/>
      <c r="C41" s="129"/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14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</row>
    <row r="42" spans="1:55" ht="3.75" customHeight="1">
      <c r="A42" s="26"/>
      <c r="B42" s="114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</row>
    <row r="43" spans="1:5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</row>
    <row r="44" spans="1:5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</row>
    <row r="45" spans="1:5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</row>
    <row r="46" spans="1:5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</row>
    <row r="47" spans="1:5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</row>
    <row r="48" spans="1:5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</row>
    <row r="49" spans="1:53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</row>
    <row r="50" spans="1:53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</row>
    <row r="51" spans="1:53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</row>
    <row r="52" spans="1:53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</row>
    <row r="53" spans="1:5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</row>
    <row r="54" spans="1:53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</row>
    <row r="55" spans="1:53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</row>
    <row r="56" spans="1:53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</row>
    <row r="57" spans="1:5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</row>
    <row r="58" spans="1:53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</row>
    <row r="59" spans="1:53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</row>
    <row r="60" spans="1:53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</row>
    <row r="61" spans="1:53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</row>
    <row r="62" spans="1:53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</row>
    <row r="63" spans="1:53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</row>
    <row r="64" spans="1:53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</row>
    <row r="65" spans="1:53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</row>
    <row r="66" spans="1:53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</row>
    <row r="67" spans="1:53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</row>
    <row r="68" spans="1:53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</row>
    <row r="69" spans="1:53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</row>
    <row r="70" spans="1:53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</row>
    <row r="71" spans="1:53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</row>
    <row r="72" spans="1:53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</row>
    <row r="73" spans="1:53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</row>
    <row r="74" spans="1:53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</row>
    <row r="75" spans="1:53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</row>
    <row r="76" spans="1:53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</row>
    <row r="77" spans="1:53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</row>
    <row r="78" spans="1:53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</row>
    <row r="79" spans="1:53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</row>
    <row r="80" spans="1:53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</row>
    <row r="81" spans="1:53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</row>
    <row r="82" spans="1:53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</row>
    <row r="83" spans="1:53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</row>
    <row r="84" spans="1:53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</row>
    <row r="85" spans="1:53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</row>
    <row r="86" spans="1:53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</row>
    <row r="87" spans="1:53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</row>
    <row r="88" spans="1:53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</row>
    <row r="89" spans="1:53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</row>
    <row r="90" spans="1:53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</row>
    <row r="91" spans="1:53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</row>
    <row r="92" spans="1:53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</row>
    <row r="93" spans="1:53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</row>
    <row r="94" spans="1:53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</row>
    <row r="95" spans="1:53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</row>
    <row r="96" spans="1:53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</row>
    <row r="97" spans="1:53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</row>
    <row r="98" spans="1:53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</row>
    <row r="99" spans="1:53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</row>
    <row r="100" spans="1:53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</row>
    <row r="101" spans="1:53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</row>
    <row r="102" spans="1:53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</row>
    <row r="103" spans="1:53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</row>
    <row r="104" spans="1:53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</row>
    <row r="105" spans="1:53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</row>
    <row r="106" spans="1:53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</row>
    <row r="107" spans="1:53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</row>
    <row r="108" spans="1:53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</row>
    <row r="109" spans="1:53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</row>
    <row r="110" spans="1:53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</row>
    <row r="111" spans="1:53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</row>
    <row r="112" spans="1:53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</row>
    <row r="113" spans="1:53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</row>
    <row r="114" spans="1:53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</row>
    <row r="115" spans="1:53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</row>
    <row r="116" spans="1:53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</row>
    <row r="117" spans="1:53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</row>
    <row r="118" spans="1:53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</row>
    <row r="119" spans="1:53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</row>
    <row r="120" spans="1:53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</row>
    <row r="121" spans="1:53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</row>
    <row r="122" spans="1:53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</row>
    <row r="123" spans="1:53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</row>
    <row r="124" spans="1:53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</row>
    <row r="125" spans="1:53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</row>
    <row r="126" spans="1:53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</row>
    <row r="127" spans="1:53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</row>
    <row r="128" spans="1:53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</row>
    <row r="129" spans="1:17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</row>
    <row r="130" spans="1:17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</row>
    <row r="131" spans="1:17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</row>
    <row r="132" spans="1:17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</row>
    <row r="133" spans="1:17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</row>
    <row r="134" spans="1:17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</row>
  </sheetData>
  <sheetProtection selectLockedCells="1"/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89154" r:id="rId4" name="CommandButton1">
          <controlPr defaultSize="0" autoLine="0" autoPict="0" r:id="rId5">
            <anchor moveWithCells="1">
              <from>
                <xdr:col>10</xdr:col>
                <xdr:colOff>57150</xdr:colOff>
                <xdr:row>2</xdr:row>
                <xdr:rowOff>57150</xdr:rowOff>
              </from>
              <to>
                <xdr:col>11</xdr:col>
                <xdr:colOff>990600</xdr:colOff>
                <xdr:row>4</xdr:row>
                <xdr:rowOff>19050</xdr:rowOff>
              </to>
            </anchor>
          </controlPr>
        </control>
      </mc:Choice>
      <mc:Fallback>
        <control shapeId="689154" r:id="rId4" name="CommandButton1"/>
      </mc:Fallback>
    </mc:AlternateContent>
    <mc:AlternateContent xmlns:mc="http://schemas.openxmlformats.org/markup-compatibility/2006">
      <mc:Choice Requires="x14">
        <control shapeId="690123" r:id="rId6" name="CommandButton2">
          <controlPr defaultSize="0" autoLine="0" autoPict="0" r:id="rId7">
            <anchor moveWithCells="1">
              <from>
                <xdr:col>6</xdr:col>
                <xdr:colOff>428625</xdr:colOff>
                <xdr:row>2</xdr:row>
                <xdr:rowOff>66675</xdr:rowOff>
              </from>
              <to>
                <xdr:col>9</xdr:col>
                <xdr:colOff>419100</xdr:colOff>
                <xdr:row>4</xdr:row>
                <xdr:rowOff>28575</xdr:rowOff>
              </to>
            </anchor>
          </controlPr>
        </control>
      </mc:Choice>
      <mc:Fallback>
        <control shapeId="690123" r:id="rId6" name="CommandButton2"/>
      </mc:Fallback>
    </mc:AlternateContent>
    <mc:AlternateContent xmlns:mc="http://schemas.openxmlformats.org/markup-compatibility/2006">
      <mc:Choice Requires="x14">
        <control shapeId="690126" r:id="rId8" name="CommandButton3">
          <controlPr defaultSize="0" autoLine="0" r:id="rId9">
            <anchor moveWithCells="1">
              <from>
                <xdr:col>12</xdr:col>
                <xdr:colOff>133350</xdr:colOff>
                <xdr:row>2</xdr:row>
                <xdr:rowOff>47625</xdr:rowOff>
              </from>
              <to>
                <xdr:col>15</xdr:col>
                <xdr:colOff>85725</xdr:colOff>
                <xdr:row>4</xdr:row>
                <xdr:rowOff>9525</xdr:rowOff>
              </to>
            </anchor>
          </controlPr>
        </control>
      </mc:Choice>
      <mc:Fallback>
        <control shapeId="690126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M87"/>
  <sheetViews>
    <sheetView showGridLines="0" showRowColHeaders="0" topLeftCell="B1" zoomScaleNormal="100" workbookViewId="0">
      <selection activeCell="B2" sqref="B2"/>
    </sheetView>
  </sheetViews>
  <sheetFormatPr defaultRowHeight="12.75"/>
  <cols>
    <col min="1" max="1" width="1.85546875" customWidth="1"/>
    <col min="2" max="2" width="0.85546875" customWidth="1"/>
    <col min="3" max="3" width="0.7109375" customWidth="1"/>
    <col min="7" max="7" width="11" customWidth="1"/>
    <col min="8" max="8" width="1.28515625" customWidth="1"/>
    <col min="9" max="9" width="0.5703125" customWidth="1"/>
    <col min="10" max="10" width="3.42578125" customWidth="1"/>
    <col min="11" max="11" width="4" customWidth="1"/>
    <col min="14" max="14" width="12.7109375" customWidth="1"/>
    <col min="15" max="15" width="11" customWidth="1"/>
    <col min="16" max="16" width="13" customWidth="1"/>
  </cols>
  <sheetData>
    <row r="1" spans="1:39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</row>
    <row r="2" spans="1:39" ht="14.25" customHeight="1">
      <c r="A2" s="26"/>
      <c r="B2" s="123" t="s">
        <v>212</v>
      </c>
      <c r="C2" s="127" t="s">
        <v>78</v>
      </c>
      <c r="D2" s="114"/>
      <c r="E2" s="114"/>
      <c r="F2" s="340">
        <f>wait!G7</f>
        <v>42088.453773148147</v>
      </c>
      <c r="G2" s="340"/>
      <c r="H2" s="114"/>
      <c r="I2" s="114"/>
      <c r="J2" s="26"/>
      <c r="K2" s="192"/>
      <c r="L2" s="281" t="s">
        <v>169</v>
      </c>
      <c r="M2" s="281"/>
      <c r="N2" s="281"/>
      <c r="O2" s="281"/>
      <c r="P2" s="281"/>
      <c r="Q2" s="281"/>
      <c r="R2" s="300">
        <f>main!N6</f>
        <v>41730</v>
      </c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</row>
    <row r="3" spans="1:39" ht="15.75">
      <c r="A3" s="26"/>
      <c r="B3" s="114"/>
      <c r="C3" s="175"/>
      <c r="D3" s="122"/>
      <c r="E3" s="122"/>
      <c r="F3" s="122"/>
      <c r="G3" s="122"/>
      <c r="H3" s="122"/>
      <c r="I3" s="114"/>
      <c r="J3" s="26"/>
      <c r="K3" s="129"/>
      <c r="L3" s="129"/>
      <c r="M3" s="193" t="s">
        <v>102</v>
      </c>
      <c r="N3" s="194">
        <f>SummaryTable!E25</f>
        <v>1243.0566657851832</v>
      </c>
      <c r="O3" s="195" t="s">
        <v>49</v>
      </c>
      <c r="P3" s="194">
        <f>SummaryTable!G25</f>
        <v>35.199444910202054</v>
      </c>
      <c r="Q3" s="195" t="s">
        <v>107</v>
      </c>
      <c r="R3" s="129"/>
      <c r="S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</row>
    <row r="4" spans="1:39" ht="15.75">
      <c r="A4" s="26"/>
      <c r="B4" s="114"/>
      <c r="C4" s="175"/>
      <c r="D4" s="122"/>
      <c r="E4" s="122"/>
      <c r="F4" s="122"/>
      <c r="G4" s="122"/>
      <c r="H4" s="122"/>
      <c r="I4" s="114"/>
      <c r="J4" s="26"/>
      <c r="K4" s="129"/>
      <c r="L4" s="129"/>
      <c r="M4" s="195"/>
      <c r="N4" s="194">
        <f>SummaryTable!E26</f>
        <v>1.9883610931161972</v>
      </c>
      <c r="O4" s="195" t="s">
        <v>51</v>
      </c>
      <c r="P4" s="194">
        <f>SummaryTable!G26</f>
        <v>50.504371765151404</v>
      </c>
      <c r="Q4" s="195" t="s">
        <v>108</v>
      </c>
      <c r="R4" s="129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</row>
    <row r="5" spans="1:39" ht="15.75">
      <c r="A5" s="26"/>
      <c r="B5" s="114"/>
      <c r="C5" s="175"/>
      <c r="D5" s="122"/>
      <c r="E5" s="122"/>
      <c r="F5" s="122"/>
      <c r="G5" s="122"/>
      <c r="H5" s="122"/>
      <c r="I5" s="114"/>
      <c r="J5" s="26"/>
      <c r="K5" s="129"/>
      <c r="L5" s="129"/>
      <c r="M5" s="193" t="s">
        <v>101</v>
      </c>
      <c r="N5" s="194">
        <f>SummaryTable!E27</f>
        <v>1.6176470588235272</v>
      </c>
      <c r="O5" s="195" t="s">
        <v>47</v>
      </c>
      <c r="P5" s="195"/>
      <c r="Q5" s="195"/>
      <c r="R5" s="129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</row>
    <row r="6" spans="1:39" ht="15.75">
      <c r="A6" s="26"/>
      <c r="B6" s="114"/>
      <c r="C6" s="175"/>
      <c r="D6" s="122"/>
      <c r="E6" s="122"/>
      <c r="F6" s="122"/>
      <c r="G6" s="122"/>
      <c r="H6" s="122"/>
      <c r="I6" s="114"/>
      <c r="J6" s="26"/>
      <c r="K6" s="26"/>
      <c r="L6" s="85"/>
      <c r="M6" s="86" t="s">
        <v>103</v>
      </c>
      <c r="N6" s="186">
        <f>SummaryTable!E23</f>
        <v>1.4274712742454676</v>
      </c>
      <c r="O6" s="46" t="s">
        <v>48</v>
      </c>
      <c r="P6" s="189">
        <f>SummaryTable!G23</f>
        <v>36.257770365834872</v>
      </c>
      <c r="Q6" s="190" t="s">
        <v>109</v>
      </c>
      <c r="R6" s="26"/>
      <c r="S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</row>
    <row r="7" spans="1:39" ht="15.75">
      <c r="A7" s="26"/>
      <c r="B7" s="114"/>
      <c r="C7" s="175"/>
      <c r="D7" s="122"/>
      <c r="E7" s="122"/>
      <c r="F7" s="122"/>
      <c r="G7" s="122"/>
      <c r="H7" s="122"/>
      <c r="I7" s="114"/>
      <c r="J7" s="26"/>
      <c r="K7" s="26"/>
      <c r="L7" s="26"/>
      <c r="M7" s="26"/>
      <c r="N7" s="186">
        <f>SummaryTable!E24</f>
        <v>73.752682502682504</v>
      </c>
      <c r="O7" s="46" t="s">
        <v>50</v>
      </c>
      <c r="P7" s="189">
        <f>SummaryTable!G24</f>
        <v>9.0976146447533957</v>
      </c>
      <c r="Q7" s="190" t="s">
        <v>225</v>
      </c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</row>
    <row r="8" spans="1:39">
      <c r="A8" s="26"/>
      <c r="B8" s="114"/>
      <c r="C8" s="175"/>
      <c r="D8" s="122"/>
      <c r="E8" s="122"/>
      <c r="F8" s="122"/>
      <c r="G8" s="122"/>
      <c r="H8" s="122"/>
      <c r="I8" s="114"/>
      <c r="J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</row>
    <row r="9" spans="1:39">
      <c r="A9" s="26"/>
      <c r="B9" s="114"/>
      <c r="C9" s="175"/>
      <c r="D9" s="122"/>
      <c r="E9" s="122"/>
      <c r="F9" s="122"/>
      <c r="G9" s="122"/>
      <c r="H9" s="122"/>
      <c r="I9" s="114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</row>
    <row r="10" spans="1:39">
      <c r="A10" s="26"/>
      <c r="B10" s="114"/>
      <c r="C10" s="175"/>
      <c r="D10" s="122"/>
      <c r="E10" s="122"/>
      <c r="F10" s="122"/>
      <c r="G10" s="122"/>
      <c r="H10" s="122"/>
      <c r="I10" s="114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</row>
    <row r="11" spans="1:39">
      <c r="A11" s="26"/>
      <c r="B11" s="114"/>
      <c r="C11" s="175"/>
      <c r="D11" s="122"/>
      <c r="E11" s="122"/>
      <c r="F11" s="122"/>
      <c r="G11" s="122"/>
      <c r="H11" s="122"/>
      <c r="I11" s="114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</row>
    <row r="12" spans="1:39">
      <c r="A12" s="26"/>
      <c r="B12" s="114"/>
      <c r="C12" s="175"/>
      <c r="D12" s="122"/>
      <c r="E12" s="122"/>
      <c r="F12" s="122"/>
      <c r="G12" s="122"/>
      <c r="H12" s="122"/>
      <c r="I12" s="114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</row>
    <row r="13" spans="1:39">
      <c r="A13" s="26"/>
      <c r="B13" s="114"/>
      <c r="C13" s="175"/>
      <c r="D13" s="122"/>
      <c r="E13" s="122"/>
      <c r="F13" s="122"/>
      <c r="G13" s="122"/>
      <c r="H13" s="122"/>
      <c r="I13" s="114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</row>
    <row r="14" spans="1:39">
      <c r="A14" s="26"/>
      <c r="B14" s="114"/>
      <c r="C14" s="175"/>
      <c r="D14" s="122"/>
      <c r="E14" s="122"/>
      <c r="F14" s="122"/>
      <c r="G14" s="122"/>
      <c r="H14" s="122"/>
      <c r="I14" s="114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</row>
    <row r="15" spans="1:39">
      <c r="A15" s="26"/>
      <c r="B15" s="114"/>
      <c r="C15" s="175"/>
      <c r="D15" s="122"/>
      <c r="E15" s="122"/>
      <c r="F15" s="122"/>
      <c r="G15" s="122"/>
      <c r="H15" s="122"/>
      <c r="I15" s="114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</row>
    <row r="16" spans="1:39">
      <c r="A16" s="26"/>
      <c r="B16" s="114"/>
      <c r="C16" s="175"/>
      <c r="D16" s="122"/>
      <c r="E16" s="122"/>
      <c r="F16" s="122"/>
      <c r="G16" s="122"/>
      <c r="H16" s="122"/>
      <c r="I16" s="114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</row>
    <row r="17" spans="1:39">
      <c r="A17" s="26"/>
      <c r="B17" s="114"/>
      <c r="C17" s="175"/>
      <c r="D17" s="122"/>
      <c r="E17" s="122"/>
      <c r="F17" s="122"/>
      <c r="G17" s="122"/>
      <c r="H17" s="122"/>
      <c r="I17" s="114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</row>
    <row r="18" spans="1:39">
      <c r="A18" s="26"/>
      <c r="B18" s="114"/>
      <c r="C18" s="175"/>
      <c r="D18" s="122"/>
      <c r="E18" s="122"/>
      <c r="F18" s="122"/>
      <c r="G18" s="122"/>
      <c r="H18" s="122"/>
      <c r="I18" s="114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</row>
    <row r="19" spans="1:39">
      <c r="A19" s="26"/>
      <c r="B19" s="114"/>
      <c r="C19" s="175"/>
      <c r="D19" s="122"/>
      <c r="E19" s="122"/>
      <c r="F19" s="122"/>
      <c r="G19" s="122"/>
      <c r="H19" s="122"/>
      <c r="I19" s="11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</row>
    <row r="20" spans="1:39">
      <c r="A20" s="26"/>
      <c r="B20" s="114"/>
      <c r="C20" s="175"/>
      <c r="D20" s="122"/>
      <c r="E20" s="122"/>
      <c r="F20" s="122"/>
      <c r="G20" s="122"/>
      <c r="H20" s="122"/>
      <c r="I20" s="114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</row>
    <row r="21" spans="1:39">
      <c r="A21" s="26"/>
      <c r="B21" s="114"/>
      <c r="C21" s="175"/>
      <c r="D21" s="122"/>
      <c r="E21" s="122"/>
      <c r="F21" s="122"/>
      <c r="G21" s="122"/>
      <c r="H21" s="122"/>
      <c r="I21" s="114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</row>
    <row r="22" spans="1:39">
      <c r="A22" s="26"/>
      <c r="B22" s="114"/>
      <c r="C22" s="175"/>
      <c r="D22" s="122"/>
      <c r="E22" s="122"/>
      <c r="F22" s="122"/>
      <c r="G22" s="122"/>
      <c r="H22" s="122"/>
      <c r="I22" s="114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</row>
    <row r="23" spans="1:39">
      <c r="A23" s="26"/>
      <c r="B23" s="114"/>
      <c r="C23" s="175"/>
      <c r="D23" s="122"/>
      <c r="E23" s="122"/>
      <c r="F23" s="122"/>
      <c r="G23" s="122"/>
      <c r="H23" s="122"/>
      <c r="I23" s="114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</row>
    <row r="24" spans="1:39">
      <c r="A24" s="26"/>
      <c r="B24" s="114"/>
      <c r="C24" s="175"/>
      <c r="D24" s="122"/>
      <c r="E24" s="122"/>
      <c r="F24" s="122"/>
      <c r="G24" s="122"/>
      <c r="H24" s="122"/>
      <c r="I24" s="114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</row>
    <row r="25" spans="1:39">
      <c r="A25" s="26"/>
      <c r="B25" s="114"/>
      <c r="C25" s="175"/>
      <c r="D25" s="122"/>
      <c r="E25" s="122"/>
      <c r="F25" s="122"/>
      <c r="G25" s="122"/>
      <c r="H25" s="122"/>
      <c r="I25" s="114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</row>
    <row r="26" spans="1:39" ht="3.75" customHeight="1">
      <c r="A26" s="26"/>
      <c r="B26" s="114"/>
      <c r="C26" s="114"/>
      <c r="D26" s="114"/>
      <c r="E26" s="114"/>
      <c r="F26" s="114"/>
      <c r="G26" s="114"/>
      <c r="H26" s="114"/>
      <c r="I26" s="114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</row>
    <row r="27" spans="1:39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</row>
    <row r="28" spans="1:39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</row>
    <row r="29" spans="1:39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</row>
    <row r="30" spans="1:39">
      <c r="A30" s="26"/>
      <c r="B30" s="26"/>
      <c r="C30" s="26"/>
      <c r="D30" s="26"/>
      <c r="E30" s="26"/>
      <c r="F30" s="26"/>
      <c r="G30" s="26"/>
      <c r="H30" s="26"/>
      <c r="I30" s="26"/>
      <c r="J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</row>
    <row r="31" spans="1:39">
      <c r="A31" s="26"/>
      <c r="B31" s="26"/>
      <c r="C31" s="26"/>
      <c r="D31" s="26"/>
      <c r="E31" s="26"/>
      <c r="F31" s="26"/>
      <c r="G31" s="26"/>
      <c r="H31" s="26"/>
      <c r="I31" s="26"/>
      <c r="J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</row>
    <row r="32" spans="1:39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</row>
    <row r="33" spans="1:39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</row>
    <row r="34" spans="1:39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</row>
    <row r="35" spans="1:39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</row>
    <row r="36" spans="1:39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</row>
    <row r="37" spans="1:39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</row>
    <row r="38" spans="1:39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</row>
    <row r="39" spans="1:39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</row>
    <row r="40" spans="1:39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</row>
    <row r="41" spans="1:39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</row>
    <row r="42" spans="1:39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</row>
    <row r="43" spans="1:39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</row>
    <row r="44" spans="1:39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</row>
    <row r="45" spans="1:39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</row>
    <row r="46" spans="1:39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</row>
    <row r="47" spans="1:39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</row>
    <row r="48" spans="1:39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</row>
    <row r="49" spans="1:39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</row>
    <row r="50" spans="1:39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</row>
    <row r="51" spans="1:39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</row>
    <row r="52" spans="1:39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</row>
    <row r="53" spans="1:39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</row>
    <row r="54" spans="1:39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</row>
    <row r="55" spans="1:39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</row>
    <row r="56" spans="1:39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</row>
    <row r="57" spans="1:39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</row>
    <row r="58" spans="1:39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</row>
    <row r="59" spans="1:39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</row>
    <row r="60" spans="1:39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</row>
    <row r="61" spans="1:39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</row>
    <row r="62" spans="1:39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</row>
    <row r="63" spans="1:39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</row>
    <row r="64" spans="1:39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</row>
    <row r="65" spans="1:39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</row>
    <row r="66" spans="1:39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</row>
    <row r="67" spans="1:39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</row>
    <row r="68" spans="1:39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</row>
    <row r="69" spans="1:39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</row>
    <row r="70" spans="1:39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</row>
    <row r="71" spans="1:39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</row>
    <row r="72" spans="1:39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</row>
    <row r="73" spans="1:39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</row>
    <row r="74" spans="1:39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</row>
    <row r="75" spans="1:39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</row>
    <row r="76" spans="1:39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</row>
    <row r="77" spans="1:39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</row>
    <row r="78" spans="1:39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</row>
    <row r="79" spans="1:39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</row>
    <row r="80" spans="1:39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</row>
    <row r="81" spans="1:39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</row>
    <row r="82" spans="1:39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</row>
    <row r="83" spans="1:39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</row>
    <row r="84" spans="1:39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</row>
    <row r="85" spans="1:39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</row>
    <row r="86" spans="1:39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</row>
    <row r="87" spans="1:39"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</row>
  </sheetData>
  <sheetProtection formatCells="0"/>
  <mergeCells count="1">
    <mergeCell ref="F2:G2"/>
  </mergeCells>
  <phoneticPr fontId="3" type="noConversion"/>
  <pageMargins left="0.75" right="0.75" top="1" bottom="1" header="0.5" footer="0.5"/>
  <pageSetup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autoLine="0" r:id="rId5">
            <anchor moveWithCells="1">
              <from>
                <xdr:col>3</xdr:col>
                <xdr:colOff>133350</xdr:colOff>
                <xdr:row>7</xdr:row>
                <xdr:rowOff>152400</xdr:rowOff>
              </from>
              <to>
                <xdr:col>6</xdr:col>
                <xdr:colOff>590550</xdr:colOff>
                <xdr:row>10</xdr:row>
                <xdr:rowOff>9525</xdr:rowOff>
              </to>
            </anchor>
          </controlPr>
        </control>
      </mc:Choice>
      <mc:Fallback>
        <control shapeId="5121" r:id="rId4" name="CommandButton1"/>
      </mc:Fallback>
    </mc:AlternateContent>
    <mc:AlternateContent xmlns:mc="http://schemas.openxmlformats.org/markup-compatibility/2006">
      <mc:Choice Requires="x14">
        <control shapeId="5122" r:id="rId6" name="CommandButton2">
          <controlPr autoLine="0" r:id="rId7">
            <anchor moveWithCells="1">
              <from>
                <xdr:col>3</xdr:col>
                <xdr:colOff>142875</xdr:colOff>
                <xdr:row>10</xdr:row>
                <xdr:rowOff>47625</xdr:rowOff>
              </from>
              <to>
                <xdr:col>6</xdr:col>
                <xdr:colOff>600075</xdr:colOff>
                <xdr:row>12</xdr:row>
                <xdr:rowOff>66675</xdr:rowOff>
              </to>
            </anchor>
          </controlPr>
        </control>
      </mc:Choice>
      <mc:Fallback>
        <control shapeId="5122" r:id="rId6" name="CommandButton2"/>
      </mc:Fallback>
    </mc:AlternateContent>
    <mc:AlternateContent xmlns:mc="http://schemas.openxmlformats.org/markup-compatibility/2006">
      <mc:Choice Requires="x14">
        <control shapeId="5123" r:id="rId8" name="CommandButton3">
          <controlPr defaultSize="0" autoLine="0" r:id="rId9">
            <anchor moveWithCells="1">
              <from>
                <xdr:col>3</xdr:col>
                <xdr:colOff>142875</xdr:colOff>
                <xdr:row>12</xdr:row>
                <xdr:rowOff>104775</xdr:rowOff>
              </from>
              <to>
                <xdr:col>6</xdr:col>
                <xdr:colOff>600075</xdr:colOff>
                <xdr:row>14</xdr:row>
                <xdr:rowOff>123825</xdr:rowOff>
              </to>
            </anchor>
          </controlPr>
        </control>
      </mc:Choice>
      <mc:Fallback>
        <control shapeId="5123" r:id="rId8" name="CommandButton3"/>
      </mc:Fallback>
    </mc:AlternateContent>
    <mc:AlternateContent xmlns:mc="http://schemas.openxmlformats.org/markup-compatibility/2006">
      <mc:Choice Requires="x14">
        <control shapeId="5125" r:id="rId10" name="CommandButton5">
          <controlPr autoLine="0" r:id="rId11">
            <anchor moveWithCells="1">
              <from>
                <xdr:col>3</xdr:col>
                <xdr:colOff>104775</xdr:colOff>
                <xdr:row>2</xdr:row>
                <xdr:rowOff>57150</xdr:rowOff>
              </from>
              <to>
                <xdr:col>6</xdr:col>
                <xdr:colOff>561975</xdr:colOff>
                <xdr:row>4</xdr:row>
                <xdr:rowOff>0</xdr:rowOff>
              </to>
            </anchor>
          </controlPr>
        </control>
      </mc:Choice>
      <mc:Fallback>
        <control shapeId="5125" r:id="rId10" name="CommandButton5"/>
      </mc:Fallback>
    </mc:AlternateContent>
    <mc:AlternateContent xmlns:mc="http://schemas.openxmlformats.org/markup-compatibility/2006">
      <mc:Choice Requires="x14">
        <control shapeId="5127" r:id="rId12" name="CommandButton6">
          <controlPr defaultSize="0" autoLine="0" r:id="rId13">
            <anchor moveWithCells="1">
              <from>
                <xdr:col>3</xdr:col>
                <xdr:colOff>133350</xdr:colOff>
                <xdr:row>14</xdr:row>
                <xdr:rowOff>152400</xdr:rowOff>
              </from>
              <to>
                <xdr:col>6</xdr:col>
                <xdr:colOff>590550</xdr:colOff>
                <xdr:row>17</xdr:row>
                <xdr:rowOff>9525</xdr:rowOff>
              </to>
            </anchor>
          </controlPr>
        </control>
      </mc:Choice>
      <mc:Fallback>
        <control shapeId="5127" r:id="rId12" name="CommandButton6"/>
      </mc:Fallback>
    </mc:AlternateContent>
    <mc:AlternateContent xmlns:mc="http://schemas.openxmlformats.org/markup-compatibility/2006">
      <mc:Choice Requires="x14">
        <control shapeId="5128" r:id="rId14" name="CommandButton7">
          <controlPr defaultSize="0" autoLine="0" r:id="rId15">
            <anchor moveWithCells="1">
              <from>
                <xdr:col>3</xdr:col>
                <xdr:colOff>133350</xdr:colOff>
                <xdr:row>21</xdr:row>
                <xdr:rowOff>47625</xdr:rowOff>
              </from>
              <to>
                <xdr:col>6</xdr:col>
                <xdr:colOff>590550</xdr:colOff>
                <xdr:row>23</xdr:row>
                <xdr:rowOff>66675</xdr:rowOff>
              </to>
            </anchor>
          </controlPr>
        </control>
      </mc:Choice>
      <mc:Fallback>
        <control shapeId="5128" r:id="rId14" name="CommandButton7"/>
      </mc:Fallback>
    </mc:AlternateContent>
    <mc:AlternateContent xmlns:mc="http://schemas.openxmlformats.org/markup-compatibility/2006">
      <mc:Choice Requires="x14">
        <control shapeId="5234" r:id="rId16" name="CommandButton8">
          <controlPr defaultSize="0" autoLine="0" r:id="rId17">
            <anchor moveWithCells="1">
              <from>
                <xdr:col>3</xdr:col>
                <xdr:colOff>123825</xdr:colOff>
                <xdr:row>17</xdr:row>
                <xdr:rowOff>85725</xdr:rowOff>
              </from>
              <to>
                <xdr:col>6</xdr:col>
                <xdr:colOff>581025</xdr:colOff>
                <xdr:row>19</xdr:row>
                <xdr:rowOff>104775</xdr:rowOff>
              </to>
            </anchor>
          </controlPr>
        </control>
      </mc:Choice>
      <mc:Fallback>
        <control shapeId="5234" r:id="rId16" name="CommandButton8"/>
      </mc:Fallback>
    </mc:AlternateContent>
    <mc:AlternateContent xmlns:mc="http://schemas.openxmlformats.org/markup-compatibility/2006">
      <mc:Choice Requires="x14">
        <control shapeId="5540" r:id="rId18" name="CommandButton4">
          <controlPr defaultSize="0" autoLine="0" r:id="rId19">
            <anchor moveWithCells="1">
              <from>
                <xdr:col>3</xdr:col>
                <xdr:colOff>142875</xdr:colOff>
                <xdr:row>5</xdr:row>
                <xdr:rowOff>161925</xdr:rowOff>
              </from>
              <to>
                <xdr:col>6</xdr:col>
                <xdr:colOff>600075</xdr:colOff>
                <xdr:row>7</xdr:row>
                <xdr:rowOff>104775</xdr:rowOff>
              </to>
            </anchor>
          </controlPr>
        </control>
      </mc:Choice>
      <mc:Fallback>
        <control shapeId="5540" r:id="rId18" name="CommandButton4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3:Y75"/>
  <sheetViews>
    <sheetView showGridLines="0" showRowColHeaders="0" zoomScaleNormal="100" workbookViewId="0"/>
  </sheetViews>
  <sheetFormatPr defaultRowHeight="12.75"/>
  <cols>
    <col min="1" max="1" width="3.42578125" customWidth="1"/>
    <col min="5" max="5" width="9.7109375" customWidth="1"/>
    <col min="6" max="6" width="11.42578125" customWidth="1"/>
    <col min="7" max="7" width="10.5703125" customWidth="1"/>
    <col min="8" max="8" width="18.42578125" bestFit="1" customWidth="1"/>
    <col min="9" max="9" width="10.5703125" customWidth="1"/>
    <col min="10" max="10" width="9.28515625" bestFit="1" customWidth="1"/>
  </cols>
  <sheetData>
    <row r="3" spans="2:25" ht="3" customHeight="1">
      <c r="B3" s="26"/>
      <c r="C3" s="26"/>
      <c r="D3" s="26"/>
      <c r="E3" s="26"/>
      <c r="F3" s="26"/>
      <c r="G3" s="26"/>
      <c r="H3" s="26"/>
      <c r="I3" s="26"/>
    </row>
    <row r="4" spans="2:25" ht="18.75" customHeight="1">
      <c r="E4" s="283" t="s">
        <v>249</v>
      </c>
      <c r="F4" s="282">
        <f>main!N6</f>
        <v>41730</v>
      </c>
      <c r="G4" s="59"/>
      <c r="H4" s="343">
        <v>42088.453773148147</v>
      </c>
      <c r="I4" s="343"/>
      <c r="U4" s="4"/>
      <c r="W4" s="341"/>
      <c r="X4" s="341"/>
    </row>
    <row r="5" spans="2:25" s="58" customFormat="1" ht="15.75" customHeight="1">
      <c r="B5" s="57" t="s">
        <v>139</v>
      </c>
      <c r="C5" s="244"/>
      <c r="D5" s="244"/>
      <c r="E5" s="244"/>
      <c r="F5" s="244"/>
      <c r="G5" s="344" t="s">
        <v>261</v>
      </c>
      <c r="H5" s="344"/>
      <c r="I5" s="344"/>
      <c r="J5" s="60"/>
    </row>
    <row r="6" spans="2:25" ht="9.75" customHeight="1">
      <c r="C6" s="55"/>
      <c r="D6" s="55"/>
      <c r="E6" s="46"/>
      <c r="F6" s="46"/>
      <c r="G6" s="46"/>
      <c r="H6" s="46"/>
      <c r="I6" s="243"/>
      <c r="J6" s="55"/>
      <c r="U6" s="24"/>
    </row>
    <row r="7" spans="2:25" ht="15.75" customHeight="1">
      <c r="B7" s="46"/>
      <c r="C7" s="46"/>
      <c r="D7" s="47" t="s">
        <v>141</v>
      </c>
      <c r="E7" s="46" t="s">
        <v>281</v>
      </c>
      <c r="F7" s="46"/>
      <c r="G7" s="46"/>
      <c r="H7" s="46"/>
      <c r="I7" s="46"/>
      <c r="J7" s="46"/>
      <c r="U7" s="24"/>
      <c r="V7" s="5"/>
      <c r="W7" s="9"/>
    </row>
    <row r="8" spans="2:25" ht="15.75" customHeight="1">
      <c r="B8" s="46"/>
      <c r="C8" s="46"/>
      <c r="D8" s="47" t="s">
        <v>142</v>
      </c>
      <c r="E8" s="186">
        <v>4</v>
      </c>
      <c r="F8" s="49" t="s">
        <v>99</v>
      </c>
      <c r="G8" s="203">
        <v>101.6</v>
      </c>
      <c r="H8" s="46" t="s">
        <v>109</v>
      </c>
      <c r="I8" s="46"/>
      <c r="J8" s="46"/>
      <c r="U8" s="24"/>
      <c r="W8" s="32"/>
    </row>
    <row r="9" spans="2:25" ht="15.75" customHeight="1">
      <c r="B9" s="46"/>
      <c r="C9" s="46"/>
      <c r="D9" s="50" t="s">
        <v>140</v>
      </c>
      <c r="E9" s="50">
        <v>3</v>
      </c>
      <c r="F9" s="46" t="s">
        <v>8</v>
      </c>
      <c r="G9" s="46"/>
      <c r="H9" s="46"/>
      <c r="I9" s="46"/>
      <c r="J9" s="46"/>
      <c r="U9" s="24"/>
    </row>
    <row r="10" spans="2:25" ht="15.75" customHeight="1">
      <c r="B10" s="46"/>
      <c r="C10" s="46"/>
      <c r="D10" s="47" t="s">
        <v>143</v>
      </c>
      <c r="E10" s="46" t="s">
        <v>298</v>
      </c>
      <c r="F10" s="46"/>
      <c r="G10" s="46"/>
      <c r="H10" s="46"/>
      <c r="I10" s="46"/>
      <c r="J10" s="46"/>
      <c r="U10" s="36"/>
      <c r="V10" s="6"/>
      <c r="X10" s="11"/>
    </row>
    <row r="11" spans="2:25" ht="15.75" customHeight="1">
      <c r="B11" s="46"/>
      <c r="C11" s="46"/>
      <c r="D11" s="50" t="s">
        <v>295</v>
      </c>
      <c r="E11" s="46">
        <v>0</v>
      </c>
      <c r="F11" s="46"/>
      <c r="G11" s="50" t="s">
        <v>296</v>
      </c>
      <c r="H11" s="48">
        <v>500</v>
      </c>
      <c r="I11" s="46" t="s">
        <v>297</v>
      </c>
      <c r="J11" s="49">
        <v>40</v>
      </c>
      <c r="U11" s="9"/>
      <c r="V11" s="17"/>
      <c r="W11" s="5"/>
    </row>
    <row r="12" spans="2:25" ht="15.75" customHeight="1">
      <c r="B12" s="46"/>
      <c r="C12" s="46"/>
      <c r="D12" s="47" t="s">
        <v>144</v>
      </c>
      <c r="E12" s="46" t="s">
        <v>29</v>
      </c>
      <c r="F12" s="46"/>
      <c r="G12" s="46"/>
      <c r="H12" s="46"/>
      <c r="I12" s="50"/>
      <c r="J12" s="49"/>
      <c r="V12" s="8"/>
      <c r="X12" s="11"/>
    </row>
    <row r="13" spans="2:25" ht="15.75" customHeight="1">
      <c r="B13" s="46"/>
      <c r="C13" s="46"/>
      <c r="D13" s="50" t="s">
        <v>105</v>
      </c>
      <c r="E13" s="188">
        <v>620</v>
      </c>
      <c r="F13" s="46" t="s">
        <v>100</v>
      </c>
      <c r="G13" s="56">
        <f>(SummaryTable!E13)/ 2.4710538147</f>
        <v>250.90509818592176</v>
      </c>
      <c r="H13" s="46" t="s">
        <v>106</v>
      </c>
      <c r="I13" s="46"/>
      <c r="J13" s="46"/>
      <c r="U13" s="9"/>
      <c r="V13" s="17"/>
      <c r="W13" s="5"/>
    </row>
    <row r="14" spans="2:25" ht="15.75" customHeight="1">
      <c r="B14" s="46"/>
      <c r="D14" s="50" t="s">
        <v>237</v>
      </c>
      <c r="E14" s="46" t="s">
        <v>269</v>
      </c>
      <c r="I14" s="46"/>
      <c r="J14" s="46"/>
      <c r="U14" s="36"/>
      <c r="V14" s="6"/>
      <c r="X14" s="27"/>
    </row>
    <row r="15" spans="2:25" ht="15.75" customHeight="1">
      <c r="B15" s="46"/>
      <c r="C15" s="46"/>
      <c r="D15" s="50" t="s">
        <v>104</v>
      </c>
      <c r="E15" s="187">
        <v>0.5</v>
      </c>
      <c r="F15" s="46" t="s">
        <v>47</v>
      </c>
      <c r="G15" s="56">
        <v>30</v>
      </c>
      <c r="H15" s="46" t="s">
        <v>153</v>
      </c>
      <c r="I15" s="46"/>
      <c r="J15" s="46"/>
      <c r="U15" s="9"/>
      <c r="V15" s="7"/>
      <c r="W15" s="5"/>
      <c r="X15" s="11"/>
    </row>
    <row r="16" spans="2:25" ht="15.75" customHeight="1">
      <c r="C16" s="46"/>
      <c r="D16" s="50" t="s">
        <v>159</v>
      </c>
      <c r="E16" s="187">
        <v>2.9411764705882353E-2</v>
      </c>
      <c r="F16" s="46" t="s">
        <v>47</v>
      </c>
      <c r="G16" s="56">
        <f>E16*60</f>
        <v>1.7647058823529411</v>
      </c>
      <c r="H16" s="46" t="s">
        <v>153</v>
      </c>
      <c r="U16" s="9"/>
      <c r="V16" s="7"/>
      <c r="W16" s="5"/>
      <c r="X16" s="11"/>
      <c r="Y16" s="5"/>
    </row>
    <row r="17" spans="2:25" ht="15.75" customHeight="1">
      <c r="B17" s="225"/>
      <c r="C17" s="46"/>
      <c r="D17" s="50" t="s">
        <v>160</v>
      </c>
      <c r="E17" s="187">
        <v>0.14705882352941177</v>
      </c>
      <c r="F17" s="46" t="s">
        <v>47</v>
      </c>
      <c r="G17" s="56">
        <f>E17*60</f>
        <v>8.8235294117647065</v>
      </c>
      <c r="H17" s="46" t="s">
        <v>153</v>
      </c>
      <c r="V17" s="17"/>
      <c r="W17" s="32"/>
      <c r="Y17" s="32"/>
    </row>
    <row r="18" spans="2:25" ht="15.75" customHeight="1">
      <c r="B18" s="46"/>
      <c r="C18" s="46"/>
      <c r="D18" s="50" t="s">
        <v>228</v>
      </c>
      <c r="E18" s="187">
        <v>0.73529411764705888</v>
      </c>
      <c r="F18" s="46" t="s">
        <v>47</v>
      </c>
      <c r="G18" s="56">
        <v>44.117647058823536</v>
      </c>
      <c r="H18" s="46" t="s">
        <v>153</v>
      </c>
      <c r="U18" s="9"/>
      <c r="V18" s="6"/>
      <c r="W18" s="5"/>
      <c r="X18" s="16"/>
      <c r="Y18" s="5"/>
    </row>
    <row r="19" spans="2:25" ht="16.5" customHeight="1">
      <c r="B19" s="26"/>
      <c r="C19" s="26"/>
      <c r="D19" s="26"/>
      <c r="E19" s="26"/>
      <c r="F19" s="26"/>
      <c r="G19" s="26"/>
      <c r="H19" s="26"/>
      <c r="V19" s="6"/>
      <c r="W19" s="32"/>
      <c r="X19" s="12"/>
      <c r="Y19" s="32"/>
    </row>
    <row r="20" spans="2:25" ht="15.75">
      <c r="B20" s="57" t="s">
        <v>145</v>
      </c>
      <c r="C20" s="21"/>
      <c r="D20" s="21"/>
      <c r="E20" s="21"/>
      <c r="F20" s="21"/>
      <c r="G20" s="21"/>
      <c r="H20" s="21"/>
      <c r="I20" s="21"/>
      <c r="J20" s="33"/>
      <c r="U20" s="9"/>
      <c r="V20" s="6"/>
      <c r="W20" s="5"/>
    </row>
    <row r="21" spans="2:25" ht="10.5" customHeight="1">
      <c r="C21" s="46"/>
      <c r="D21" s="50"/>
      <c r="E21" s="51"/>
      <c r="F21" s="46"/>
      <c r="G21" s="53"/>
      <c r="H21" s="46"/>
      <c r="U21" s="36"/>
      <c r="V21" s="16"/>
      <c r="W21" s="32"/>
    </row>
    <row r="22" spans="2:25" ht="15.75">
      <c r="C22" s="46"/>
      <c r="D22" s="50" t="s">
        <v>152</v>
      </c>
      <c r="E22" s="185">
        <v>0.83105022831050246</v>
      </c>
      <c r="F22" s="46" t="s">
        <v>48</v>
      </c>
      <c r="G22" s="186">
        <f>(SummaryTable!E22)* 25.4</f>
        <v>21.108675799086761</v>
      </c>
      <c r="H22" s="46" t="s">
        <v>109</v>
      </c>
      <c r="U22" s="36"/>
      <c r="V22" s="16"/>
      <c r="W22" s="32"/>
    </row>
    <row r="23" spans="2:25" ht="15.75">
      <c r="C23" s="46"/>
      <c r="D23" s="50" t="s">
        <v>103</v>
      </c>
      <c r="E23" s="185">
        <v>1.4274712742454676</v>
      </c>
      <c r="F23" s="46" t="s">
        <v>48</v>
      </c>
      <c r="G23" s="186">
        <v>36.257770365834872</v>
      </c>
      <c r="H23" s="46" t="s">
        <v>109</v>
      </c>
      <c r="U23" s="9"/>
      <c r="V23" s="6"/>
      <c r="X23" s="11"/>
      <c r="Y23" s="32"/>
    </row>
    <row r="24" spans="2:25" ht="15.75">
      <c r="C24" s="46"/>
      <c r="D24" s="46"/>
      <c r="E24" s="187">
        <v>73.752682502682504</v>
      </c>
      <c r="F24" s="46" t="s">
        <v>50</v>
      </c>
      <c r="G24" s="186">
        <v>9.0976146447533957</v>
      </c>
      <c r="H24" s="46" t="s">
        <v>225</v>
      </c>
      <c r="U24" s="9"/>
      <c r="V24" s="6"/>
      <c r="X24" s="11"/>
      <c r="Y24" s="32"/>
    </row>
    <row r="25" spans="2:25" ht="15.75">
      <c r="B25" s="287"/>
      <c r="C25" s="288"/>
      <c r="D25" s="289" t="s">
        <v>102</v>
      </c>
      <c r="E25" s="290">
        <v>1243.0566657851832</v>
      </c>
      <c r="F25" s="288" t="s">
        <v>49</v>
      </c>
      <c r="G25" s="291">
        <v>35.199444910202054</v>
      </c>
      <c r="H25" s="288" t="s">
        <v>107</v>
      </c>
      <c r="I25" s="26"/>
      <c r="U25" s="9"/>
      <c r="V25" s="6"/>
      <c r="X25" s="11"/>
      <c r="Y25" s="32"/>
    </row>
    <row r="26" spans="2:25" ht="15.75">
      <c r="B26" s="287"/>
      <c r="C26" s="288"/>
      <c r="D26" s="288"/>
      <c r="E26" s="292">
        <v>1.9883610931161972</v>
      </c>
      <c r="F26" s="288" t="s">
        <v>51</v>
      </c>
      <c r="G26" s="292">
        <v>50.504371765151404</v>
      </c>
      <c r="H26" s="288" t="s">
        <v>108</v>
      </c>
      <c r="I26" s="26"/>
      <c r="U26" s="9"/>
      <c r="V26" s="6"/>
      <c r="X26" s="11"/>
      <c r="Y26" s="32"/>
    </row>
    <row r="27" spans="2:25" ht="15.75">
      <c r="B27" s="293"/>
      <c r="C27" s="288"/>
      <c r="D27" s="289" t="s">
        <v>101</v>
      </c>
      <c r="E27" s="294">
        <v>1.6176470588235272</v>
      </c>
      <c r="F27" s="288" t="s">
        <v>47</v>
      </c>
      <c r="G27" s="288"/>
      <c r="H27" s="288"/>
      <c r="I27" s="286"/>
      <c r="U27" s="9"/>
      <c r="V27" s="6"/>
      <c r="X27" s="11"/>
      <c r="Y27" s="32"/>
    </row>
    <row r="28" spans="2:25" ht="35.25" customHeight="1">
      <c r="C28" s="46"/>
      <c r="D28" s="50" t="s">
        <v>146</v>
      </c>
      <c r="E28" s="187">
        <v>0.31204406920710998</v>
      </c>
      <c r="F28" s="46" t="s">
        <v>112</v>
      </c>
      <c r="G28" s="46"/>
      <c r="H28" s="46"/>
      <c r="U28" s="9"/>
      <c r="V28" s="6"/>
      <c r="X28" s="11"/>
      <c r="Y28" s="32"/>
    </row>
    <row r="29" spans="2:25" ht="15.75">
      <c r="C29" s="46"/>
      <c r="D29" s="50" t="s">
        <v>148</v>
      </c>
      <c r="E29" s="187">
        <v>0.3568678185613669</v>
      </c>
      <c r="F29" s="46" t="s">
        <v>226</v>
      </c>
      <c r="G29" s="46"/>
      <c r="H29" s="46"/>
      <c r="U29" s="9"/>
      <c r="V29" s="6"/>
      <c r="X29" s="11"/>
      <c r="Y29" s="32"/>
    </row>
    <row r="30" spans="2:25" ht="15.75">
      <c r="C30" s="46"/>
      <c r="D30" s="50" t="s">
        <v>149</v>
      </c>
      <c r="E30" s="186">
        <v>71.508253315574621</v>
      </c>
      <c r="F30" s="46"/>
      <c r="G30" s="50" t="s">
        <v>150</v>
      </c>
      <c r="H30" s="54">
        <v>62.856073569473338</v>
      </c>
      <c r="R30" s="33"/>
      <c r="S30" s="33"/>
      <c r="T30" s="33"/>
      <c r="U30" s="33"/>
      <c r="V30" s="33"/>
      <c r="W30" s="33"/>
      <c r="X30" s="33"/>
      <c r="Y30" s="33"/>
    </row>
    <row r="31" spans="2:25" ht="18.75">
      <c r="B31" s="33"/>
      <c r="C31" s="46"/>
      <c r="D31" s="50" t="s">
        <v>256</v>
      </c>
      <c r="E31" s="186">
        <v>84.454995507798159</v>
      </c>
      <c r="G31" s="50" t="s">
        <v>270</v>
      </c>
      <c r="H31" s="54">
        <v>78.847953148887044</v>
      </c>
      <c r="R31" s="33"/>
      <c r="S31" s="20"/>
      <c r="T31" s="20"/>
      <c r="U31" s="20"/>
      <c r="V31" s="20"/>
      <c r="W31" s="342"/>
      <c r="X31" s="342"/>
      <c r="Y31" s="342"/>
    </row>
    <row r="32" spans="2:25" ht="15.75">
      <c r="B32" s="33"/>
      <c r="D32" s="50" t="s">
        <v>147</v>
      </c>
      <c r="E32" s="187">
        <v>0.17687723945539935</v>
      </c>
      <c r="F32" s="46" t="s">
        <v>111</v>
      </c>
      <c r="G32" s="46"/>
      <c r="H32" s="46"/>
      <c r="R32" s="33"/>
      <c r="S32" s="34"/>
      <c r="T32" s="35"/>
      <c r="U32" s="20"/>
      <c r="V32" s="20"/>
      <c r="W32" s="20"/>
      <c r="X32" s="20"/>
      <c r="Y32" s="20"/>
    </row>
    <row r="33" spans="1:25" ht="15.75">
      <c r="C33" s="46"/>
      <c r="D33" s="50" t="s">
        <v>155</v>
      </c>
      <c r="E33" s="187">
        <v>1.9117647058823528</v>
      </c>
      <c r="F33" s="46" t="s">
        <v>47</v>
      </c>
      <c r="G33" s="46"/>
      <c r="H33" s="46"/>
      <c r="R33" s="33"/>
      <c r="S33" s="42"/>
      <c r="T33" s="43"/>
      <c r="U33" s="44"/>
      <c r="V33" s="45"/>
      <c r="W33" s="44"/>
      <c r="X33" s="45"/>
      <c r="Y33" s="43"/>
    </row>
    <row r="34" spans="1:25" ht="15.75">
      <c r="D34" s="50" t="s">
        <v>156</v>
      </c>
      <c r="E34" s="187">
        <v>3.0588235294117645</v>
      </c>
      <c r="F34" s="46" t="s">
        <v>47</v>
      </c>
      <c r="R34" s="33"/>
      <c r="S34" s="42"/>
      <c r="T34" s="43"/>
      <c r="U34" s="44"/>
      <c r="V34" s="45"/>
      <c r="W34" s="44"/>
      <c r="X34" s="45"/>
      <c r="Y34" s="43"/>
    </row>
    <row r="35" spans="1:25" ht="15.75">
      <c r="D35" s="50" t="s">
        <v>157</v>
      </c>
      <c r="E35" s="187">
        <v>0.85750957525151073</v>
      </c>
      <c r="F35" s="46" t="s">
        <v>210</v>
      </c>
      <c r="G35" s="203">
        <f>E35*24.5</f>
        <v>21.008984593662014</v>
      </c>
      <c r="H35" s="46" t="s">
        <v>108</v>
      </c>
      <c r="S35" s="23"/>
      <c r="T35" s="11"/>
      <c r="U35" s="12"/>
      <c r="V35" s="22"/>
      <c r="W35" s="12"/>
      <c r="X35" s="22"/>
      <c r="Y35" s="11"/>
    </row>
    <row r="36" spans="1:25" ht="6.75" customHeight="1">
      <c r="D36" s="50"/>
      <c r="E36" s="46"/>
      <c r="I36" s="33"/>
      <c r="S36" s="23"/>
      <c r="T36" s="11"/>
      <c r="U36" s="12"/>
      <c r="V36" s="22"/>
      <c r="W36" s="12"/>
      <c r="X36" s="22"/>
      <c r="Y36" s="11"/>
    </row>
    <row r="37" spans="1:25" ht="9" customHeight="1">
      <c r="C37" s="55"/>
      <c r="I37" s="33"/>
      <c r="S37" s="23"/>
      <c r="T37" s="11"/>
      <c r="U37" s="12"/>
      <c r="V37" s="22"/>
      <c r="W37" s="12"/>
      <c r="X37" s="22"/>
      <c r="Y37" s="11"/>
    </row>
    <row r="38" spans="1:25" ht="15.75">
      <c r="B38" s="33"/>
      <c r="C38" s="55"/>
      <c r="D38" s="251" t="s">
        <v>238</v>
      </c>
      <c r="E38" s="62">
        <v>0.51056994639933295</v>
      </c>
      <c r="F38" s="235" t="s">
        <v>99</v>
      </c>
      <c r="G38" s="203">
        <v>12.968476638543056</v>
      </c>
      <c r="H38" s="46" t="s">
        <v>109</v>
      </c>
      <c r="I38" s="33"/>
      <c r="S38" s="11"/>
      <c r="T38" s="11"/>
      <c r="U38" s="12"/>
      <c r="V38" s="22"/>
      <c r="W38" s="12"/>
      <c r="X38" s="22"/>
      <c r="Y38" s="11"/>
    </row>
    <row r="39" spans="1:25" ht="15.75">
      <c r="B39" s="236"/>
      <c r="D39" s="50" t="s">
        <v>240</v>
      </c>
      <c r="E39" s="62">
        <v>1.4999999999999982</v>
      </c>
      <c r="F39" s="55" t="s">
        <v>8</v>
      </c>
      <c r="G39" s="46"/>
      <c r="H39" s="46"/>
      <c r="I39" s="33"/>
      <c r="S39" s="11"/>
      <c r="T39" s="11"/>
      <c r="U39" s="12"/>
      <c r="V39" s="22"/>
      <c r="W39" s="12"/>
      <c r="X39" s="22"/>
      <c r="Y39" s="11"/>
    </row>
    <row r="40" spans="1:25">
      <c r="B40" s="239"/>
      <c r="C40" s="236"/>
      <c r="I40" s="33"/>
      <c r="S40" s="11"/>
      <c r="T40" s="11"/>
      <c r="U40" s="12"/>
      <c r="V40" s="22"/>
      <c r="W40" s="12"/>
      <c r="X40" s="22"/>
      <c r="Y40" s="11"/>
    </row>
    <row r="41" spans="1:25" ht="15.75">
      <c r="B41" s="42"/>
      <c r="C41" s="240"/>
      <c r="D41" s="237" t="s">
        <v>110</v>
      </c>
      <c r="E41" s="189">
        <v>100</v>
      </c>
      <c r="F41" s="190" t="s">
        <v>98</v>
      </c>
      <c r="G41" s="238"/>
      <c r="I41" s="33"/>
    </row>
    <row r="42" spans="1:25" ht="15.75">
      <c r="B42" s="42"/>
      <c r="C42" s="43"/>
      <c r="D42" s="236"/>
      <c r="E42" s="301">
        <v>620</v>
      </c>
      <c r="F42" s="190" t="s">
        <v>100</v>
      </c>
      <c r="G42" s="241">
        <v>250.90509818592176</v>
      </c>
      <c r="H42" s="242" t="s">
        <v>106</v>
      </c>
      <c r="I42" s="45"/>
      <c r="J42" s="11"/>
      <c r="K42" s="22"/>
    </row>
    <row r="43" spans="1:25" ht="22.5" customHeight="1">
      <c r="B43" s="42"/>
      <c r="C43" s="43"/>
      <c r="D43" s="44"/>
      <c r="E43" s="45"/>
      <c r="F43" s="44"/>
      <c r="G43" s="45"/>
      <c r="H43" s="43"/>
      <c r="I43" s="33"/>
    </row>
    <row r="44" spans="1:25" ht="39" customHeight="1">
      <c r="B44" s="33"/>
      <c r="C44" s="33"/>
      <c r="D44" s="33"/>
      <c r="E44" s="33"/>
      <c r="F44" s="33"/>
      <c r="G44" s="33"/>
      <c r="H44" s="33"/>
      <c r="I44" s="33"/>
    </row>
    <row r="45" spans="1:25" ht="15.75">
      <c r="B45" s="74"/>
      <c r="C45" s="71"/>
      <c r="D45" s="72"/>
      <c r="E45" s="73"/>
      <c r="F45" s="75"/>
      <c r="G45" s="73"/>
      <c r="H45" s="84">
        <v>42088.453773148147</v>
      </c>
      <c r="I45" s="33"/>
    </row>
    <row r="46" spans="1:25" ht="15.75">
      <c r="A46" s="245"/>
      <c r="B46" s="246"/>
      <c r="C46" s="74"/>
      <c r="D46" s="247"/>
      <c r="E46" s="248"/>
      <c r="F46" s="249"/>
      <c r="G46" s="248"/>
      <c r="H46" s="258" t="s">
        <v>261</v>
      </c>
      <c r="I46" s="250"/>
      <c r="J46" s="245"/>
      <c r="K46" s="245"/>
      <c r="L46" s="245"/>
      <c r="M46" s="245"/>
      <c r="N46" s="245"/>
    </row>
    <row r="47" spans="1:25" ht="15.75">
      <c r="B47" s="61"/>
      <c r="C47" s="61"/>
      <c r="D47" s="62"/>
      <c r="E47" s="63"/>
      <c r="F47" s="62"/>
      <c r="G47" s="63"/>
      <c r="H47" s="61"/>
      <c r="I47" s="33"/>
    </row>
    <row r="48" spans="1:25" ht="15.75">
      <c r="B48" s="310" t="s">
        <v>213</v>
      </c>
      <c r="C48" s="310" t="s">
        <v>213</v>
      </c>
      <c r="D48" s="311" t="s">
        <v>285</v>
      </c>
      <c r="E48" s="312" t="s">
        <v>70</v>
      </c>
      <c r="F48" s="317"/>
      <c r="G48" s="318" t="s">
        <v>286</v>
      </c>
      <c r="H48" s="319"/>
      <c r="I48" s="33"/>
    </row>
    <row r="49" spans="2:9" ht="15.75">
      <c r="B49" s="313" t="s">
        <v>287</v>
      </c>
      <c r="C49" s="313" t="s">
        <v>288</v>
      </c>
      <c r="D49" s="314" t="s">
        <v>289</v>
      </c>
      <c r="E49" s="315" t="s">
        <v>290</v>
      </c>
      <c r="F49" s="314" t="s">
        <v>291</v>
      </c>
      <c r="G49" s="315" t="s">
        <v>292</v>
      </c>
      <c r="H49" s="316" t="s">
        <v>293</v>
      </c>
      <c r="I49" s="33"/>
    </row>
    <row r="50" spans="2:9" ht="15.75">
      <c r="B50" s="89">
        <v>90</v>
      </c>
      <c r="C50" s="89">
        <v>86.946555247592599</v>
      </c>
      <c r="D50" s="87" t="s">
        <v>248</v>
      </c>
      <c r="E50" s="88">
        <v>20</v>
      </c>
      <c r="F50" s="87">
        <v>2.9191919191919196</v>
      </c>
      <c r="G50" s="88">
        <v>4.8653198653198659</v>
      </c>
      <c r="H50" s="89">
        <v>6.5968039401724896</v>
      </c>
      <c r="I50" s="33"/>
    </row>
    <row r="51" spans="2:9" ht="15.75">
      <c r="B51" s="89">
        <v>80</v>
      </c>
      <c r="C51" s="89">
        <v>72.38563598627637</v>
      </c>
      <c r="D51" s="87" t="s">
        <v>278</v>
      </c>
      <c r="E51" s="88">
        <v>200</v>
      </c>
      <c r="F51" s="87">
        <v>2.0416666666666665</v>
      </c>
      <c r="G51" s="88">
        <v>34.027777777777779</v>
      </c>
      <c r="H51" s="89">
        <v>46.137681536587003</v>
      </c>
      <c r="I51" s="33"/>
    </row>
    <row r="52" spans="2:9" ht="15.75">
      <c r="B52" s="89">
        <v>70</v>
      </c>
      <c r="C52" s="89">
        <v>58.511956319990595</v>
      </c>
      <c r="D52" s="87" t="s">
        <v>279</v>
      </c>
      <c r="E52" s="88">
        <v>200</v>
      </c>
      <c r="F52" s="87">
        <v>1.3296703296703296</v>
      </c>
      <c r="G52" s="88">
        <v>22.161172161172161</v>
      </c>
      <c r="H52" s="89">
        <v>30.047954066438361</v>
      </c>
    </row>
    <row r="53" spans="2:9" ht="15.75">
      <c r="B53" s="89">
        <v>60</v>
      </c>
      <c r="C53" s="89">
        <v>45.902166266408123</v>
      </c>
      <c r="D53" s="87" t="s">
        <v>280</v>
      </c>
      <c r="E53" s="88">
        <v>200</v>
      </c>
      <c r="F53" s="87">
        <v>0.76190476190476142</v>
      </c>
      <c r="G53" s="88">
        <v>12.698412698412691</v>
      </c>
      <c r="H53" s="89">
        <v>17.217560456802136</v>
      </c>
    </row>
    <row r="54" spans="2:9" ht="15.75">
      <c r="B54" s="89"/>
      <c r="C54" s="89"/>
      <c r="D54" s="87"/>
      <c r="E54" s="88"/>
      <c r="F54" s="87"/>
      <c r="G54" s="88"/>
      <c r="H54" s="89"/>
    </row>
    <row r="55" spans="2:9" ht="15.75">
      <c r="B55" s="51">
        <v>70.645161290322577</v>
      </c>
      <c r="C55" s="51">
        <v>59.836907773365922</v>
      </c>
      <c r="D55" s="52"/>
      <c r="E55" s="176">
        <v>620</v>
      </c>
      <c r="F55" s="52"/>
      <c r="G55" s="176">
        <v>73.752682502682504</v>
      </c>
      <c r="H55" s="51">
        <v>100</v>
      </c>
    </row>
    <row r="56" spans="2:9" ht="15.75">
      <c r="B56" s="51"/>
      <c r="C56" s="51"/>
      <c r="D56" s="52"/>
      <c r="E56" s="176"/>
      <c r="F56" s="52"/>
      <c r="G56" s="176"/>
      <c r="H56" s="51"/>
    </row>
    <row r="57" spans="2:9" ht="15.75">
      <c r="B57" s="51"/>
      <c r="C57" s="51"/>
      <c r="D57" s="52"/>
      <c r="E57" s="176"/>
      <c r="F57" s="52"/>
      <c r="G57" s="176"/>
      <c r="H57" s="51"/>
    </row>
    <row r="58" spans="2:9" ht="15.75">
      <c r="B58" s="51"/>
      <c r="C58" s="51"/>
      <c r="D58" s="52"/>
      <c r="E58" s="176"/>
      <c r="F58" s="52"/>
      <c r="G58" s="176"/>
      <c r="H58" s="51"/>
    </row>
    <row r="59" spans="2:9" ht="15.75">
      <c r="B59" s="51"/>
      <c r="C59" s="51"/>
      <c r="D59" s="52"/>
      <c r="E59" s="176"/>
      <c r="F59" s="52"/>
      <c r="G59" s="176"/>
      <c r="H59" s="51"/>
    </row>
    <row r="60" spans="2:9" ht="15.75">
      <c r="B60" s="51"/>
      <c r="C60" s="51"/>
      <c r="D60" s="52"/>
      <c r="E60" s="176"/>
      <c r="F60" s="52"/>
      <c r="G60" s="176"/>
      <c r="H60" s="51"/>
    </row>
    <row r="61" spans="2:9" ht="15.75">
      <c r="B61" s="51"/>
      <c r="C61" s="51"/>
      <c r="D61" s="52"/>
      <c r="E61" s="176"/>
      <c r="F61" s="52"/>
      <c r="G61" s="176"/>
      <c r="H61" s="51"/>
    </row>
    <row r="62" spans="2:9" ht="15.75">
      <c r="B62" s="51"/>
      <c r="C62" s="51"/>
      <c r="D62" s="52"/>
      <c r="E62" s="176"/>
      <c r="F62" s="52"/>
      <c r="G62" s="176"/>
      <c r="H62" s="51"/>
    </row>
    <row r="63" spans="2:9" ht="15.75">
      <c r="B63" s="51"/>
      <c r="C63" s="51"/>
      <c r="D63" s="52"/>
      <c r="E63" s="176"/>
      <c r="F63" s="52"/>
      <c r="G63" s="176"/>
      <c r="H63" s="51"/>
    </row>
    <row r="64" spans="2:9" ht="15.75">
      <c r="B64" s="48"/>
      <c r="C64" s="51"/>
      <c r="D64" s="52"/>
      <c r="E64" s="176"/>
      <c r="F64" s="52"/>
      <c r="G64" s="176"/>
      <c r="H64" s="51"/>
    </row>
    <row r="65" spans="2:8" ht="15.75">
      <c r="B65" s="48"/>
      <c r="C65" s="48"/>
      <c r="D65" s="48"/>
      <c r="E65" s="48"/>
      <c r="F65" s="48"/>
      <c r="G65" s="48"/>
      <c r="H65" s="48"/>
    </row>
    <row r="66" spans="2:8" ht="15.75">
      <c r="B66" s="48"/>
      <c r="C66" s="48"/>
      <c r="D66" s="48"/>
      <c r="E66" s="48"/>
      <c r="F66" s="48"/>
      <c r="G66" s="48"/>
      <c r="H66" s="48"/>
    </row>
    <row r="67" spans="2:8" ht="15.75">
      <c r="B67" s="48"/>
      <c r="C67" s="48"/>
      <c r="D67" s="48"/>
      <c r="E67" s="48"/>
      <c r="F67" s="48"/>
      <c r="G67" s="48"/>
      <c r="H67" s="48"/>
    </row>
    <row r="68" spans="2:8" ht="15.75">
      <c r="B68" s="48"/>
      <c r="C68" s="48"/>
      <c r="D68" s="48"/>
      <c r="E68" s="48"/>
      <c r="F68" s="48"/>
      <c r="G68" s="48"/>
      <c r="H68" s="48"/>
    </row>
    <row r="69" spans="2:8" ht="15.75">
      <c r="B69" s="48"/>
      <c r="C69" s="48"/>
      <c r="D69" s="48"/>
      <c r="E69" s="48"/>
      <c r="F69" s="48"/>
      <c r="G69" s="48"/>
      <c r="H69" s="48"/>
    </row>
    <row r="70" spans="2:8" ht="15.75">
      <c r="B70" s="48"/>
      <c r="C70" s="48"/>
      <c r="D70" s="48"/>
      <c r="E70" s="48"/>
      <c r="F70" s="48"/>
      <c r="G70" s="48"/>
      <c r="H70" s="48"/>
    </row>
    <row r="71" spans="2:8" ht="15.75">
      <c r="B71" s="48"/>
      <c r="C71" s="48"/>
      <c r="D71" s="48"/>
      <c r="E71" s="48"/>
      <c r="F71" s="48"/>
      <c r="G71" s="48"/>
      <c r="H71" s="48"/>
    </row>
    <row r="72" spans="2:8">
      <c r="B72" s="8"/>
      <c r="C72" s="8"/>
      <c r="D72" s="8"/>
      <c r="E72" s="8"/>
      <c r="F72" s="8"/>
      <c r="G72" s="8"/>
      <c r="H72" s="8"/>
    </row>
    <row r="73" spans="2:8">
      <c r="B73" s="8"/>
      <c r="C73" s="8"/>
      <c r="D73" s="8"/>
      <c r="E73" s="8"/>
      <c r="F73" s="8"/>
      <c r="G73" s="8"/>
      <c r="H73" s="8"/>
    </row>
    <row r="74" spans="2:8">
      <c r="B74" s="8"/>
      <c r="C74" s="8"/>
      <c r="D74" s="8"/>
      <c r="E74" s="8"/>
      <c r="F74" s="8"/>
      <c r="G74" s="8"/>
      <c r="H74" s="8"/>
    </row>
    <row r="75" spans="2:8">
      <c r="B75" s="8"/>
      <c r="C75" s="8"/>
      <c r="D75" s="8"/>
      <c r="E75" s="8"/>
      <c r="F75" s="8"/>
      <c r="G75" s="8"/>
      <c r="H75" s="8"/>
    </row>
  </sheetData>
  <mergeCells count="4">
    <mergeCell ref="W4:X4"/>
    <mergeCell ref="W31:Y31"/>
    <mergeCell ref="H4:I4"/>
    <mergeCell ref="G5:I5"/>
  </mergeCells>
  <phoneticPr fontId="32" type="noConversion"/>
  <pageMargins left="0.5" right="0.4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47533" r:id="rId4" name="CommandButton12">
          <controlPr defaultSize="0" print="0" autoLine="0" r:id="rId5">
            <anchor moveWithCells="1">
              <from>
                <xdr:col>7</xdr:col>
                <xdr:colOff>914400</xdr:colOff>
                <xdr:row>20</xdr:row>
                <xdr:rowOff>123825</xdr:rowOff>
              </from>
              <to>
                <xdr:col>7</xdr:col>
                <xdr:colOff>1171575</xdr:colOff>
                <xdr:row>22</xdr:row>
                <xdr:rowOff>28575</xdr:rowOff>
              </to>
            </anchor>
          </controlPr>
        </control>
      </mc:Choice>
      <mc:Fallback>
        <control shapeId="747533" r:id="rId4" name="CommandButton12"/>
      </mc:Fallback>
    </mc:AlternateContent>
    <mc:AlternateContent xmlns:mc="http://schemas.openxmlformats.org/markup-compatibility/2006">
      <mc:Choice Requires="x14">
        <control shapeId="747531" r:id="rId6" name="CommandButton10">
          <controlPr defaultSize="0" print="0" autoLine="0" r:id="rId5">
            <anchor moveWithCells="1">
              <from>
                <xdr:col>7</xdr:col>
                <xdr:colOff>904875</xdr:colOff>
                <xdr:row>30</xdr:row>
                <xdr:rowOff>57150</xdr:rowOff>
              </from>
              <to>
                <xdr:col>7</xdr:col>
                <xdr:colOff>1162050</xdr:colOff>
                <xdr:row>31</xdr:row>
                <xdr:rowOff>57150</xdr:rowOff>
              </to>
            </anchor>
          </controlPr>
        </control>
      </mc:Choice>
      <mc:Fallback>
        <control shapeId="747531" r:id="rId6" name="CommandButton10"/>
      </mc:Fallback>
    </mc:AlternateContent>
    <mc:AlternateContent xmlns:mc="http://schemas.openxmlformats.org/markup-compatibility/2006">
      <mc:Choice Requires="x14">
        <control shapeId="747530" r:id="rId7" name="CommandButton9">
          <controlPr defaultSize="0" print="0" autoLine="0" r:id="rId5">
            <anchor moveWithCells="1">
              <from>
                <xdr:col>7</xdr:col>
                <xdr:colOff>904875</xdr:colOff>
                <xdr:row>34</xdr:row>
                <xdr:rowOff>9525</xdr:rowOff>
              </from>
              <to>
                <xdr:col>7</xdr:col>
                <xdr:colOff>1162050</xdr:colOff>
                <xdr:row>35</xdr:row>
                <xdr:rowOff>47625</xdr:rowOff>
              </to>
            </anchor>
          </controlPr>
        </control>
      </mc:Choice>
      <mc:Fallback>
        <control shapeId="747530" r:id="rId7" name="CommandButton9"/>
      </mc:Fallback>
    </mc:AlternateContent>
    <mc:AlternateContent xmlns:mc="http://schemas.openxmlformats.org/markup-compatibility/2006">
      <mc:Choice Requires="x14">
        <control shapeId="747529" r:id="rId8" name="CommandButton8">
          <controlPr defaultSize="0" print="0" autoLine="0" r:id="rId5">
            <anchor moveWithCells="1">
              <from>
                <xdr:col>7</xdr:col>
                <xdr:colOff>904875</xdr:colOff>
                <xdr:row>40</xdr:row>
                <xdr:rowOff>66675</xdr:rowOff>
              </from>
              <to>
                <xdr:col>7</xdr:col>
                <xdr:colOff>1162050</xdr:colOff>
                <xdr:row>41</xdr:row>
                <xdr:rowOff>104775</xdr:rowOff>
              </to>
            </anchor>
          </controlPr>
        </control>
      </mc:Choice>
      <mc:Fallback>
        <control shapeId="747529" r:id="rId8" name="CommandButton8"/>
      </mc:Fallback>
    </mc:AlternateContent>
    <mc:AlternateContent xmlns:mc="http://schemas.openxmlformats.org/markup-compatibility/2006">
      <mc:Choice Requires="x14">
        <control shapeId="747528" r:id="rId9" name="CommandButton7">
          <controlPr defaultSize="0" print="0" autoLine="0" r:id="rId5">
            <anchor moveWithCells="1">
              <from>
                <xdr:col>7</xdr:col>
                <xdr:colOff>904875</xdr:colOff>
                <xdr:row>37</xdr:row>
                <xdr:rowOff>19050</xdr:rowOff>
              </from>
              <to>
                <xdr:col>7</xdr:col>
                <xdr:colOff>1162050</xdr:colOff>
                <xdr:row>38</xdr:row>
                <xdr:rowOff>57150</xdr:rowOff>
              </to>
            </anchor>
          </controlPr>
        </control>
      </mc:Choice>
      <mc:Fallback>
        <control shapeId="747528" r:id="rId9" name="CommandButton7"/>
      </mc:Fallback>
    </mc:AlternateContent>
    <mc:AlternateContent xmlns:mc="http://schemas.openxmlformats.org/markup-compatibility/2006">
      <mc:Choice Requires="x14">
        <control shapeId="747521" r:id="rId10" name="CommandButton1">
          <controlPr print="0" autoLine="0" r:id="rId11">
            <anchor moveWithCells="1">
              <from>
                <xdr:col>1</xdr:col>
                <xdr:colOff>200025</xdr:colOff>
                <xdr:row>0</xdr:row>
                <xdr:rowOff>57150</xdr:rowOff>
              </from>
              <to>
                <xdr:col>3</xdr:col>
                <xdr:colOff>466725</xdr:colOff>
                <xdr:row>2</xdr:row>
                <xdr:rowOff>9525</xdr:rowOff>
              </to>
            </anchor>
          </controlPr>
        </control>
      </mc:Choice>
      <mc:Fallback>
        <control shapeId="747521" r:id="rId10" name="CommandButton1"/>
      </mc:Fallback>
    </mc:AlternateContent>
    <mc:AlternateContent xmlns:mc="http://schemas.openxmlformats.org/markup-compatibility/2006">
      <mc:Choice Requires="x14">
        <control shapeId="747522" r:id="rId12" name="CommandButton2">
          <controlPr print="0" autoLine="0" r:id="rId13">
            <anchor moveWithCells="1">
              <from>
                <xdr:col>4</xdr:col>
                <xdr:colOff>114300</xdr:colOff>
                <xdr:row>0</xdr:row>
                <xdr:rowOff>47625</xdr:rowOff>
              </from>
              <to>
                <xdr:col>6</xdr:col>
                <xdr:colOff>523875</xdr:colOff>
                <xdr:row>2</xdr:row>
                <xdr:rowOff>0</xdr:rowOff>
              </to>
            </anchor>
          </controlPr>
        </control>
      </mc:Choice>
      <mc:Fallback>
        <control shapeId="747522" r:id="rId12" name="CommandButton2"/>
      </mc:Fallback>
    </mc:AlternateContent>
    <mc:AlternateContent xmlns:mc="http://schemas.openxmlformats.org/markup-compatibility/2006">
      <mc:Choice Requires="x14">
        <control shapeId="747524" r:id="rId14" name="CommandButton3">
          <controlPr defaultSize="0" print="0" autoLine="0" r:id="rId15">
            <anchor moveWithCells="1">
              <from>
                <xdr:col>7</xdr:col>
                <xdr:colOff>238125</xdr:colOff>
                <xdr:row>0</xdr:row>
                <xdr:rowOff>47625</xdr:rowOff>
              </from>
              <to>
                <xdr:col>8</xdr:col>
                <xdr:colOff>676275</xdr:colOff>
                <xdr:row>2</xdr:row>
                <xdr:rowOff>0</xdr:rowOff>
              </to>
            </anchor>
          </controlPr>
        </control>
      </mc:Choice>
      <mc:Fallback>
        <control shapeId="747524" r:id="rId14" name="CommandButton3"/>
      </mc:Fallback>
    </mc:AlternateContent>
    <mc:AlternateContent xmlns:mc="http://schemas.openxmlformats.org/markup-compatibility/2006">
      <mc:Choice Requires="x14">
        <control shapeId="747525" r:id="rId16" name="CommandButton4">
          <controlPr print="0" autoLine="0" r:id="rId17">
            <anchor>
              <from>
                <xdr:col>6</xdr:col>
                <xdr:colOff>571500</xdr:colOff>
                <xdr:row>43</xdr:row>
                <xdr:rowOff>142875</xdr:rowOff>
              </from>
              <to>
                <xdr:col>8</xdr:col>
                <xdr:colOff>123825</xdr:colOff>
                <xdr:row>43</xdr:row>
                <xdr:rowOff>419100</xdr:rowOff>
              </to>
            </anchor>
          </controlPr>
        </control>
      </mc:Choice>
      <mc:Fallback>
        <control shapeId="747525" r:id="rId16" name="CommandButton4"/>
      </mc:Fallback>
    </mc:AlternateContent>
    <mc:AlternateContent xmlns:mc="http://schemas.openxmlformats.org/markup-compatibility/2006">
      <mc:Choice Requires="x14">
        <control shapeId="747526" r:id="rId18" name="CommandButton5">
          <controlPr defaultSize="0" print="0" autoLine="0" r:id="rId19">
            <anchor>
              <from>
                <xdr:col>0</xdr:col>
                <xdr:colOff>200025</xdr:colOff>
                <xdr:row>43</xdr:row>
                <xdr:rowOff>142875</xdr:rowOff>
              </from>
              <to>
                <xdr:col>3</xdr:col>
                <xdr:colOff>419100</xdr:colOff>
                <xdr:row>43</xdr:row>
                <xdr:rowOff>419100</xdr:rowOff>
              </to>
            </anchor>
          </controlPr>
        </control>
      </mc:Choice>
      <mc:Fallback>
        <control shapeId="747526" r:id="rId18" name="CommandButton5"/>
      </mc:Fallback>
    </mc:AlternateContent>
    <mc:AlternateContent xmlns:mc="http://schemas.openxmlformats.org/markup-compatibility/2006">
      <mc:Choice Requires="x14">
        <control shapeId="747527" r:id="rId20" name="CommandButton6">
          <controlPr print="0" autoLine="0" r:id="rId21">
            <anchor>
              <from>
                <xdr:col>3</xdr:col>
                <xdr:colOff>590550</xdr:colOff>
                <xdr:row>43</xdr:row>
                <xdr:rowOff>142875</xdr:rowOff>
              </from>
              <to>
                <xdr:col>6</xdr:col>
                <xdr:colOff>390525</xdr:colOff>
                <xdr:row>43</xdr:row>
                <xdr:rowOff>419100</xdr:rowOff>
              </to>
            </anchor>
          </controlPr>
        </control>
      </mc:Choice>
      <mc:Fallback>
        <control shapeId="747527" r:id="rId20" name="CommandButton6"/>
      </mc:Fallback>
    </mc:AlternateContent>
    <mc:AlternateContent xmlns:mc="http://schemas.openxmlformats.org/markup-compatibility/2006">
      <mc:Choice Requires="x14">
        <control shapeId="747532" r:id="rId22" name="CommandButton11">
          <controlPr defaultSize="0" print="0" autoLine="0" r:id="rId5">
            <anchor moveWithCells="1">
              <from>
                <xdr:col>7</xdr:col>
                <xdr:colOff>904875</xdr:colOff>
                <xdr:row>28</xdr:row>
                <xdr:rowOff>180975</xdr:rowOff>
              </from>
              <to>
                <xdr:col>7</xdr:col>
                <xdr:colOff>1162050</xdr:colOff>
                <xdr:row>30</xdr:row>
                <xdr:rowOff>19050</xdr:rowOff>
              </to>
            </anchor>
          </controlPr>
        </control>
      </mc:Choice>
      <mc:Fallback>
        <control shapeId="747532" r:id="rId22" name="CommandButton1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T2649"/>
  <sheetViews>
    <sheetView showGridLines="0" zoomScale="80" zoomScaleNormal="80" workbookViewId="0">
      <pane ySplit="9" topLeftCell="A110" activePane="bottomLeft" state="frozen"/>
      <selection pane="bottomLeft" activeCell="B10" sqref="B10"/>
    </sheetView>
  </sheetViews>
  <sheetFormatPr defaultRowHeight="12.75"/>
  <cols>
    <col min="1" max="1" width="1.5703125" customWidth="1"/>
    <col min="2" max="2" width="8.85546875" customWidth="1"/>
    <col min="3" max="3" width="12.140625" customWidth="1"/>
    <col min="4" max="4" width="13.140625" customWidth="1"/>
    <col min="5" max="5" width="10.5703125" customWidth="1"/>
    <col min="6" max="6" width="11.42578125" customWidth="1"/>
    <col min="7" max="7" width="11.5703125" customWidth="1"/>
    <col min="8" max="8" width="11" customWidth="1"/>
    <col min="9" max="9" width="13.85546875" customWidth="1"/>
    <col min="10" max="10" width="9.140625" customWidth="1"/>
    <col min="11" max="11" width="10.42578125" customWidth="1"/>
    <col min="13" max="13" width="25.28515625" customWidth="1"/>
    <col min="14" max="14" width="11.28515625" customWidth="1"/>
    <col min="15" max="15" width="10.85546875" customWidth="1"/>
    <col min="17" max="17" width="10.5703125" customWidth="1"/>
    <col min="18" max="18" width="12.42578125" customWidth="1"/>
    <col min="19" max="19" width="12.7109375" customWidth="1"/>
  </cols>
  <sheetData>
    <row r="2" spans="2:13" ht="18.75">
      <c r="D2" s="256" t="s">
        <v>10</v>
      </c>
    </row>
    <row r="3" spans="2:13">
      <c r="C3" s="200" t="s">
        <v>250</v>
      </c>
      <c r="D3" s="257">
        <f>main!N6</f>
        <v>41730</v>
      </c>
    </row>
    <row r="4" spans="2:13">
      <c r="B4" s="76"/>
      <c r="C4" s="200" t="s">
        <v>12</v>
      </c>
      <c r="D4" s="257">
        <f>watershed!F4</f>
        <v>40182</v>
      </c>
      <c r="E4" s="76"/>
      <c r="F4" s="76"/>
      <c r="G4" s="76"/>
      <c r="H4" s="76"/>
      <c r="I4" s="343">
        <v>42088.453773148147</v>
      </c>
      <c r="J4" s="343"/>
    </row>
    <row r="5" spans="2:13">
      <c r="B5" s="76"/>
      <c r="C5" s="200" t="s">
        <v>11</v>
      </c>
      <c r="D5" s="83" t="str">
        <f>storm!F5</f>
        <v>rose50-3</v>
      </c>
      <c r="E5" s="76"/>
      <c r="F5" s="76"/>
      <c r="G5" s="76"/>
      <c r="H5" s="76"/>
      <c r="I5" s="76"/>
      <c r="J5" s="77" t="s">
        <v>261</v>
      </c>
      <c r="M5" s="4"/>
    </row>
    <row r="6" spans="2:13">
      <c r="B6" s="76"/>
      <c r="C6" s="76"/>
      <c r="D6" s="76"/>
      <c r="E6" s="76"/>
      <c r="F6" s="76"/>
      <c r="G6" s="76"/>
      <c r="H6" s="76"/>
      <c r="I6" s="76"/>
      <c r="J6" s="255" t="b">
        <v>0</v>
      </c>
    </row>
    <row r="7" spans="2:13">
      <c r="B7" s="345" t="s">
        <v>13</v>
      </c>
      <c r="C7" s="349" t="s">
        <v>229</v>
      </c>
      <c r="D7" s="350"/>
      <c r="E7" s="347" t="s">
        <v>15</v>
      </c>
      <c r="F7" s="229" t="s">
        <v>230</v>
      </c>
      <c r="G7" s="351" t="s">
        <v>68</v>
      </c>
      <c r="H7" s="352"/>
      <c r="I7" s="351" t="s">
        <v>16</v>
      </c>
      <c r="J7" s="352"/>
      <c r="K7" s="227" t="s">
        <v>275</v>
      </c>
      <c r="M7" s="226"/>
    </row>
    <row r="8" spans="2:13">
      <c r="B8" s="346"/>
      <c r="C8" s="229" t="s">
        <v>35</v>
      </c>
      <c r="D8" s="230" t="s">
        <v>231</v>
      </c>
      <c r="E8" s="348"/>
      <c r="F8" s="231" t="s">
        <v>151</v>
      </c>
      <c r="G8" s="353" t="s">
        <v>16</v>
      </c>
      <c r="H8" s="354"/>
      <c r="I8" s="355" t="s">
        <v>69</v>
      </c>
      <c r="J8" s="356"/>
      <c r="K8" s="227" t="s">
        <v>276</v>
      </c>
      <c r="L8" s="227"/>
      <c r="M8" s="24"/>
    </row>
    <row r="9" spans="2:13">
      <c r="B9" s="252" t="s">
        <v>14</v>
      </c>
      <c r="C9" s="253" t="s">
        <v>282</v>
      </c>
      <c r="D9" s="308" t="s">
        <v>282</v>
      </c>
      <c r="E9" s="253" t="s">
        <v>17</v>
      </c>
      <c r="F9" s="253" t="s">
        <v>282</v>
      </c>
      <c r="G9" s="307" t="s">
        <v>282</v>
      </c>
      <c r="H9" s="253" t="s">
        <v>283</v>
      </c>
      <c r="I9" s="307" t="s">
        <v>51</v>
      </c>
      <c r="J9" s="253" t="s">
        <v>284</v>
      </c>
      <c r="K9" s="232" t="str">
        <f>D9</f>
        <v>(in)</v>
      </c>
      <c r="M9" s="24"/>
    </row>
    <row r="10" spans="2:13">
      <c r="B10" s="78">
        <v>0</v>
      </c>
      <c r="C10" s="79">
        <v>0</v>
      </c>
      <c r="D10" s="79">
        <v>0</v>
      </c>
      <c r="E10" s="80">
        <v>0</v>
      </c>
      <c r="F10" s="79">
        <v>0</v>
      </c>
      <c r="G10" s="79">
        <v>0</v>
      </c>
      <c r="H10" s="79">
        <v>0</v>
      </c>
      <c r="I10" s="79">
        <v>0</v>
      </c>
      <c r="J10" s="80">
        <v>0</v>
      </c>
      <c r="K10" s="254">
        <v>0</v>
      </c>
      <c r="L10" s="16"/>
      <c r="M10" s="24"/>
    </row>
    <row r="11" spans="2:13">
      <c r="B11" s="78">
        <v>2.9411764705882353E-2</v>
      </c>
      <c r="C11" s="79">
        <v>1.5318626537919082E-8</v>
      </c>
      <c r="D11" s="79">
        <v>0</v>
      </c>
      <c r="E11" s="80">
        <v>0</v>
      </c>
      <c r="F11" s="79">
        <v>0</v>
      </c>
      <c r="G11" s="79">
        <v>0</v>
      </c>
      <c r="H11" s="79">
        <v>0</v>
      </c>
      <c r="I11" s="79">
        <v>0</v>
      </c>
      <c r="J11" s="80">
        <v>0</v>
      </c>
      <c r="K11" s="254">
        <v>0</v>
      </c>
      <c r="L11" s="16"/>
    </row>
    <row r="12" spans="2:13">
      <c r="B12" s="78">
        <v>5.8823529411764705E-2</v>
      </c>
      <c r="C12" s="79">
        <v>4.8100487329065917E-7</v>
      </c>
      <c r="D12" s="79">
        <v>0</v>
      </c>
      <c r="E12" s="80">
        <v>0</v>
      </c>
      <c r="F12" s="79">
        <v>0</v>
      </c>
      <c r="G12" s="79">
        <v>0</v>
      </c>
      <c r="H12" s="79">
        <v>0</v>
      </c>
      <c r="I12" s="309">
        <v>0</v>
      </c>
      <c r="J12" s="80">
        <v>0</v>
      </c>
      <c r="K12" s="254">
        <v>0</v>
      </c>
      <c r="L12" s="16"/>
    </row>
    <row r="13" spans="2:13">
      <c r="B13" s="78">
        <v>8.8235294117647051E-2</v>
      </c>
      <c r="C13" s="79">
        <v>3.6029409617185652E-6</v>
      </c>
      <c r="D13" s="79">
        <v>0</v>
      </c>
      <c r="E13" s="80">
        <v>0</v>
      </c>
      <c r="F13" s="79">
        <v>0</v>
      </c>
      <c r="G13" s="79">
        <v>0</v>
      </c>
      <c r="H13" s="79">
        <v>0</v>
      </c>
      <c r="I13" s="79">
        <v>0</v>
      </c>
      <c r="J13" s="80">
        <v>0</v>
      </c>
      <c r="K13" s="254">
        <v>0</v>
      </c>
      <c r="L13" s="16"/>
    </row>
    <row r="14" spans="2:13">
      <c r="B14" s="78">
        <v>0.11764705882352941</v>
      </c>
      <c r="C14" s="79">
        <v>1.504289126023654E-5</v>
      </c>
      <c r="D14" s="79">
        <v>0</v>
      </c>
      <c r="E14" s="80">
        <v>0</v>
      </c>
      <c r="F14" s="79">
        <v>0</v>
      </c>
      <c r="G14" s="79">
        <v>0</v>
      </c>
      <c r="H14" s="79">
        <v>0</v>
      </c>
      <c r="I14" s="79">
        <v>0</v>
      </c>
      <c r="J14" s="80">
        <v>0</v>
      </c>
      <c r="K14" s="254">
        <v>0</v>
      </c>
      <c r="L14" s="16"/>
    </row>
    <row r="15" spans="2:13">
      <c r="B15" s="78">
        <v>0.14705882352941177</v>
      </c>
      <c r="C15" s="79">
        <v>4.5609678654000249E-5</v>
      </c>
      <c r="D15" s="79">
        <v>0</v>
      </c>
      <c r="E15" s="80">
        <v>0</v>
      </c>
      <c r="F15" s="79">
        <v>0</v>
      </c>
      <c r="G15" s="79">
        <v>0</v>
      </c>
      <c r="H15" s="79">
        <v>0</v>
      </c>
      <c r="I15" s="79">
        <v>0</v>
      </c>
      <c r="J15" s="80">
        <v>0</v>
      </c>
      <c r="K15" s="254">
        <v>0</v>
      </c>
      <c r="L15" s="16"/>
      <c r="M15" s="4"/>
    </row>
    <row r="16" spans="2:13">
      <c r="B16" s="78">
        <v>0.17647058823529413</v>
      </c>
      <c r="C16" s="79">
        <v>1.1295036091469252E-4</v>
      </c>
      <c r="D16" s="79">
        <v>0</v>
      </c>
      <c r="E16" s="80">
        <v>0</v>
      </c>
      <c r="F16" s="79">
        <v>0</v>
      </c>
      <c r="G16" s="79">
        <v>0</v>
      </c>
      <c r="H16" s="79">
        <v>0</v>
      </c>
      <c r="I16" s="79">
        <v>0</v>
      </c>
      <c r="J16" s="80">
        <v>0</v>
      </c>
      <c r="K16" s="254">
        <v>0</v>
      </c>
      <c r="L16" s="16"/>
    </row>
    <row r="17" spans="2:20">
      <c r="B17" s="78">
        <v>0.20588235294117649</v>
      </c>
      <c r="C17" s="79">
        <v>2.4324140707030956E-4</v>
      </c>
      <c r="D17" s="79">
        <v>0</v>
      </c>
      <c r="E17" s="80">
        <v>0</v>
      </c>
      <c r="F17" s="79">
        <v>0</v>
      </c>
      <c r="G17" s="79">
        <v>0</v>
      </c>
      <c r="H17" s="79">
        <v>0</v>
      </c>
      <c r="I17" s="79">
        <v>0</v>
      </c>
      <c r="J17" s="80">
        <v>0</v>
      </c>
      <c r="K17" s="254">
        <v>0</v>
      </c>
      <c r="L17" s="16"/>
      <c r="M17" s="10"/>
      <c r="N17" s="17"/>
      <c r="O17" s="5"/>
    </row>
    <row r="18" spans="2:20">
      <c r="B18" s="78">
        <v>0.23529411764705885</v>
      </c>
      <c r="C18" s="79">
        <v>4.7287987377494714E-4</v>
      </c>
      <c r="D18" s="79">
        <v>0</v>
      </c>
      <c r="E18" s="80">
        <v>0</v>
      </c>
      <c r="F18" s="79">
        <v>0</v>
      </c>
      <c r="G18" s="79">
        <v>0</v>
      </c>
      <c r="H18" s="79">
        <v>0</v>
      </c>
      <c r="I18" s="79">
        <v>0</v>
      </c>
      <c r="J18" s="80">
        <v>0</v>
      </c>
      <c r="K18" s="254">
        <v>0</v>
      </c>
      <c r="L18" s="16"/>
      <c r="M18" s="9"/>
      <c r="N18" s="6"/>
      <c r="P18" s="11"/>
    </row>
    <row r="19" spans="2:20">
      <c r="B19" s="78">
        <v>0.26470588235294118</v>
      </c>
      <c r="C19" s="79">
        <v>8.5017458167858571E-4</v>
      </c>
      <c r="D19" s="79">
        <v>0</v>
      </c>
      <c r="E19" s="80">
        <v>0</v>
      </c>
      <c r="F19" s="79">
        <v>0</v>
      </c>
      <c r="G19" s="79">
        <v>0</v>
      </c>
      <c r="H19" s="79">
        <v>0</v>
      </c>
      <c r="I19" s="79">
        <v>0</v>
      </c>
      <c r="J19" s="80">
        <v>0</v>
      </c>
      <c r="K19" s="254">
        <v>0</v>
      </c>
      <c r="L19" s="16"/>
      <c r="M19" s="9"/>
      <c r="N19" s="17"/>
      <c r="O19" s="5"/>
    </row>
    <row r="20" spans="2:20">
      <c r="B20" s="78">
        <v>0.29411764705882354</v>
      </c>
      <c r="C20" s="79">
        <v>1.4370372917968804E-3</v>
      </c>
      <c r="D20" s="79">
        <v>0</v>
      </c>
      <c r="E20" s="80">
        <v>0</v>
      </c>
      <c r="F20" s="79">
        <v>0</v>
      </c>
      <c r="G20" s="79">
        <v>0</v>
      </c>
      <c r="H20" s="79">
        <v>0</v>
      </c>
      <c r="I20" s="79">
        <v>0</v>
      </c>
      <c r="J20" s="80">
        <v>0</v>
      </c>
      <c r="K20" s="254">
        <v>0</v>
      </c>
      <c r="L20" s="16"/>
      <c r="M20" s="9"/>
      <c r="N20" s="7"/>
      <c r="O20" s="5"/>
    </row>
    <row r="21" spans="2:20">
      <c r="B21" s="78">
        <v>0.3235294117647059</v>
      </c>
      <c r="C21" s="79">
        <v>2.3106738818809433E-3</v>
      </c>
      <c r="D21" s="79">
        <v>0</v>
      </c>
      <c r="E21" s="80">
        <v>0</v>
      </c>
      <c r="F21" s="79">
        <v>0</v>
      </c>
      <c r="G21" s="79">
        <v>0</v>
      </c>
      <c r="H21" s="79">
        <v>0</v>
      </c>
      <c r="I21" s="79">
        <v>0</v>
      </c>
      <c r="J21" s="80">
        <v>0</v>
      </c>
      <c r="K21" s="254">
        <v>0</v>
      </c>
      <c r="L21" s="16"/>
      <c r="M21" s="9"/>
      <c r="N21" s="7"/>
      <c r="O21" s="5"/>
      <c r="P21" s="11"/>
      <c r="Q21" s="5"/>
    </row>
    <row r="22" spans="2:20">
      <c r="B22" s="78">
        <v>0.35294117647058826</v>
      </c>
      <c r="C22" s="79">
        <v>3.5652755227871319E-3</v>
      </c>
      <c r="D22" s="79">
        <v>0</v>
      </c>
      <c r="E22" s="80">
        <v>0</v>
      </c>
      <c r="F22" s="79">
        <v>0</v>
      </c>
      <c r="G22" s="79">
        <v>0</v>
      </c>
      <c r="H22" s="79">
        <v>0</v>
      </c>
      <c r="I22" s="79">
        <v>0</v>
      </c>
      <c r="J22" s="80">
        <v>0</v>
      </c>
      <c r="K22" s="254">
        <v>0</v>
      </c>
      <c r="L22" s="16"/>
      <c r="M22" s="9"/>
      <c r="N22" s="6"/>
      <c r="O22" s="5"/>
      <c r="P22" s="16"/>
      <c r="Q22" s="5"/>
    </row>
    <row r="23" spans="2:20">
      <c r="B23" s="78">
        <v>0.38235294117647062</v>
      </c>
      <c r="C23" s="79">
        <v>5.3137098548468337E-3</v>
      </c>
      <c r="D23" s="79">
        <v>0</v>
      </c>
      <c r="E23" s="80">
        <v>0</v>
      </c>
      <c r="F23" s="79">
        <v>0</v>
      </c>
      <c r="G23" s="79">
        <v>0</v>
      </c>
      <c r="H23" s="79">
        <v>0</v>
      </c>
      <c r="I23" s="79">
        <v>0</v>
      </c>
      <c r="J23" s="80">
        <v>0</v>
      </c>
      <c r="K23" s="254">
        <v>0</v>
      </c>
      <c r="L23" s="16"/>
      <c r="M23" s="9"/>
      <c r="N23" s="6"/>
      <c r="O23" s="5"/>
    </row>
    <row r="24" spans="2:20">
      <c r="B24" s="78">
        <v>0.41176470588235298</v>
      </c>
      <c r="C24" s="79">
        <v>7.689212164236253E-3</v>
      </c>
      <c r="D24" s="79">
        <v>0</v>
      </c>
      <c r="E24" s="80">
        <v>0</v>
      </c>
      <c r="F24" s="79">
        <v>0</v>
      </c>
      <c r="G24" s="79">
        <v>0</v>
      </c>
      <c r="H24" s="79">
        <v>0</v>
      </c>
      <c r="I24" s="79">
        <v>0</v>
      </c>
      <c r="J24" s="80">
        <v>0</v>
      </c>
      <c r="K24" s="254">
        <v>0</v>
      </c>
      <c r="L24" s="16"/>
    </row>
    <row r="25" spans="2:20">
      <c r="B25" s="78">
        <v>0.44117647058823534</v>
      </c>
      <c r="C25" s="79">
        <v>1.0847076559346198E-2</v>
      </c>
      <c r="D25" s="79">
        <v>0</v>
      </c>
      <c r="E25" s="80">
        <v>0</v>
      </c>
      <c r="F25" s="79">
        <v>0</v>
      </c>
      <c r="G25" s="79">
        <v>0</v>
      </c>
      <c r="H25" s="79">
        <v>0</v>
      </c>
      <c r="I25" s="79">
        <v>0</v>
      </c>
      <c r="J25" s="80">
        <v>0</v>
      </c>
      <c r="K25" s="254">
        <v>0</v>
      </c>
      <c r="L25" s="16"/>
    </row>
    <row r="26" spans="2:20">
      <c r="B26" s="78">
        <v>0.4705882352941177</v>
      </c>
      <c r="C26" s="79">
        <v>1.4966347147151874E-2</v>
      </c>
      <c r="D26" s="79">
        <v>0</v>
      </c>
      <c r="E26" s="80">
        <v>0</v>
      </c>
      <c r="F26" s="79">
        <v>0</v>
      </c>
      <c r="G26" s="79">
        <v>0</v>
      </c>
      <c r="H26" s="79">
        <v>0</v>
      </c>
      <c r="I26" s="79">
        <v>0</v>
      </c>
      <c r="J26" s="80">
        <v>0</v>
      </c>
      <c r="K26" s="254">
        <v>0</v>
      </c>
      <c r="L26" s="16"/>
    </row>
    <row r="27" spans="2:20">
      <c r="B27" s="78">
        <v>0.5</v>
      </c>
      <c r="C27" s="79">
        <v>2.0251509209582637E-2</v>
      </c>
      <c r="D27" s="79">
        <v>0</v>
      </c>
      <c r="E27" s="80">
        <v>0</v>
      </c>
      <c r="F27" s="79">
        <v>0</v>
      </c>
      <c r="G27" s="79">
        <v>0</v>
      </c>
      <c r="H27" s="79">
        <v>0</v>
      </c>
      <c r="I27" s="79">
        <v>0</v>
      </c>
      <c r="J27" s="80">
        <v>0</v>
      </c>
      <c r="K27" s="254">
        <v>0</v>
      </c>
      <c r="L27" s="16"/>
    </row>
    <row r="28" spans="2:20">
      <c r="B28" s="78">
        <v>0.52941176470588236</v>
      </c>
      <c r="C28" s="79">
        <v>2.6934180379891821E-2</v>
      </c>
      <c r="D28" s="79">
        <v>0</v>
      </c>
      <c r="E28" s="80">
        <v>0</v>
      </c>
      <c r="F28" s="79">
        <v>0</v>
      </c>
      <c r="G28" s="79">
        <v>0</v>
      </c>
      <c r="H28" s="79">
        <v>0</v>
      </c>
      <c r="I28" s="79">
        <v>0</v>
      </c>
      <c r="J28" s="80">
        <v>0</v>
      </c>
      <c r="K28" s="254">
        <v>0</v>
      </c>
      <c r="L28" s="16"/>
    </row>
    <row r="29" spans="2:20">
      <c r="B29" s="78">
        <v>0.55882352941176472</v>
      </c>
      <c r="C29" s="79">
        <v>3.5274801819026536E-2</v>
      </c>
      <c r="D29" s="79">
        <v>0</v>
      </c>
      <c r="E29" s="80">
        <v>0</v>
      </c>
      <c r="F29" s="79">
        <v>0</v>
      </c>
      <c r="G29" s="79">
        <v>0</v>
      </c>
      <c r="H29" s="79">
        <v>0</v>
      </c>
      <c r="I29" s="79">
        <v>0</v>
      </c>
      <c r="J29" s="80">
        <v>0</v>
      </c>
      <c r="K29" s="254">
        <v>0</v>
      </c>
      <c r="L29" s="16"/>
    </row>
    <row r="30" spans="2:20">
      <c r="B30" s="78">
        <v>0.58823529411764708</v>
      </c>
      <c r="C30" s="79">
        <v>4.5564329391997387E-2</v>
      </c>
      <c r="D30" s="79">
        <v>0</v>
      </c>
      <c r="E30" s="80">
        <v>0</v>
      </c>
      <c r="F30" s="79">
        <v>0</v>
      </c>
      <c r="G30" s="79">
        <v>0</v>
      </c>
      <c r="H30" s="79">
        <v>0</v>
      </c>
      <c r="I30" s="79">
        <v>0</v>
      </c>
      <c r="J30" s="80">
        <v>0</v>
      </c>
      <c r="K30" s="254">
        <v>0</v>
      </c>
      <c r="L30" s="16"/>
    </row>
    <row r="31" spans="2:20">
      <c r="B31" s="78">
        <v>0.61764705882352944</v>
      </c>
      <c r="C31" s="79">
        <v>5.8125924844248326E-2</v>
      </c>
      <c r="D31" s="79">
        <v>0</v>
      </c>
      <c r="E31" s="80">
        <v>0</v>
      </c>
      <c r="F31" s="79">
        <v>0</v>
      </c>
      <c r="G31" s="79">
        <v>0</v>
      </c>
      <c r="H31" s="79">
        <v>0</v>
      </c>
      <c r="I31" s="79">
        <v>0</v>
      </c>
      <c r="J31" s="80">
        <v>0</v>
      </c>
      <c r="K31" s="254">
        <v>0</v>
      </c>
      <c r="L31" s="16"/>
      <c r="N31" s="33"/>
      <c r="O31" s="33"/>
      <c r="P31" s="33"/>
      <c r="Q31" s="33"/>
      <c r="R31" s="33"/>
      <c r="S31" s="33"/>
      <c r="T31" s="33"/>
    </row>
    <row r="32" spans="2:20">
      <c r="B32" s="78">
        <v>0.6470588235294118</v>
      </c>
      <c r="C32" s="79">
        <v>7.3316646978026395E-2</v>
      </c>
      <c r="D32" s="79">
        <v>0</v>
      </c>
      <c r="E32" s="80">
        <v>0</v>
      </c>
      <c r="F32" s="79">
        <v>0</v>
      </c>
      <c r="G32" s="79">
        <v>0</v>
      </c>
      <c r="H32" s="79">
        <v>0</v>
      </c>
      <c r="I32" s="79">
        <v>0</v>
      </c>
      <c r="J32" s="80">
        <v>0</v>
      </c>
      <c r="K32" s="254">
        <v>0</v>
      </c>
      <c r="L32" s="16"/>
      <c r="N32" s="20"/>
      <c r="O32" s="20"/>
      <c r="P32" s="20"/>
      <c r="Q32" s="20"/>
      <c r="R32" s="342"/>
      <c r="S32" s="342"/>
      <c r="T32" s="342"/>
    </row>
    <row r="33" spans="2:20">
      <c r="B33" s="78">
        <v>0.67647058823529416</v>
      </c>
      <c r="C33" s="79">
        <v>9.1529142828751547E-2</v>
      </c>
      <c r="D33" s="79">
        <v>0</v>
      </c>
      <c r="E33" s="80">
        <v>0</v>
      </c>
      <c r="F33" s="79">
        <v>0</v>
      </c>
      <c r="G33" s="79">
        <v>0</v>
      </c>
      <c r="H33" s="79">
        <v>0</v>
      </c>
      <c r="I33" s="79">
        <v>0</v>
      </c>
      <c r="J33" s="80">
        <v>0</v>
      </c>
      <c r="K33" s="254">
        <v>0</v>
      </c>
      <c r="L33" s="16"/>
      <c r="N33" s="34"/>
      <c r="O33" s="35"/>
      <c r="P33" s="20"/>
      <c r="Q33" s="20"/>
      <c r="R33" s="20"/>
      <c r="S33" s="20"/>
      <c r="T33" s="20"/>
    </row>
    <row r="34" spans="2:20">
      <c r="B34" s="78">
        <v>0.70588235294117652</v>
      </c>
      <c r="C34" s="79">
        <v>0.1131933388413864</v>
      </c>
      <c r="D34" s="79">
        <v>0</v>
      </c>
      <c r="E34" s="80">
        <v>0</v>
      </c>
      <c r="F34" s="79">
        <v>0</v>
      </c>
      <c r="G34" s="79">
        <v>0</v>
      </c>
      <c r="H34" s="79">
        <v>0</v>
      </c>
      <c r="I34" s="79">
        <v>0</v>
      </c>
      <c r="J34" s="80">
        <v>0</v>
      </c>
      <c r="K34" s="254">
        <v>0</v>
      </c>
      <c r="L34" s="16"/>
      <c r="N34" s="23"/>
      <c r="O34" s="11"/>
      <c r="P34" s="12"/>
      <c r="Q34" s="22"/>
      <c r="R34" s="12"/>
      <c r="S34" s="22"/>
      <c r="T34" s="11"/>
    </row>
    <row r="35" spans="2:20">
      <c r="B35" s="78">
        <v>0.73529411764705888</v>
      </c>
      <c r="C35" s="79">
        <v>0.13877813204680603</v>
      </c>
      <c r="D35" s="79">
        <v>0</v>
      </c>
      <c r="E35" s="80">
        <v>0</v>
      </c>
      <c r="F35" s="79">
        <v>0</v>
      </c>
      <c r="G35" s="79">
        <v>0</v>
      </c>
      <c r="H35" s="79">
        <v>0</v>
      </c>
      <c r="I35" s="79">
        <v>0</v>
      </c>
      <c r="J35" s="80">
        <v>0</v>
      </c>
      <c r="K35" s="254">
        <v>0</v>
      </c>
      <c r="L35" s="16"/>
      <c r="N35" s="23"/>
      <c r="O35" s="11"/>
      <c r="P35" s="12"/>
      <c r="Q35" s="22"/>
      <c r="R35" s="12"/>
      <c r="S35" s="22"/>
      <c r="T35" s="11"/>
    </row>
    <row r="36" spans="2:20">
      <c r="B36" s="78">
        <v>0.76470588235294124</v>
      </c>
      <c r="C36" s="79">
        <v>0.16879308123816777</v>
      </c>
      <c r="D36" s="79">
        <v>0</v>
      </c>
      <c r="E36" s="80">
        <v>0</v>
      </c>
      <c r="F36" s="79">
        <v>0</v>
      </c>
      <c r="G36" s="79">
        <v>0</v>
      </c>
      <c r="H36" s="79">
        <v>0</v>
      </c>
      <c r="I36" s="79">
        <v>0</v>
      </c>
      <c r="J36" s="80">
        <v>0</v>
      </c>
      <c r="K36" s="254">
        <v>0</v>
      </c>
      <c r="L36" s="16"/>
      <c r="N36" s="23"/>
      <c r="O36" s="11"/>
      <c r="P36" s="12"/>
      <c r="Q36" s="22"/>
      <c r="R36" s="12"/>
      <c r="S36" s="22"/>
      <c r="T36" s="11"/>
    </row>
    <row r="37" spans="2:20">
      <c r="B37" s="78">
        <v>0.79411764705882359</v>
      </c>
      <c r="C37" s="79">
        <v>0.20379009814728105</v>
      </c>
      <c r="D37" s="79">
        <v>0</v>
      </c>
      <c r="E37" s="80">
        <v>0</v>
      </c>
      <c r="F37" s="79">
        <v>0</v>
      </c>
      <c r="G37" s="79">
        <v>0</v>
      </c>
      <c r="H37" s="79">
        <v>0</v>
      </c>
      <c r="I37" s="79">
        <v>0</v>
      </c>
      <c r="J37" s="80">
        <v>0</v>
      </c>
      <c r="K37" s="254">
        <v>0</v>
      </c>
      <c r="L37" s="16"/>
      <c r="N37" s="23"/>
      <c r="O37" s="11"/>
      <c r="P37" s="12"/>
      <c r="Q37" s="22"/>
      <c r="R37" s="12"/>
      <c r="S37" s="22"/>
      <c r="T37" s="11"/>
    </row>
    <row r="38" spans="2:20">
      <c r="B38" s="78">
        <v>0.82352941176470595</v>
      </c>
      <c r="C38" s="79">
        <v>0.244365138620977</v>
      </c>
      <c r="D38" s="79">
        <v>1.3956633550874591E-5</v>
      </c>
      <c r="E38" s="80">
        <v>0</v>
      </c>
      <c r="F38" s="79">
        <v>1.3956633550874591E-5</v>
      </c>
      <c r="G38" s="79">
        <v>0</v>
      </c>
      <c r="H38" s="79">
        <v>0</v>
      </c>
      <c r="I38" s="79">
        <v>0</v>
      </c>
      <c r="J38" s="80">
        <v>0</v>
      </c>
      <c r="K38" s="254">
        <v>1.3956633550874591E-5</v>
      </c>
      <c r="L38" s="16"/>
      <c r="N38" s="23"/>
      <c r="O38" s="11"/>
      <c r="P38" s="12"/>
      <c r="Q38" s="22"/>
      <c r="R38" s="12"/>
      <c r="S38" s="22"/>
      <c r="T38" s="11"/>
    </row>
    <row r="39" spans="2:20">
      <c r="B39" s="78">
        <v>0.85294117647058831</v>
      </c>
      <c r="C39" s="79">
        <v>0.29115989379747848</v>
      </c>
      <c r="D39" s="79">
        <v>1.2991268726166464E-4</v>
      </c>
      <c r="E39" s="80">
        <v>3.225806451612903</v>
      </c>
      <c r="F39" s="79">
        <v>1.1595605371079005E-4</v>
      </c>
      <c r="G39" s="79">
        <v>9.7210021347435993E-8</v>
      </c>
      <c r="H39" s="79">
        <v>5.0225177696175262E-6</v>
      </c>
      <c r="I39" s="79">
        <v>3.305140725812824E-6</v>
      </c>
      <c r="J39" s="80">
        <v>2.0662631273582334E-3</v>
      </c>
      <c r="K39" s="254">
        <v>1.298154772403172E-4</v>
      </c>
      <c r="L39" s="16"/>
      <c r="N39" s="11"/>
      <c r="O39" s="11"/>
      <c r="Q39" s="22"/>
      <c r="S39" s="22"/>
      <c r="T39" s="11"/>
    </row>
    <row r="40" spans="2:20">
      <c r="B40" s="78">
        <v>0.88235294117647067</v>
      </c>
      <c r="C40" s="79">
        <v>0.34486348128276972</v>
      </c>
      <c r="D40" s="79">
        <v>3.9326337951572064E-4</v>
      </c>
      <c r="E40" s="80">
        <v>3.225806451612903</v>
      </c>
      <c r="F40" s="79">
        <v>2.6335069225405603E-4</v>
      </c>
      <c r="G40" s="79">
        <v>1.1901316524959144E-6</v>
      </c>
      <c r="H40" s="79">
        <v>6.1490135378955573E-5</v>
      </c>
      <c r="I40" s="79">
        <v>3.715933545904827E-5</v>
      </c>
      <c r="J40" s="80">
        <v>2.3230770204885679E-2</v>
      </c>
      <c r="K40" s="254">
        <v>3.9207324786322473E-4</v>
      </c>
      <c r="L40" s="16"/>
      <c r="N40" s="23"/>
      <c r="O40" s="11"/>
      <c r="P40" s="22"/>
      <c r="Q40" s="12"/>
      <c r="R40" s="22"/>
      <c r="S40" s="11"/>
      <c r="T40" s="22"/>
    </row>
    <row r="41" spans="2:20">
      <c r="B41" s="78">
        <v>0.91176470588235303</v>
      </c>
      <c r="C41" s="79">
        <v>0.40621413632696612</v>
      </c>
      <c r="D41" s="79">
        <v>8.4320168025504654E-4</v>
      </c>
      <c r="E41" s="80">
        <v>3.225806451612903</v>
      </c>
      <c r="F41" s="79">
        <v>4.4993830073932585E-4</v>
      </c>
      <c r="G41" s="79">
        <v>5.9750591873139054E-6</v>
      </c>
      <c r="H41" s="79">
        <v>3.087113913445518E-4</v>
      </c>
      <c r="I41" s="79">
        <v>1.6268753618381172E-4</v>
      </c>
      <c r="J41" s="80">
        <v>0.10170679108215547</v>
      </c>
      <c r="K41" s="254">
        <v>8.3722662106773267E-4</v>
      </c>
      <c r="L41" s="16"/>
      <c r="N41" s="23"/>
      <c r="O41" s="11"/>
      <c r="P41" s="22"/>
      <c r="Q41" s="12"/>
      <c r="R41" s="22"/>
      <c r="S41" s="11"/>
      <c r="T41" s="22"/>
    </row>
    <row r="42" spans="2:20">
      <c r="B42" s="78">
        <v>0.94117647058823539</v>
      </c>
      <c r="C42" s="79">
        <v>0.47600090300068404</v>
      </c>
      <c r="D42" s="79">
        <v>1.5221273565362182E-3</v>
      </c>
      <c r="E42" s="80">
        <v>3.225806451612903</v>
      </c>
      <c r="F42" s="79">
        <v>6.7892567628117162E-4</v>
      </c>
      <c r="G42" s="79">
        <v>2.0299858020633638E-5</v>
      </c>
      <c r="H42" s="79">
        <v>1.048825997732738E-3</v>
      </c>
      <c r="I42" s="79">
        <v>4.8704316033287094E-4</v>
      </c>
      <c r="J42" s="80">
        <v>0.30448304841251328</v>
      </c>
      <c r="K42" s="254">
        <v>1.5018274985155846E-3</v>
      </c>
      <c r="L42" s="16"/>
      <c r="N42" s="23"/>
      <c r="O42" s="11"/>
      <c r="P42" s="22"/>
      <c r="Q42" s="12"/>
      <c r="R42" s="22"/>
      <c r="S42" s="11"/>
      <c r="T42" s="22"/>
    </row>
    <row r="43" spans="2:20">
      <c r="B43" s="78">
        <v>0.97058823529411775</v>
      </c>
      <c r="C43" s="79">
        <v>0.55506532537141062</v>
      </c>
      <c r="D43" s="79">
        <v>2.8577545256045569E-3</v>
      </c>
      <c r="E43" s="80">
        <v>3.225806451612903</v>
      </c>
      <c r="F43" s="79">
        <v>1.3356271690683388E-3</v>
      </c>
      <c r="G43" s="79">
        <v>5.4688149629345205E-5</v>
      </c>
      <c r="H43" s="79">
        <v>2.8255543975161689E-3</v>
      </c>
      <c r="I43" s="79">
        <v>1.1692019146961933E-3</v>
      </c>
      <c r="J43" s="80">
        <v>0.73094582203584113</v>
      </c>
      <c r="K43" s="254">
        <v>2.8030663759752118E-3</v>
      </c>
      <c r="L43" s="16"/>
      <c r="N43" s="23"/>
      <c r="O43" s="11"/>
      <c r="P43" s="22"/>
      <c r="Q43" s="12"/>
      <c r="R43" s="22"/>
      <c r="S43" s="11"/>
      <c r="T43" s="22"/>
    </row>
    <row r="44" spans="2:20">
      <c r="B44" s="78">
        <v>1</v>
      </c>
      <c r="C44" s="79">
        <v>0.64430313867987299</v>
      </c>
      <c r="D44" s="79">
        <v>6.2885526645308819E-3</v>
      </c>
      <c r="E44" s="80">
        <v>35.483870967741936</v>
      </c>
      <c r="F44" s="79">
        <v>3.430798138926325E-3</v>
      </c>
      <c r="G44" s="79">
        <v>1.2769925007709266E-4</v>
      </c>
      <c r="H44" s="79">
        <v>6.5977945873164539E-3</v>
      </c>
      <c r="I44" s="79">
        <v>2.4823774152234134E-3</v>
      </c>
      <c r="J44" s="80">
        <v>1.5518991010591714</v>
      </c>
      <c r="K44" s="254">
        <v>6.160853414453789E-3</v>
      </c>
      <c r="L44" s="16"/>
      <c r="N44" s="23"/>
      <c r="O44" s="11"/>
      <c r="P44" s="22"/>
      <c r="Q44" s="12"/>
      <c r="R44" s="22"/>
      <c r="S44" s="11"/>
      <c r="T44" s="22"/>
    </row>
    <row r="45" spans="2:20">
      <c r="B45" s="78">
        <v>1.0294117647058822</v>
      </c>
      <c r="C45" s="79">
        <v>0.74466596051640976</v>
      </c>
      <c r="D45" s="79">
        <v>1.2425451738390797E-2</v>
      </c>
      <c r="E45" s="80">
        <v>35.483870967741936</v>
      </c>
      <c r="F45" s="79">
        <v>6.1368990738599151E-3</v>
      </c>
      <c r="G45" s="79">
        <v>2.78020446981559E-4</v>
      </c>
      <c r="H45" s="79">
        <v>1.4364389760713881E-2</v>
      </c>
      <c r="I45" s="79">
        <v>5.1109206947518556E-3</v>
      </c>
      <c r="J45" s="80">
        <v>3.1951761980787579</v>
      </c>
      <c r="K45" s="254">
        <v>1.2147431291409237E-2</v>
      </c>
      <c r="L45" s="16"/>
      <c r="N45" s="23"/>
      <c r="O45" s="11"/>
      <c r="P45" s="22"/>
      <c r="Q45" s="12"/>
      <c r="R45" s="22"/>
      <c r="S45" s="11"/>
      <c r="T45" s="22"/>
    </row>
    <row r="46" spans="2:20">
      <c r="B46" s="78">
        <v>1.0588235294117645</v>
      </c>
      <c r="C46" s="79">
        <v>0.85716298199733842</v>
      </c>
      <c r="D46" s="79">
        <v>2.1850578941314779E-2</v>
      </c>
      <c r="E46" s="80">
        <v>35.483870967741936</v>
      </c>
      <c r="F46" s="79">
        <v>9.4251272029239816E-3</v>
      </c>
      <c r="G46" s="79">
        <v>5.79909156946323E-4</v>
      </c>
      <c r="H46" s="79">
        <v>2.9961973108893356E-2</v>
      </c>
      <c r="I46" s="79">
        <v>1.0264216138801976E-2</v>
      </c>
      <c r="J46" s="80">
        <v>6.4168436681697001</v>
      </c>
      <c r="K46" s="254">
        <v>2.1270669784368455E-2</v>
      </c>
      <c r="L46" s="16"/>
      <c r="N46" s="23"/>
      <c r="O46" s="11"/>
      <c r="P46" s="22"/>
      <c r="Q46" s="12"/>
      <c r="R46" s="22"/>
      <c r="S46" s="11"/>
      <c r="T46" s="22"/>
    </row>
    <row r="47" spans="2:20">
      <c r="B47" s="78">
        <v>1.0882352941176467</v>
      </c>
      <c r="C47" s="79">
        <v>0.98286265894132718</v>
      </c>
      <c r="D47" s="79">
        <v>3.634160177047429E-2</v>
      </c>
      <c r="E47" s="80">
        <v>67.741935483870975</v>
      </c>
      <c r="F47" s="79">
        <v>1.4491022829159511E-2</v>
      </c>
      <c r="G47" s="79">
        <v>1.1637057756340476E-3</v>
      </c>
      <c r="H47" s="79">
        <v>6.0124798407759125E-2</v>
      </c>
      <c r="I47" s="79">
        <v>1.9849085035382637E-2</v>
      </c>
      <c r="J47" s="80">
        <v>12.408982225809137</v>
      </c>
      <c r="K47" s="254">
        <v>3.5177895994840239E-2</v>
      </c>
      <c r="L47" s="16"/>
      <c r="N47" s="23"/>
      <c r="O47" s="11"/>
      <c r="P47" s="22"/>
      <c r="Q47" s="12"/>
      <c r="R47" s="22"/>
      <c r="S47" s="11"/>
      <c r="T47" s="22"/>
    </row>
    <row r="48" spans="2:20">
      <c r="B48" s="78">
        <v>1.117647058823529</v>
      </c>
      <c r="C48" s="79">
        <v>1.122894403045765</v>
      </c>
      <c r="D48" s="79">
        <v>5.8091154165180646E-2</v>
      </c>
      <c r="E48" s="80">
        <v>67.741935483870975</v>
      </c>
      <c r="F48" s="79">
        <v>2.1749552394706356E-2</v>
      </c>
      <c r="G48" s="79">
        <v>2.2442080559564263E-3</v>
      </c>
      <c r="H48" s="79">
        <v>0.11595074955774869</v>
      </c>
      <c r="I48" s="79">
        <v>3.6737077530960879E-2</v>
      </c>
      <c r="J48" s="80">
        <v>22.966788710776353</v>
      </c>
      <c r="K48" s="254">
        <v>5.5846946109224221E-2</v>
      </c>
      <c r="L48" s="16"/>
      <c r="N48" s="23"/>
      <c r="O48" s="11"/>
      <c r="P48" s="22"/>
      <c r="Q48" s="12"/>
      <c r="R48" s="22"/>
      <c r="S48" s="11"/>
      <c r="T48" s="22"/>
    </row>
    <row r="49" spans="2:20">
      <c r="B49" s="78">
        <v>1.1470588235294112</v>
      </c>
      <c r="C49" s="79">
        <v>1.2784502730631266</v>
      </c>
      <c r="D49" s="79">
        <v>8.8394349009909112E-2</v>
      </c>
      <c r="E49" s="80">
        <v>67.741935483870975</v>
      </c>
      <c r="F49" s="79">
        <v>3.0303194844728466E-2</v>
      </c>
      <c r="G49" s="79">
        <v>4.1441608734870588E-3</v>
      </c>
      <c r="H49" s="79">
        <v>0.21411497846349803</v>
      </c>
      <c r="I49" s="79">
        <v>6.4598395796041513E-2</v>
      </c>
      <c r="J49" s="80">
        <v>40.384750421490153</v>
      </c>
      <c r="K49" s="254">
        <v>8.4250188136422058E-2</v>
      </c>
      <c r="L49" s="16"/>
      <c r="N49" s="23"/>
      <c r="O49" s="11"/>
      <c r="P49" s="22"/>
      <c r="Q49" s="12"/>
      <c r="R49" s="22"/>
      <c r="S49" s="11"/>
      <c r="T49" s="22"/>
    </row>
    <row r="50" spans="2:20">
      <c r="B50" s="78">
        <v>1.1764705882352935</v>
      </c>
      <c r="C50" s="79">
        <v>1.4507866659773512</v>
      </c>
      <c r="D50" s="79">
        <v>0.1292705118837322</v>
      </c>
      <c r="E50" s="80">
        <v>67.741935483870975</v>
      </c>
      <c r="F50" s="79">
        <v>4.0876162873823091E-2</v>
      </c>
      <c r="G50" s="79">
        <v>7.3111474835016749E-3</v>
      </c>
      <c r="H50" s="79">
        <v>0.37774261998091985</v>
      </c>
      <c r="I50" s="79">
        <v>0.10767754474049694</v>
      </c>
      <c r="J50" s="80">
        <v>67.316389466908078</v>
      </c>
      <c r="K50" s="254">
        <v>0.12195936440023053</v>
      </c>
      <c r="L50" s="16"/>
      <c r="N50" s="23"/>
      <c r="O50" s="11"/>
      <c r="P50" s="22"/>
      <c r="Q50" s="12"/>
      <c r="R50" s="22"/>
      <c r="S50" s="11"/>
      <c r="T50" s="22"/>
    </row>
    <row r="51" spans="2:20">
      <c r="B51" s="78">
        <v>1.2058823529411757</v>
      </c>
      <c r="C51" s="79">
        <v>1.637930094376691</v>
      </c>
      <c r="D51" s="79">
        <v>0.18351369585626626</v>
      </c>
      <c r="E51" s="80">
        <v>100</v>
      </c>
      <c r="F51" s="79">
        <v>5.4243183972534054E-2</v>
      </c>
      <c r="G51" s="79">
        <v>1.2341574781078536E-2</v>
      </c>
      <c r="H51" s="79">
        <v>0.63764803035572437</v>
      </c>
      <c r="I51" s="79">
        <v>0.17103452811761324</v>
      </c>
      <c r="J51" s="80">
        <v>106.92505048105872</v>
      </c>
      <c r="K51" s="254">
        <v>0.17117212107518773</v>
      </c>
      <c r="L51" s="16"/>
      <c r="N51" s="23"/>
      <c r="O51" s="11"/>
      <c r="P51" s="22"/>
      <c r="Q51" s="12"/>
      <c r="R51" s="22"/>
      <c r="S51" s="11"/>
      <c r="T51" s="22"/>
    </row>
    <row r="52" spans="2:20">
      <c r="B52" s="78">
        <v>1.235294117647058</v>
      </c>
      <c r="C52" s="79">
        <v>1.8253433939457639</v>
      </c>
      <c r="D52" s="79">
        <v>0.24713121029372273</v>
      </c>
      <c r="E52" s="80">
        <v>100</v>
      </c>
      <c r="F52" s="79">
        <v>6.3617514437456474E-2</v>
      </c>
      <c r="G52" s="79">
        <v>2.0005637186881042E-2</v>
      </c>
      <c r="H52" s="79">
        <v>1.0336245879888539</v>
      </c>
      <c r="I52" s="79">
        <v>0.26057812179728518</v>
      </c>
      <c r="J52" s="80">
        <v>162.9047019574576</v>
      </c>
      <c r="K52" s="254">
        <v>0.2271255731068417</v>
      </c>
      <c r="L52" s="16"/>
      <c r="N52" s="23"/>
      <c r="O52" s="11"/>
      <c r="P52" s="22"/>
      <c r="Q52" s="12"/>
      <c r="R52" s="22"/>
      <c r="S52" s="11"/>
      <c r="T52" s="22"/>
    </row>
    <row r="53" spans="2:20">
      <c r="B53" s="78">
        <v>1.2647058823529402</v>
      </c>
      <c r="C53" s="79">
        <v>2.0006734308321006</v>
      </c>
      <c r="D53" s="79">
        <v>0.31417669530244285</v>
      </c>
      <c r="E53" s="80">
        <v>100</v>
      </c>
      <c r="F53" s="79">
        <v>6.7045485008720124E-2</v>
      </c>
      <c r="G53" s="79">
        <v>3.1213413436126762E-2</v>
      </c>
      <c r="H53" s="79">
        <v>1.6126930275332161</v>
      </c>
      <c r="I53" s="79">
        <v>0.38106439247435453</v>
      </c>
      <c r="J53" s="80">
        <v>238.22867727524283</v>
      </c>
      <c r="K53" s="254">
        <v>0.28296328186631609</v>
      </c>
      <c r="L53" s="16"/>
      <c r="N53" s="23"/>
      <c r="O53" s="11"/>
      <c r="P53" s="22"/>
      <c r="Q53" s="12"/>
      <c r="R53" s="22"/>
      <c r="S53" s="11"/>
      <c r="T53" s="22"/>
    </row>
    <row r="54" spans="2:20">
      <c r="B54" s="78">
        <v>1.2941176470588225</v>
      </c>
      <c r="C54" s="79">
        <v>2.1645141540035828</v>
      </c>
      <c r="D54" s="79">
        <v>0.38276661681641921</v>
      </c>
      <c r="E54" s="80">
        <v>100</v>
      </c>
      <c r="F54" s="79">
        <v>6.858992151397636E-2</v>
      </c>
      <c r="G54" s="79">
        <v>4.6920639036263603E-2</v>
      </c>
      <c r="H54" s="79">
        <v>2.4242330168736195</v>
      </c>
      <c r="I54" s="79">
        <v>0.53404567040465267</v>
      </c>
      <c r="J54" s="80">
        <v>333.86744124520345</v>
      </c>
      <c r="K54" s="254">
        <v>0.33584597778015562</v>
      </c>
      <c r="L54" s="16"/>
      <c r="N54" s="23"/>
      <c r="O54" s="11"/>
      <c r="P54" s="22"/>
      <c r="Q54" s="12"/>
      <c r="R54" s="22"/>
      <c r="S54" s="11"/>
      <c r="T54" s="22"/>
    </row>
    <row r="55" spans="2:20">
      <c r="B55" s="78">
        <v>1.3235294117647047</v>
      </c>
      <c r="C55" s="79">
        <v>2.3174393760051721</v>
      </c>
      <c r="D55" s="79">
        <v>0.45150852183948514</v>
      </c>
      <c r="E55" s="80">
        <v>100</v>
      </c>
      <c r="F55" s="79">
        <v>6.874190502306593E-2</v>
      </c>
      <c r="G55" s="79">
        <v>6.7997213030727033E-2</v>
      </c>
      <c r="H55" s="79">
        <v>3.5131893399208969</v>
      </c>
      <c r="I55" s="79">
        <v>0.71660351581175663</v>
      </c>
      <c r="J55" s="80">
        <v>447.99648320358989</v>
      </c>
      <c r="K55" s="254">
        <v>0.38351130880875811</v>
      </c>
      <c r="L55" s="16"/>
      <c r="N55" s="23"/>
      <c r="O55" s="11"/>
      <c r="P55" s="22"/>
      <c r="Q55" s="12"/>
      <c r="R55" s="22"/>
      <c r="S55" s="11"/>
      <c r="T55" s="22"/>
    </row>
    <row r="56" spans="2:20">
      <c r="B56" s="78">
        <v>1.352941176470587</v>
      </c>
      <c r="C56" s="79">
        <v>2.4600034903580452</v>
      </c>
      <c r="D56" s="79">
        <v>0.519373110601973</v>
      </c>
      <c r="E56" s="80">
        <v>100</v>
      </c>
      <c r="F56" s="79">
        <v>6.7864588762487854E-2</v>
      </c>
      <c r="G56" s="79">
        <v>9.5055740837088537E-2</v>
      </c>
      <c r="H56" s="79">
        <v>4.9112132765829077</v>
      </c>
      <c r="I56" s="79">
        <v>0.91998994541629087</v>
      </c>
      <c r="J56" s="80">
        <v>575.14685741149572</v>
      </c>
      <c r="K56" s="254">
        <v>0.42431736976488443</v>
      </c>
      <c r="L56" s="16"/>
      <c r="N56" s="23"/>
      <c r="O56" s="11"/>
      <c r="P56" s="22"/>
      <c r="Q56" s="12"/>
      <c r="R56" s="22"/>
      <c r="S56" s="11"/>
      <c r="T56" s="22"/>
    </row>
    <row r="57" spans="2:20">
      <c r="B57" s="78">
        <v>1.3823529411764692</v>
      </c>
      <c r="C57" s="79">
        <v>2.5927418056190916</v>
      </c>
      <c r="D57" s="79">
        <v>0.58560368708228205</v>
      </c>
      <c r="E57" s="80">
        <v>100</v>
      </c>
      <c r="F57" s="79">
        <v>6.6230576480309056E-2</v>
      </c>
      <c r="G57" s="79">
        <v>0.12831799135698785</v>
      </c>
      <c r="H57" s="79">
        <v>6.6297628867777059</v>
      </c>
      <c r="I57" s="79">
        <v>1.1309165176765763</v>
      </c>
      <c r="J57" s="80">
        <v>707.0110759113926</v>
      </c>
      <c r="K57" s="254">
        <v>0.45728569572529421</v>
      </c>
      <c r="L57" s="16"/>
      <c r="N57" s="23"/>
      <c r="O57" s="11"/>
      <c r="P57" s="22"/>
      <c r="Q57" s="12"/>
      <c r="R57" s="22"/>
      <c r="S57" s="11"/>
      <c r="T57" s="22"/>
    </row>
    <row r="58" spans="2:20">
      <c r="B58" s="78">
        <v>1.4117647058823515</v>
      </c>
      <c r="C58" s="79">
        <v>2.7161708794404134</v>
      </c>
      <c r="D58" s="79">
        <v>0.64965073041643939</v>
      </c>
      <c r="E58" s="80">
        <v>100</v>
      </c>
      <c r="F58" s="79">
        <v>6.4047043334157339E-2</v>
      </c>
      <c r="G58" s="79">
        <v>0.1675897493389496</v>
      </c>
      <c r="H58" s="79">
        <v>8.6588037158457301</v>
      </c>
      <c r="I58" s="79">
        <v>1.3352397713866995</v>
      </c>
      <c r="J58" s="80">
        <v>834.74712112903205</v>
      </c>
      <c r="K58" s="254">
        <v>0.48206098107748979</v>
      </c>
      <c r="L58" s="16"/>
      <c r="N58" s="23"/>
      <c r="O58" s="11"/>
      <c r="P58" s="22"/>
      <c r="Q58" s="12"/>
      <c r="R58" s="22"/>
      <c r="S58" s="11"/>
      <c r="T58" s="22"/>
    </row>
    <row r="59" spans="2:20">
      <c r="B59" s="78">
        <v>1.4411764705882337</v>
      </c>
      <c r="C59" s="79">
        <v>2.8307888526288152</v>
      </c>
      <c r="D59" s="79">
        <v>0.71112373151878683</v>
      </c>
      <c r="E59" s="80">
        <v>100</v>
      </c>
      <c r="F59" s="79">
        <v>6.1473001102347435E-2</v>
      </c>
      <c r="G59" s="79">
        <v>0.21232210375011173</v>
      </c>
      <c r="H59" s="79">
        <v>10.96997536042244</v>
      </c>
      <c r="I59" s="79">
        <v>1.5209000499795129</v>
      </c>
      <c r="J59" s="80">
        <v>950.8157002595151</v>
      </c>
      <c r="K59" s="254">
        <v>0.49880162776867509</v>
      </c>
      <c r="L59" s="16"/>
      <c r="N59" s="23"/>
      <c r="O59" s="11"/>
      <c r="P59" s="22"/>
      <c r="Q59" s="12"/>
      <c r="R59" s="22"/>
      <c r="S59" s="11"/>
      <c r="T59" s="22"/>
    </row>
    <row r="60" spans="2:20">
      <c r="B60" s="78">
        <v>1.470588235294116</v>
      </c>
      <c r="C60" s="79">
        <v>2.9370757832053078</v>
      </c>
      <c r="D60" s="79">
        <v>0.76975516218581874</v>
      </c>
      <c r="E60" s="80">
        <v>100</v>
      </c>
      <c r="F60" s="79">
        <v>5.8631430667031914E-2</v>
      </c>
      <c r="G60" s="79">
        <v>0.26171183502168616</v>
      </c>
      <c r="H60" s="79">
        <v>13.521778142787118</v>
      </c>
      <c r="I60" s="79">
        <v>1.6792508632335297</v>
      </c>
      <c r="J60" s="80">
        <v>1049.8113176196498</v>
      </c>
      <c r="K60" s="254">
        <v>0.50804332716413259</v>
      </c>
      <c r="L60" s="16"/>
      <c r="N60" s="23"/>
      <c r="O60" s="11"/>
      <c r="P60" s="22"/>
      <c r="Q60" s="12"/>
      <c r="R60" s="22"/>
      <c r="S60" s="11"/>
      <c r="T60" s="22"/>
    </row>
    <row r="61" spans="2:20">
      <c r="B61" s="78">
        <v>1.4999999999999982</v>
      </c>
      <c r="C61" s="79">
        <v>3.0354939804646004</v>
      </c>
      <c r="D61" s="79">
        <v>0.82537313741848428</v>
      </c>
      <c r="E61" s="80">
        <v>100</v>
      </c>
      <c r="F61" s="79">
        <v>5.561797523266554E-2</v>
      </c>
      <c r="G61" s="79">
        <v>0.31480319101915127</v>
      </c>
      <c r="H61" s="79">
        <v>16.264831535989483</v>
      </c>
      <c r="I61" s="79">
        <v>1.8051061039138137</v>
      </c>
      <c r="J61" s="80">
        <v>1128.491792908191</v>
      </c>
      <c r="K61" s="254">
        <v>0.51056994639933295</v>
      </c>
      <c r="L61" s="16"/>
      <c r="N61" s="23"/>
      <c r="O61" s="11"/>
      <c r="P61" s="22"/>
      <c r="Q61" s="12"/>
      <c r="R61" s="22"/>
      <c r="S61" s="11"/>
      <c r="T61" s="22"/>
    </row>
    <row r="62" spans="2:20">
      <c r="B62" s="78">
        <v>1.5294117647058805</v>
      </c>
      <c r="C62" s="79">
        <v>3.1263459116788792</v>
      </c>
      <c r="D62" s="79">
        <v>0.87779743775829322</v>
      </c>
      <c r="E62" s="80">
        <v>100</v>
      </c>
      <c r="F62" s="79">
        <v>5.2424300339808938E-2</v>
      </c>
      <c r="G62" s="79">
        <v>0.37058311555525247</v>
      </c>
      <c r="H62" s="79">
        <v>19.146794303688043</v>
      </c>
      <c r="I62" s="79">
        <v>1.8965174342274416</v>
      </c>
      <c r="J62" s="80">
        <v>1185.6390906842526</v>
      </c>
      <c r="K62" s="254">
        <v>0.50721432220304075</v>
      </c>
      <c r="L62" s="16"/>
      <c r="N62" s="23"/>
      <c r="O62" s="11"/>
      <c r="P62" s="22"/>
      <c r="Q62" s="12"/>
      <c r="R62" s="22"/>
      <c r="S62" s="11"/>
      <c r="T62" s="22"/>
    </row>
    <row r="63" spans="2:20">
      <c r="B63" s="78">
        <v>1.5588235294117627</v>
      </c>
      <c r="C63" s="79">
        <v>3.2102189024628518</v>
      </c>
      <c r="D63" s="79">
        <v>0.92707942495355566</v>
      </c>
      <c r="E63" s="80">
        <v>100</v>
      </c>
      <c r="F63" s="79">
        <v>4.9281987195262444E-2</v>
      </c>
      <c r="G63" s="79">
        <v>0.42808329337090378</v>
      </c>
      <c r="H63" s="79">
        <v>22.117636824163363</v>
      </c>
      <c r="I63" s="79">
        <v>1.9550060457321436</v>
      </c>
      <c r="J63" s="80">
        <v>1222.2042088889621</v>
      </c>
      <c r="K63" s="254">
        <v>0.49899613158265188</v>
      </c>
      <c r="L63" s="16"/>
      <c r="N63" s="23"/>
      <c r="O63" s="11"/>
      <c r="P63" s="22"/>
      <c r="Q63" s="12"/>
      <c r="R63" s="22"/>
      <c r="S63" s="11"/>
      <c r="T63" s="22"/>
    </row>
    <row r="64" spans="2:20">
      <c r="B64" s="78">
        <v>1.588235294117645</v>
      </c>
      <c r="C64" s="79">
        <v>3.2875229745378398</v>
      </c>
      <c r="D64" s="79">
        <v>0.97322603053668699</v>
      </c>
      <c r="E64" s="80">
        <v>100</v>
      </c>
      <c r="F64" s="79">
        <v>4.6146605583131328E-2</v>
      </c>
      <c r="G64" s="79">
        <v>0.48644488145206966</v>
      </c>
      <c r="H64" s="79">
        <v>25.132985541690264</v>
      </c>
      <c r="I64" s="79">
        <v>1.9842939947596405</v>
      </c>
      <c r="J64" s="80">
        <v>1240.514052303143</v>
      </c>
      <c r="K64" s="254">
        <v>0.48678114908461734</v>
      </c>
      <c r="L64" s="16"/>
      <c r="N64" s="23"/>
      <c r="O64" s="11"/>
      <c r="P64" s="22"/>
      <c r="Q64" s="12"/>
      <c r="R64" s="22"/>
      <c r="S64" s="11"/>
      <c r="T64" s="22"/>
    </row>
    <row r="65" spans="2:20">
      <c r="B65" s="78">
        <v>1.6176470588235272</v>
      </c>
      <c r="C65" s="79">
        <v>3.3586517661855027</v>
      </c>
      <c r="D65" s="79">
        <v>1.0162794296248183</v>
      </c>
      <c r="E65" s="80">
        <v>100</v>
      </c>
      <c r="F65" s="79">
        <v>4.3053399088131328E-2</v>
      </c>
      <c r="G65" s="79">
        <v>0.54492609007313431</v>
      </c>
      <c r="H65" s="79">
        <v>28.154514653778605</v>
      </c>
      <c r="I65" s="79">
        <v>1.9883610931161972</v>
      </c>
      <c r="J65" s="80">
        <v>1243.0566657851834</v>
      </c>
      <c r="K65" s="254">
        <v>0.47135333955168401</v>
      </c>
      <c r="L65" s="16"/>
      <c r="N65" s="23"/>
      <c r="O65" s="11"/>
      <c r="P65" s="22"/>
      <c r="Q65" s="12"/>
      <c r="R65" s="22"/>
      <c r="S65" s="11"/>
      <c r="T65" s="22"/>
    </row>
    <row r="66" spans="2:20">
      <c r="B66" s="78">
        <v>1.6470588235294095</v>
      </c>
      <c r="C66" s="79">
        <v>3.4239828663073339</v>
      </c>
      <c r="D66" s="79">
        <v>1.0563090311916057</v>
      </c>
      <c r="E66" s="80">
        <v>100</v>
      </c>
      <c r="F66" s="79">
        <v>4.0029601566787365E-2</v>
      </c>
      <c r="G66" s="79">
        <v>0.60289439152859581</v>
      </c>
      <c r="H66" s="79">
        <v>31.149543562310782</v>
      </c>
      <c r="I66" s="79">
        <v>1.9709222494856911</v>
      </c>
      <c r="J66" s="80">
        <v>1232.154485646206</v>
      </c>
      <c r="K66" s="254">
        <v>0.45341463966300988</v>
      </c>
      <c r="L66" s="16"/>
      <c r="N66" s="23"/>
      <c r="O66" s="12"/>
      <c r="P66" s="22"/>
      <c r="Q66" s="12"/>
      <c r="R66" s="22"/>
      <c r="S66" s="22"/>
      <c r="T66" s="22"/>
    </row>
    <row r="67" spans="2:20">
      <c r="B67" s="78">
        <v>1.6764705882352917</v>
      </c>
      <c r="C67" s="79">
        <v>3.4838781484841608</v>
      </c>
      <c r="D67" s="79">
        <v>1.0934050571566305</v>
      </c>
      <c r="E67" s="80">
        <v>100</v>
      </c>
      <c r="F67" s="79">
        <v>3.7096025965024815E-2</v>
      </c>
      <c r="G67" s="79">
        <v>0.65981946869978758</v>
      </c>
      <c r="H67" s="79">
        <v>34.090672549489028</v>
      </c>
      <c r="I67" s="79">
        <v>1.9354526238205185</v>
      </c>
      <c r="J67" s="80">
        <v>1209.9800653315851</v>
      </c>
      <c r="K67" s="254">
        <v>0.43358558845684292</v>
      </c>
      <c r="L67" s="16"/>
      <c r="N67" s="23"/>
      <c r="O67" s="12"/>
      <c r="P67" s="22"/>
      <c r="Q67" s="12"/>
      <c r="R67" s="22"/>
      <c r="S67" s="22"/>
    </row>
    <row r="68" spans="2:20">
      <c r="B68" s="78">
        <v>1.705882352941174</v>
      </c>
      <c r="C68" s="79">
        <v>3.5386841050356366</v>
      </c>
      <c r="D68" s="79">
        <v>1.1276733679400668</v>
      </c>
      <c r="E68" s="80">
        <v>100</v>
      </c>
      <c r="F68" s="79">
        <v>3.4268310783436284E-2</v>
      </c>
      <c r="G68" s="79">
        <v>0.71526743685523031</v>
      </c>
      <c r="H68" s="79">
        <v>36.955484237520231</v>
      </c>
      <c r="I68" s="79">
        <v>1.8852309172850528</v>
      </c>
      <c r="J68" s="80">
        <v>1178.5831388416491</v>
      </c>
      <c r="K68" s="254">
        <v>0.41240593108483647</v>
      </c>
      <c r="L68" s="16"/>
      <c r="N68" s="23"/>
      <c r="O68" s="12"/>
      <c r="P68" s="22"/>
      <c r="Q68" s="12"/>
      <c r="R68" s="22"/>
      <c r="S68" s="22"/>
    </row>
    <row r="69" spans="2:20">
      <c r="B69" s="78">
        <v>1.7352941176470562</v>
      </c>
      <c r="C69" s="79">
        <v>3.5887321810797408</v>
      </c>
      <c r="D69" s="79">
        <v>1.159231274545802</v>
      </c>
      <c r="E69" s="80">
        <v>100</v>
      </c>
      <c r="F69" s="79">
        <v>3.1557906605735209E-2</v>
      </c>
      <c r="G69" s="79">
        <v>0.76889250577918555</v>
      </c>
      <c r="H69" s="79">
        <v>39.726112798591252</v>
      </c>
      <c r="I69" s="79">
        <v>1.8232523434144798</v>
      </c>
      <c r="J69" s="80">
        <v>1139.8362132191346</v>
      </c>
      <c r="K69" s="254">
        <v>0.39033876876661644</v>
      </c>
      <c r="L69" s="16"/>
      <c r="N69" s="23"/>
      <c r="O69" s="12"/>
      <c r="P69" s="22"/>
      <c r="Q69" s="12"/>
      <c r="R69" s="22"/>
      <c r="S69" s="22"/>
    </row>
    <row r="70" spans="2:20">
      <c r="B70" s="78">
        <v>1.7647058823529385</v>
      </c>
      <c r="C70" s="79">
        <v>3.6343391085922732</v>
      </c>
      <c r="D70" s="79">
        <v>1.1882041378139241</v>
      </c>
      <c r="E70" s="80">
        <v>100</v>
      </c>
      <c r="F70" s="79">
        <v>2.8972863268122095E-2</v>
      </c>
      <c r="G70" s="79">
        <v>0.82042674999223919</v>
      </c>
      <c r="H70" s="79">
        <v>42.38871541626569</v>
      </c>
      <c r="I70" s="79">
        <v>1.7521643032438241</v>
      </c>
      <c r="J70" s="80">
        <v>1095.3943547973079</v>
      </c>
      <c r="K70" s="254">
        <v>0.3677773878216849</v>
      </c>
      <c r="L70" s="16"/>
      <c r="N70" s="23"/>
      <c r="O70" s="12"/>
      <c r="P70" s="22"/>
      <c r="Q70" s="12"/>
      <c r="R70" s="22"/>
      <c r="S70" s="22"/>
    </row>
    <row r="71" spans="2:20">
      <c r="B71" s="259">
        <v>1.7941176470588207</v>
      </c>
      <c r="C71" s="81">
        <v>3.6758072404663538</v>
      </c>
      <c r="D71" s="81">
        <v>1.2147226005055904</v>
      </c>
      <c r="E71" s="82">
        <v>100</v>
      </c>
      <c r="F71" s="81">
        <v>2.6518462691666356E-2</v>
      </c>
      <c r="G71" s="81">
        <v>0.86967021586016291</v>
      </c>
      <c r="H71" s="81">
        <v>44.932961152775086</v>
      </c>
      <c r="I71" s="81">
        <v>1.6742778395094053</v>
      </c>
      <c r="J71" s="82">
        <v>1046.702349982543</v>
      </c>
      <c r="K71" s="260">
        <v>0.34505238464542753</v>
      </c>
      <c r="L71" s="261"/>
      <c r="N71" s="23"/>
      <c r="O71" s="12"/>
      <c r="P71" s="22"/>
      <c r="Q71" s="12"/>
      <c r="R71" s="22"/>
      <c r="S71" s="22"/>
    </row>
    <row r="72" spans="2:20">
      <c r="B72" s="78">
        <v>1.823529411764703</v>
      </c>
      <c r="C72" s="79">
        <v>3.7134248845719156</v>
      </c>
      <c r="D72" s="79">
        <v>1.2389203316886435</v>
      </c>
      <c r="E72" s="80">
        <v>100</v>
      </c>
      <c r="F72" s="79">
        <v>2.4197731183053017E-2</v>
      </c>
      <c r="G72" s="79">
        <v>0.91648119738829603</v>
      </c>
      <c r="H72" s="79">
        <v>47.351528531728626</v>
      </c>
      <c r="I72" s="79">
        <v>1.5915733719565248</v>
      </c>
      <c r="J72" s="80">
        <v>994.99829077632376</v>
      </c>
      <c r="K72" s="254">
        <v>0.32243913430034743</v>
      </c>
      <c r="L72" s="16"/>
      <c r="N72" s="23"/>
      <c r="O72" s="12"/>
      <c r="P72" s="22"/>
      <c r="Q72" s="12"/>
      <c r="R72" s="22"/>
      <c r="S72" s="22"/>
    </row>
    <row r="73" spans="2:20">
      <c r="B73" s="78">
        <v>1.8529411764705852</v>
      </c>
      <c r="C73" s="79">
        <v>3.7474666378152035</v>
      </c>
      <c r="D73" s="79">
        <v>1.2609321885179237</v>
      </c>
      <c r="E73" s="80">
        <v>100</v>
      </c>
      <c r="F73" s="79">
        <v>2.2011856829280196E-2</v>
      </c>
      <c r="G73" s="79">
        <v>0.96076766967796445</v>
      </c>
      <c r="H73" s="79">
        <v>49.6396629333615</v>
      </c>
      <c r="I73" s="79">
        <v>1.5057400578487259</v>
      </c>
      <c r="J73" s="80">
        <v>941.33818164548313</v>
      </c>
      <c r="K73" s="254">
        <v>0.3001645188399592</v>
      </c>
      <c r="L73" s="16"/>
      <c r="N73" s="23"/>
      <c r="O73" s="12"/>
      <c r="P73" s="22"/>
      <c r="Q73" s="12"/>
      <c r="R73" s="22"/>
      <c r="S73" s="22"/>
    </row>
    <row r="74" spans="2:20">
      <c r="B74" s="78">
        <v>1.8823529411764675</v>
      </c>
      <c r="C74" s="79">
        <v>3.7781937201982707</v>
      </c>
      <c r="D74" s="79">
        <v>1.2808927201020606</v>
      </c>
      <c r="E74" s="80">
        <v>100</v>
      </c>
      <c r="F74" s="79">
        <v>1.9960531584136909E-2</v>
      </c>
      <c r="G74" s="79">
        <v>1.0024785790497719</v>
      </c>
      <c r="H74" s="79">
        <v>51.794726584238212</v>
      </c>
      <c r="I74" s="79">
        <v>1.4181709186414564</v>
      </c>
      <c r="J74" s="80">
        <v>886.59289288202729</v>
      </c>
      <c r="K74" s="254">
        <v>0.27841414105228868</v>
      </c>
      <c r="L74" s="16"/>
      <c r="N74" s="23"/>
      <c r="O74" s="12"/>
      <c r="P74" s="22"/>
      <c r="Q74" s="12"/>
      <c r="R74" s="22"/>
      <c r="S74" s="22"/>
    </row>
    <row r="75" spans="2:20">
      <c r="B75" s="78">
        <v>1.9117647058823497</v>
      </c>
      <c r="C75" s="79">
        <v>3.8058543088784753</v>
      </c>
      <c r="D75" s="79">
        <v>1.2989349532611805</v>
      </c>
      <c r="E75" s="80">
        <v>100</v>
      </c>
      <c r="F75" s="79">
        <v>1.8042233159119903E-2</v>
      </c>
      <c r="G75" s="79">
        <v>1.0415964940731599</v>
      </c>
      <c r="H75" s="79">
        <v>53.815818860446598</v>
      </c>
      <c r="I75" s="79">
        <v>1.3300091107951961</v>
      </c>
      <c r="J75" s="80">
        <v>831.47708756358054</v>
      </c>
      <c r="K75" s="254">
        <v>0.25733845918802056</v>
      </c>
      <c r="L75" s="16"/>
      <c r="N75" s="23"/>
      <c r="O75" s="12"/>
      <c r="P75" s="22"/>
      <c r="Q75" s="12"/>
      <c r="R75" s="22"/>
      <c r="S75" s="22"/>
    </row>
    <row r="76" spans="2:20">
      <c r="B76" s="78">
        <v>1.941176470588232</v>
      </c>
      <c r="C76" s="79">
        <v>3.8306838722279766</v>
      </c>
      <c r="D76" s="79">
        <v>1.3151894117249581</v>
      </c>
      <c r="E76" s="80">
        <v>100</v>
      </c>
      <c r="F76" s="79">
        <v>1.6254458463777599E-2</v>
      </c>
      <c r="G76" s="79">
        <v>1.0781345953269941</v>
      </c>
      <c r="H76" s="79">
        <v>55.703620758561364</v>
      </c>
      <c r="I76" s="79">
        <v>1.2422954426303607</v>
      </c>
      <c r="J76" s="80">
        <v>776.64144414335567</v>
      </c>
      <c r="K76" s="254">
        <v>0.237054816397964</v>
      </c>
      <c r="L76" s="16"/>
      <c r="N76" s="23"/>
      <c r="O76" s="12"/>
      <c r="P76" s="22"/>
      <c r="Q76" s="12"/>
      <c r="R76" s="22"/>
      <c r="S76" s="22"/>
    </row>
    <row r="77" spans="2:20">
      <c r="B77" s="78">
        <v>1.9705882352941142</v>
      </c>
      <c r="C77" s="79">
        <v>3.8529055038932323</v>
      </c>
      <c r="D77" s="79">
        <v>1.3297833295155308</v>
      </c>
      <c r="E77" s="80">
        <v>100</v>
      </c>
      <c r="F77" s="79">
        <v>1.459391779057273E-2</v>
      </c>
      <c r="G77" s="79">
        <v>1.1121333049000606</v>
      </c>
      <c r="H77" s="79">
        <v>57.460220753169793</v>
      </c>
      <c r="I77" s="79">
        <v>1.1559561254842627</v>
      </c>
      <c r="J77" s="80">
        <v>722.66499888431235</v>
      </c>
      <c r="K77" s="254">
        <v>0.21765002461547023</v>
      </c>
      <c r="L77" s="16"/>
      <c r="N77" s="23"/>
      <c r="O77" s="12"/>
      <c r="P77" s="22"/>
      <c r="Q77" s="12"/>
      <c r="R77" s="22"/>
      <c r="S77" s="22"/>
    </row>
    <row r="78" spans="2:20">
      <c r="B78" s="78">
        <v>1.9999999999999964</v>
      </c>
      <c r="C78" s="79">
        <v>3.8727302568544939</v>
      </c>
      <c r="D78" s="79">
        <v>1.3428400265089253</v>
      </c>
      <c r="E78" s="80">
        <v>100</v>
      </c>
      <c r="F78" s="79">
        <v>1.3056696993394512E-2</v>
      </c>
      <c r="G78" s="79">
        <v>1.1436536882923745</v>
      </c>
      <c r="H78" s="79">
        <v>59.088773895106016</v>
      </c>
      <c r="I78" s="79">
        <v>1.07169303533867</v>
      </c>
      <c r="J78" s="80">
        <v>669.98654110933126</v>
      </c>
      <c r="K78" s="254">
        <v>0.19918633821655085</v>
      </c>
      <c r="L78" s="16"/>
      <c r="N78" s="23"/>
      <c r="O78" s="12"/>
      <c r="P78" s="22"/>
      <c r="Q78" s="12"/>
      <c r="R78" s="22"/>
      <c r="S78" s="22"/>
    </row>
    <row r="79" spans="2:20">
      <c r="B79" s="78">
        <v>2.0294117647058787</v>
      </c>
      <c r="C79" s="79">
        <v>3.8903574774853058</v>
      </c>
      <c r="D79" s="79">
        <v>1.3544784199218971</v>
      </c>
      <c r="E79" s="80">
        <v>100</v>
      </c>
      <c r="F79" s="79">
        <v>1.1638393412971793E-2</v>
      </c>
      <c r="G79" s="79">
        <v>1.172773606542538</v>
      </c>
      <c r="H79" s="79">
        <v>60.593303004697802</v>
      </c>
      <c r="I79" s="79">
        <v>0.99007722050556257</v>
      </c>
      <c r="J79" s="80">
        <v>618.96307107010193</v>
      </c>
      <c r="K79" s="254">
        <v>0.18170481337935906</v>
      </c>
      <c r="L79" s="16"/>
    </row>
    <row r="80" spans="2:20">
      <c r="B80" s="78">
        <v>2.0588235294117609</v>
      </c>
      <c r="C80" s="79">
        <v>3.9059751396119986</v>
      </c>
      <c r="D80" s="79">
        <v>1.3648126500664193</v>
      </c>
      <c r="E80" s="80">
        <v>100</v>
      </c>
      <c r="F80" s="79">
        <v>1.0334230144522172E-2</v>
      </c>
      <c r="G80" s="79">
        <v>1.1995845702982155</v>
      </c>
      <c r="H80" s="79">
        <v>61.978536132074467</v>
      </c>
      <c r="I80" s="79">
        <v>0.91157276769303686</v>
      </c>
      <c r="J80" s="80">
        <v>569.88472021105827</v>
      </c>
      <c r="K80" s="254">
        <v>0.16522807976820375</v>
      </c>
      <c r="L80" s="16"/>
    </row>
    <row r="81" spans="2:12">
      <c r="B81" s="78">
        <v>2.0882352941176432</v>
      </c>
      <c r="C81" s="79">
        <v>3.9197601785731893</v>
      </c>
      <c r="D81" s="79">
        <v>1.3739518024074762</v>
      </c>
      <c r="E81" s="80">
        <v>100</v>
      </c>
      <c r="F81" s="79">
        <v>9.1391523410568887E-3</v>
      </c>
      <c r="G81" s="79">
        <v>1.2241877272018689</v>
      </c>
      <c r="H81" s="79">
        <v>63.249699238763228</v>
      </c>
      <c r="I81" s="79">
        <v>0.83650733472421546</v>
      </c>
      <c r="J81" s="80">
        <v>522.95632921357287</v>
      </c>
      <c r="K81" s="254">
        <v>0.14976407520560731</v>
      </c>
      <c r="L81" s="16"/>
    </row>
    <row r="82" spans="2:12">
      <c r="B82" s="78">
        <v>2.1176470588235254</v>
      </c>
      <c r="C82" s="79">
        <v>3.9318788252792749</v>
      </c>
      <c r="D82" s="79">
        <v>1.3819997109464039</v>
      </c>
      <c r="E82" s="80">
        <v>100</v>
      </c>
      <c r="F82" s="79">
        <v>8.0479085389277838E-3</v>
      </c>
      <c r="G82" s="79">
        <v>1.2466913447206929</v>
      </c>
      <c r="H82" s="79">
        <v>64.412386143902467</v>
      </c>
      <c r="I82" s="79">
        <v>0.76512299564001363</v>
      </c>
      <c r="J82" s="80">
        <v>478.32923464886272</v>
      </c>
      <c r="K82" s="254">
        <v>0.13530836622571107</v>
      </c>
      <c r="L82" s="16"/>
    </row>
    <row r="83" spans="2:12">
      <c r="B83" s="78">
        <v>2.1470588235294077</v>
      </c>
      <c r="C83" s="79">
        <v>3.9424869402719307</v>
      </c>
      <c r="D83" s="79">
        <v>1.3890548303815393</v>
      </c>
      <c r="E83" s="80">
        <v>100</v>
      </c>
      <c r="F83" s="79">
        <v>7.0551194351353708E-3</v>
      </c>
      <c r="G83" s="79">
        <v>1.2672087210304841</v>
      </c>
      <c r="H83" s="79">
        <v>65.472450586575007</v>
      </c>
      <c r="I83" s="79">
        <v>0.69759079453290485</v>
      </c>
      <c r="J83" s="80">
        <v>436.11036754672341</v>
      </c>
      <c r="K83" s="254">
        <v>0.12184610935105522</v>
      </c>
      <c r="L83" s="16"/>
    </row>
    <row r="84" spans="2:12">
      <c r="B84" s="78">
        <v>2.1764705882352899</v>
      </c>
      <c r="C84" s="79">
        <v>3.9517303477836068</v>
      </c>
      <c r="D84" s="79">
        <v>1.395210166486148</v>
      </c>
      <c r="E84" s="80">
        <v>100</v>
      </c>
      <c r="F84" s="79">
        <v>6.1553361046087218E-3</v>
      </c>
      <c r="G84" s="79">
        <v>1.2858557152927066</v>
      </c>
      <c r="H84" s="79">
        <v>66.435878623456503</v>
      </c>
      <c r="I84" s="79">
        <v>0.63399780491556512</v>
      </c>
      <c r="J84" s="80">
        <v>396.35416334683441</v>
      </c>
      <c r="K84" s="254">
        <v>0.10935445119344145</v>
      </c>
      <c r="L84" s="16"/>
    </row>
    <row r="85" spans="2:12">
      <c r="B85" s="78">
        <v>2.2058823529411722</v>
      </c>
      <c r="C85" s="79">
        <v>3.9597451697970252</v>
      </c>
      <c r="D85" s="79">
        <v>1.4005532557802716</v>
      </c>
      <c r="E85" s="80">
        <v>100</v>
      </c>
      <c r="F85" s="79">
        <v>5.3430892941235264E-3</v>
      </c>
      <c r="G85" s="79">
        <v>1.3027486895455949</v>
      </c>
      <c r="H85" s="79">
        <v>67.308682293189065</v>
      </c>
      <c r="I85" s="79">
        <v>0.57436112459820066</v>
      </c>
      <c r="J85" s="80">
        <v>359.07131102667603</v>
      </c>
      <c r="K85" s="254">
        <v>9.7804566234676704E-2</v>
      </c>
      <c r="L85" s="16"/>
    </row>
    <row r="86" spans="2:12">
      <c r="B86" s="78">
        <v>2.2352941176470544</v>
      </c>
      <c r="C86" s="79">
        <v>3.9666581601046742</v>
      </c>
      <c r="D86" s="79">
        <v>1.4051661869285597</v>
      </c>
      <c r="E86" s="80">
        <v>100</v>
      </c>
      <c r="F86" s="79">
        <v>4.6129311482880908E-3</v>
      </c>
      <c r="G86" s="79">
        <v>1.3180031836739372</v>
      </c>
      <c r="H86" s="79">
        <v>68.096831156486758</v>
      </c>
      <c r="I86" s="79">
        <v>0.51865280036364081</v>
      </c>
      <c r="J86" s="80">
        <v>324.24433517242403</v>
      </c>
      <c r="K86" s="254">
        <v>8.7163003254622451E-2</v>
      </c>
      <c r="L86" s="16"/>
    </row>
    <row r="87" spans="2:12">
      <c r="B87" s="78">
        <v>2.2647058823529367</v>
      </c>
      <c r="C87" s="79">
        <v>3.9725870383683075</v>
      </c>
      <c r="D87" s="79">
        <v>1.4091256574253197</v>
      </c>
      <c r="E87" s="80">
        <v>100</v>
      </c>
      <c r="F87" s="79">
        <v>3.9594704967600425E-3</v>
      </c>
      <c r="G87" s="79">
        <v>1.3317327892345869</v>
      </c>
      <c r="H87" s="79">
        <v>68.80619411045366</v>
      </c>
      <c r="I87" s="79">
        <v>0.46680658906208966</v>
      </c>
      <c r="J87" s="80">
        <v>291.83182278862131</v>
      </c>
      <c r="K87" s="254">
        <v>7.7392868190732766E-2</v>
      </c>
      <c r="L87" s="16"/>
    </row>
    <row r="88" spans="2:12">
      <c r="B88" s="78">
        <v>2.2941176470588189</v>
      </c>
      <c r="C88" s="79">
        <v>3.9776408241784407</v>
      </c>
      <c r="D88" s="79">
        <v>1.41250306007435</v>
      </c>
      <c r="E88" s="80">
        <v>100</v>
      </c>
      <c r="F88" s="79">
        <v>3.3774026490303033E-3</v>
      </c>
      <c r="G88" s="79">
        <v>1.3440483127362532</v>
      </c>
      <c r="H88" s="79">
        <v>69.442496158039745</v>
      </c>
      <c r="I88" s="79">
        <v>0.41872779905665336</v>
      </c>
      <c r="J88" s="80">
        <v>261.77457583983926</v>
      </c>
      <c r="K88" s="254">
        <v>6.8454747338096755E-2</v>
      </c>
      <c r="L88" s="16"/>
    </row>
    <row r="89" spans="2:12">
      <c r="B89" s="78">
        <v>2.3235294117647012</v>
      </c>
      <c r="C89" s="79">
        <v>3.9819201711138468</v>
      </c>
      <c r="D89" s="79">
        <v>1.4153645945689439</v>
      </c>
      <c r="E89" s="80">
        <v>100</v>
      </c>
      <c r="F89" s="79">
        <v>2.8615344945939203E-3</v>
      </c>
      <c r="G89" s="79">
        <v>1.3550571651361922</v>
      </c>
      <c r="H89" s="79">
        <v>70.011286865369925</v>
      </c>
      <c r="I89" s="79">
        <v>0.37430098159792841</v>
      </c>
      <c r="J89" s="80">
        <v>234.00041964010202</v>
      </c>
      <c r="K89" s="254">
        <v>6.0307429432751691E-2</v>
      </c>
      <c r="L89" s="16"/>
    </row>
    <row r="90" spans="2:12">
      <c r="B90" s="78">
        <v>2.3529411764705834</v>
      </c>
      <c r="C90" s="79">
        <v>3.9855177008010516</v>
      </c>
      <c r="D90" s="79">
        <v>1.4177714001539887</v>
      </c>
      <c r="E90" s="80">
        <v>100</v>
      </c>
      <c r="F90" s="79">
        <v>2.4068055850448022E-3</v>
      </c>
      <c r="G90" s="79">
        <v>1.3648628253060877</v>
      </c>
      <c r="H90" s="79">
        <v>70.517912640814529</v>
      </c>
      <c r="I90" s="79">
        <v>0.33339244577644989</v>
      </c>
      <c r="J90" s="80">
        <v>208.42577511680511</v>
      </c>
      <c r="K90" s="254">
        <v>5.2908574847901013E-2</v>
      </c>
      <c r="L90" s="16"/>
    </row>
    <row r="91" spans="2:12">
      <c r="B91" s="78">
        <v>2.3823529411764657</v>
      </c>
      <c r="C91" s="79">
        <v>3.9885183369738351</v>
      </c>
      <c r="D91" s="79">
        <v>1.4197797059289841</v>
      </c>
      <c r="E91" s="80">
        <v>100</v>
      </c>
      <c r="F91" s="79">
        <v>2.0083057749953337E-3</v>
      </c>
      <c r="G91" s="79">
        <v>1.3735644799177193</v>
      </c>
      <c r="H91" s="79">
        <v>70.967498129082173</v>
      </c>
      <c r="I91" s="79">
        <v>0.29585625679547917</v>
      </c>
      <c r="J91" s="80">
        <v>184.95940872968063</v>
      </c>
      <c r="K91" s="254">
        <v>4.621522601126471E-2</v>
      </c>
      <c r="L91" s="16"/>
    </row>
    <row r="92" spans="2:12">
      <c r="B92" s="78">
        <v>2.4117647058823479</v>
      </c>
      <c r="C92" s="79">
        <v>3.9909996395327227</v>
      </c>
      <c r="D92" s="79">
        <v>1.4214409958453609</v>
      </c>
      <c r="E92" s="80">
        <v>100</v>
      </c>
      <c r="F92" s="79">
        <v>1.661289916376818E-3</v>
      </c>
      <c r="G92" s="79">
        <v>1.3812567536550309</v>
      </c>
      <c r="H92" s="79">
        <v>71.364932272176588</v>
      </c>
      <c r="I92" s="79">
        <v>0.26153730706859424</v>
      </c>
      <c r="J92" s="80">
        <v>163.50435241800602</v>
      </c>
      <c r="K92" s="254">
        <v>4.0184242190330011E-2</v>
      </c>
      <c r="L92" s="16"/>
    </row>
    <row r="93" spans="2:12">
      <c r="B93" s="78">
        <v>2.4411764705882302</v>
      </c>
      <c r="C93" s="79">
        <v>3.9930321386044856</v>
      </c>
      <c r="D93" s="79">
        <v>1.4228021858775135</v>
      </c>
      <c r="E93" s="80">
        <v>100</v>
      </c>
      <c r="F93" s="79">
        <v>1.361190032152626E-3</v>
      </c>
      <c r="G93" s="79">
        <v>1.3880295129094162</v>
      </c>
      <c r="H93" s="79">
        <v>71.714858166986502</v>
      </c>
      <c r="I93" s="79">
        <v>0.23027381464909916</v>
      </c>
      <c r="J93" s="80">
        <v>143.95946553487343</v>
      </c>
      <c r="K93" s="254">
        <v>3.4772672968097273E-2</v>
      </c>
      <c r="L93" s="16"/>
    </row>
    <row r="94" spans="2:12">
      <c r="B94" s="78">
        <v>2.4705882352941124</v>
      </c>
      <c r="C94" s="79">
        <v>3.994679668601635</v>
      </c>
      <c r="D94" s="79">
        <v>1.4239058112154934</v>
      </c>
      <c r="E94" s="80">
        <v>100</v>
      </c>
      <c r="F94" s="79">
        <v>1.1036253379799188E-3</v>
      </c>
      <c r="G94" s="79">
        <v>1.3939677430267152</v>
      </c>
      <c r="H94" s="79">
        <v>72.021666723046948</v>
      </c>
      <c r="I94" s="79">
        <v>0.20189982398816764</v>
      </c>
      <c r="J94" s="80">
        <v>126.22099823730584</v>
      </c>
      <c r="K94" s="254">
        <v>2.99380681887782E-2</v>
      </c>
      <c r="L94" s="16"/>
    </row>
    <row r="95" spans="2:12">
      <c r="B95" s="78">
        <v>2.4999999999999947</v>
      </c>
      <c r="C95" s="79">
        <v>3.9959997022819205</v>
      </c>
      <c r="D95" s="79">
        <v>1.4247902216472406</v>
      </c>
      <c r="E95" s="80">
        <v>100</v>
      </c>
      <c r="F95" s="79">
        <v>8.8441043174714018E-4</v>
      </c>
      <c r="G95" s="79">
        <v>1.399151495243188</v>
      </c>
      <c r="H95" s="79">
        <v>72.289493920898053</v>
      </c>
      <c r="I95" s="79">
        <v>0.17624757536007848</v>
      </c>
      <c r="J95" s="80">
        <v>110.18407277144348</v>
      </c>
      <c r="K95" s="254">
        <v>2.5638726404052514E-2</v>
      </c>
      <c r="L95" s="16"/>
    </row>
    <row r="96" spans="2:12">
      <c r="B96" s="78">
        <v>2.5294117647058769</v>
      </c>
      <c r="C96" s="79">
        <v>3.9970436848078261</v>
      </c>
      <c r="D96" s="79">
        <v>1.4254897835767038</v>
      </c>
      <c r="E96" s="80">
        <v>100</v>
      </c>
      <c r="F96" s="79">
        <v>6.9956192946318829E-4</v>
      </c>
      <c r="G96" s="79">
        <v>1.4036558737711027</v>
      </c>
      <c r="H96" s="79">
        <v>72.522220144840304</v>
      </c>
      <c r="I96" s="79">
        <v>0.15314886994909616</v>
      </c>
      <c r="J96" s="80">
        <v>95.743536879076814</v>
      </c>
      <c r="K96" s="254">
        <v>2.1833909805601071E-2</v>
      </c>
      <c r="L96" s="16"/>
    </row>
    <row r="97" spans="2:12">
      <c r="B97" s="78">
        <v>2.5588235294117592</v>
      </c>
      <c r="C97" s="79">
        <v>3.9978573678060667</v>
      </c>
      <c r="D97" s="79">
        <v>1.4260350873669421</v>
      </c>
      <c r="E97" s="80">
        <v>100</v>
      </c>
      <c r="F97" s="79">
        <v>5.4530379023831621E-4</v>
      </c>
      <c r="G97" s="79">
        <v>1.40755106377543</v>
      </c>
      <c r="H97" s="79">
        <v>72.72347162839722</v>
      </c>
      <c r="I97" s="79">
        <v>0.13243646014712701</v>
      </c>
      <c r="J97" s="80">
        <v>82.794832965110473</v>
      </c>
      <c r="K97" s="254">
        <v>1.8484023591512022E-2</v>
      </c>
      <c r="L97" s="16"/>
    </row>
    <row r="98" spans="2:12">
      <c r="B98" s="78">
        <v>2.5882352941176414</v>
      </c>
      <c r="C98" s="79">
        <v>3.9984811434270853</v>
      </c>
      <c r="D98" s="79">
        <v>1.4264531589090308</v>
      </c>
      <c r="E98" s="80">
        <v>100</v>
      </c>
      <c r="F98" s="79">
        <v>4.180715420887271E-4</v>
      </c>
      <c r="G98" s="79">
        <v>1.4109023935574196</v>
      </c>
      <c r="H98" s="79">
        <v>72.896623667133355</v>
      </c>
      <c r="I98" s="79">
        <v>0.11394521258764456</v>
      </c>
      <c r="J98" s="80">
        <v>71.234725187365186</v>
      </c>
      <c r="K98" s="254">
        <v>1.5550765351611151E-2</v>
      </c>
      <c r="L98" s="16"/>
    </row>
    <row r="99" spans="2:12">
      <c r="B99" s="78">
        <v>2.6176470588235237</v>
      </c>
      <c r="C99" s="79">
        <v>3.9989503784045479</v>
      </c>
      <c r="D99" s="79">
        <v>1.426767674502091</v>
      </c>
      <c r="E99" s="80">
        <v>100</v>
      </c>
      <c r="F99" s="79">
        <v>3.1451559306017174E-4</v>
      </c>
      <c r="G99" s="79">
        <v>1.4137704253502832</v>
      </c>
      <c r="H99" s="79">
        <v>73.044805309764627</v>
      </c>
      <c r="I99" s="79">
        <v>9.7513080957362511E-2</v>
      </c>
      <c r="J99" s="80">
        <v>60.961907625807726</v>
      </c>
      <c r="K99" s="254">
        <v>1.2997249151807777E-2</v>
      </c>
      <c r="L99" s="16"/>
    </row>
    <row r="100" spans="2:12">
      <c r="B100" s="78">
        <v>2.6470588235294059</v>
      </c>
      <c r="C100" s="79">
        <v>3.9992957481148426</v>
      </c>
      <c r="D100" s="79">
        <v>1.4269991782901918</v>
      </c>
      <c r="E100" s="80">
        <v>100</v>
      </c>
      <c r="F100" s="79">
        <v>2.3150378810088412E-4</v>
      </c>
      <c r="G100" s="79">
        <v>1.4162110700281105</v>
      </c>
      <c r="H100" s="79">
        <v>73.170905284785704</v>
      </c>
      <c r="I100" s="79">
        <v>8.2981919046132308E-2</v>
      </c>
      <c r="J100" s="80">
        <v>51.877512574077109</v>
      </c>
      <c r="K100" s="254">
        <v>1.078810826208132E-2</v>
      </c>
      <c r="L100" s="16"/>
    </row>
    <row r="101" spans="2:12">
      <c r="B101" s="78">
        <v>2.6764705882352882</v>
      </c>
      <c r="C101" s="79">
        <v>3.9995435706365754</v>
      </c>
      <c r="D101" s="79">
        <v>1.4271653016408412</v>
      </c>
      <c r="E101" s="80">
        <v>100</v>
      </c>
      <c r="F101" s="79">
        <v>1.661233506493609E-4</v>
      </c>
      <c r="G101" s="79">
        <v>1.4182757217713997</v>
      </c>
      <c r="H101" s="79">
        <v>73.277578958188982</v>
      </c>
      <c r="I101" s="79">
        <v>7.0198159271828972E-2</v>
      </c>
      <c r="J101" s="80">
        <v>43.885534730485496</v>
      </c>
      <c r="K101" s="254">
        <v>8.8895798694414996E-3</v>
      </c>
      <c r="L101" s="16"/>
    </row>
    <row r="102" spans="2:12">
      <c r="B102" s="78">
        <v>2.7058823529411704</v>
      </c>
      <c r="C102" s="79">
        <v>3.9997161408100661</v>
      </c>
      <c r="D102" s="79">
        <v>1.4272809839695255</v>
      </c>
      <c r="E102" s="80">
        <v>100</v>
      </c>
      <c r="F102" s="79">
        <v>1.1568232868430783E-4</v>
      </c>
      <c r="G102" s="79">
        <v>1.4200114093517955</v>
      </c>
      <c r="H102" s="79">
        <v>73.36725614984276</v>
      </c>
      <c r="I102" s="79">
        <v>5.9013377733457578E-2</v>
      </c>
      <c r="J102" s="80">
        <v>36.893184450268492</v>
      </c>
      <c r="K102" s="254">
        <v>7.2695746177300347E-3</v>
      </c>
      <c r="L102" s="16"/>
    </row>
    <row r="103" spans="2:12">
      <c r="B103" s="78">
        <v>2.7352941176470527</v>
      </c>
      <c r="C103" s="79">
        <v>3.9998320642968452</v>
      </c>
      <c r="D103" s="79">
        <v>1.4273586946171859</v>
      </c>
      <c r="E103" s="80">
        <v>100</v>
      </c>
      <c r="F103" s="79">
        <v>7.7710647660378385E-5</v>
      </c>
      <c r="G103" s="79">
        <v>1.4214609612184252</v>
      </c>
      <c r="H103" s="79">
        <v>73.442149662951977</v>
      </c>
      <c r="I103" s="79">
        <v>4.9284763465413196E-2</v>
      </c>
      <c r="J103" s="80">
        <v>30.811181107609698</v>
      </c>
      <c r="K103" s="254">
        <v>5.8977333987606517E-3</v>
      </c>
      <c r="L103" s="16"/>
    </row>
    <row r="104" spans="2:12">
      <c r="B104" s="78">
        <v>2.7647058823529349</v>
      </c>
      <c r="C104" s="79">
        <v>3.9999065916391507</v>
      </c>
      <c r="D104" s="79">
        <v>1.4274086554742953</v>
      </c>
      <c r="E104" s="80">
        <v>100</v>
      </c>
      <c r="F104" s="79">
        <v>4.9960857109399015E-5</v>
      </c>
      <c r="G104" s="79">
        <v>1.4226631820069591</v>
      </c>
      <c r="H104" s="79">
        <v>73.504264403692886</v>
      </c>
      <c r="I104" s="79">
        <v>4.0875506810148177E-2</v>
      </c>
      <c r="J104" s="80">
        <v>25.553995893206228</v>
      </c>
      <c r="K104" s="254">
        <v>4.7454734673362253E-3</v>
      </c>
      <c r="L104" s="16"/>
    </row>
    <row r="105" spans="2:12">
      <c r="B105" s="78">
        <v>2.7941176470588172</v>
      </c>
      <c r="C105" s="79">
        <v>3.9999519523194258</v>
      </c>
      <c r="D105" s="79">
        <v>1.427439064117916</v>
      </c>
      <c r="E105" s="80">
        <v>100</v>
      </c>
      <c r="F105" s="79">
        <v>3.0408643620694065E-5</v>
      </c>
      <c r="G105" s="79">
        <v>1.4236530384645991</v>
      </c>
      <c r="H105" s="79">
        <v>73.555406987337619</v>
      </c>
      <c r="I105" s="79">
        <v>3.3655119559765211E-2</v>
      </c>
      <c r="J105" s="80">
        <v>21.040051956055176</v>
      </c>
      <c r="K105" s="254">
        <v>3.7860256533168712E-3</v>
      </c>
      <c r="L105" s="16"/>
    </row>
    <row r="106" spans="2:12">
      <c r="B106" s="78">
        <v>2.8235294117646994</v>
      </c>
      <c r="C106" s="79">
        <v>3.9999776888198135</v>
      </c>
      <c r="D106" s="79">
        <v>1.427456317288061</v>
      </c>
      <c r="E106" s="80">
        <v>100</v>
      </c>
      <c r="F106" s="79">
        <v>1.7253170145004049E-5</v>
      </c>
      <c r="G106" s="79">
        <v>1.4244618531009403</v>
      </c>
      <c r="H106" s="79">
        <v>73.597195743548582</v>
      </c>
      <c r="I106" s="79">
        <v>2.7499697635602081E-2</v>
      </c>
      <c r="J106" s="80">
        <v>17.19188862191972</v>
      </c>
      <c r="K106" s="254">
        <v>2.9944641871206823E-3</v>
      </c>
      <c r="L106" s="16"/>
    </row>
    <row r="107" spans="2:12">
      <c r="B107" s="78">
        <v>2.8529411764705817</v>
      </c>
      <c r="C107" s="79">
        <v>3.9999909906816549</v>
      </c>
      <c r="D107" s="79">
        <v>1.4274652345783012</v>
      </c>
      <c r="E107" s="80">
        <v>100</v>
      </c>
      <c r="F107" s="79">
        <v>8.9172902402179233E-6</v>
      </c>
      <c r="G107" s="79">
        <v>1.4251175041450301</v>
      </c>
      <c r="H107" s="79">
        <v>73.631071047493222</v>
      </c>
      <c r="I107" s="79">
        <v>2.2292135499057425E-2</v>
      </c>
      <c r="J107" s="80">
        <v>13.936295435786063</v>
      </c>
      <c r="K107" s="254">
        <v>2.347730433271078E-3</v>
      </c>
      <c r="L107" s="16"/>
    </row>
    <row r="108" spans="2:12">
      <c r="B108" s="78">
        <v>2.8823529411764639</v>
      </c>
      <c r="C108" s="79">
        <v>3.9999970285649846</v>
      </c>
      <c r="D108" s="79">
        <v>1.4274692822540025</v>
      </c>
      <c r="E108" s="80">
        <v>100</v>
      </c>
      <c r="F108" s="79">
        <v>4.0476757012797293E-6</v>
      </c>
      <c r="G108" s="79">
        <v>1.4256446306201875</v>
      </c>
      <c r="H108" s="79">
        <v>73.65830591537636</v>
      </c>
      <c r="I108" s="79">
        <v>1.7922300155352153E-2</v>
      </c>
      <c r="J108" s="80">
        <v>11.204420943178954</v>
      </c>
      <c r="K108" s="254">
        <v>1.8246516338149554E-3</v>
      </c>
      <c r="L108" s="16"/>
    </row>
    <row r="109" spans="2:12">
      <c r="B109" s="78">
        <v>2.9117647058823461</v>
      </c>
      <c r="C109" s="79">
        <v>3.9999992883080289</v>
      </c>
      <c r="D109" s="79">
        <v>1.4274707971411309</v>
      </c>
      <c r="E109" s="80">
        <v>100</v>
      </c>
      <c r="F109" s="79">
        <v>1.5148871284065279E-6</v>
      </c>
      <c r="G109" s="79">
        <v>1.4260648415459871</v>
      </c>
      <c r="H109" s="79">
        <v>73.680016813209335</v>
      </c>
      <c r="I109" s="79">
        <v>1.4287171477186389E-2</v>
      </c>
      <c r="J109" s="80">
        <v>8.9318604158055841</v>
      </c>
      <c r="K109" s="254">
        <v>1.4059555951437819E-3</v>
      </c>
      <c r="L109" s="16"/>
    </row>
    <row r="110" spans="2:12">
      <c r="B110" s="78">
        <v>2.9411764705882284</v>
      </c>
      <c r="C110" s="79">
        <v>3.9999999049867014</v>
      </c>
      <c r="D110" s="79">
        <v>1.4274712105504135</v>
      </c>
      <c r="E110" s="80">
        <v>100</v>
      </c>
      <c r="F110" s="79">
        <v>4.134092825847091E-7</v>
      </c>
      <c r="G110" s="79">
        <v>1.4263969284460056</v>
      </c>
      <c r="H110" s="79">
        <v>73.697174636376957</v>
      </c>
      <c r="I110" s="79">
        <v>1.1290954600627007E-2</v>
      </c>
      <c r="J110" s="80">
        <v>7.0587261176946994</v>
      </c>
      <c r="K110" s="254">
        <v>1.0742821044078532E-3</v>
      </c>
      <c r="L110" s="16"/>
    </row>
    <row r="111" spans="2:12">
      <c r="B111" s="78">
        <v>2.9705882352941106</v>
      </c>
      <c r="C111" s="79">
        <v>3.9999999969740987</v>
      </c>
      <c r="D111" s="79">
        <v>1.4274712722169629</v>
      </c>
      <c r="E111" s="80">
        <v>100</v>
      </c>
      <c r="F111" s="79">
        <v>6.1666549422412231E-8</v>
      </c>
      <c r="G111" s="79">
        <v>1.4266570804843188</v>
      </c>
      <c r="H111" s="79">
        <v>73.71061582502314</v>
      </c>
      <c r="I111" s="79">
        <v>8.8451693026500681E-3</v>
      </c>
      <c r="J111" s="80">
        <v>5.5297031810384114</v>
      </c>
      <c r="K111" s="254">
        <v>8.1419173264407618E-4</v>
      </c>
      <c r="L111" s="16"/>
    </row>
    <row r="112" spans="2:12">
      <c r="B112" s="78">
        <v>2.9999999999999929</v>
      </c>
      <c r="C112" s="79">
        <v>4</v>
      </c>
      <c r="D112" s="79">
        <v>1.4274712742454676</v>
      </c>
      <c r="E112" s="80">
        <v>100</v>
      </c>
      <c r="F112" s="79">
        <v>2.028504697548783E-9</v>
      </c>
      <c r="G112" s="79">
        <v>1.4268591016765719</v>
      </c>
      <c r="H112" s="79">
        <v>73.721053586622887</v>
      </c>
      <c r="I112" s="79">
        <v>6.8687205366043331E-3</v>
      </c>
      <c r="J112" s="80">
        <v>4.2940937025982313</v>
      </c>
      <c r="K112" s="254">
        <v>6.1217256889567473E-4</v>
      </c>
      <c r="L112" s="16"/>
    </row>
    <row r="113" spans="2:12">
      <c r="B113" s="78">
        <v>3.0294117647058751</v>
      </c>
      <c r="C113" s="79">
        <v>4</v>
      </c>
      <c r="D113" s="79">
        <v>1.4274712742454676</v>
      </c>
      <c r="E113" s="80">
        <v>100</v>
      </c>
      <c r="F113" s="79">
        <v>0</v>
      </c>
      <c r="G113" s="79">
        <v>1.4270146297254402</v>
      </c>
      <c r="H113" s="79">
        <v>73.729089202481077</v>
      </c>
      <c r="I113" s="79">
        <v>5.2879536615221398E-3</v>
      </c>
      <c r="J113" s="80">
        <v>3.3058512712178341</v>
      </c>
      <c r="K113" s="254">
        <v>4.5664452002736056E-4</v>
      </c>
      <c r="L113" s="16"/>
    </row>
    <row r="114" spans="2:12">
      <c r="B114" s="78">
        <v>3.0588235294117574</v>
      </c>
      <c r="C114" s="79">
        <v>4</v>
      </c>
      <c r="D114" s="79">
        <v>1.4274712742454676</v>
      </c>
      <c r="E114" s="80">
        <v>100</v>
      </c>
      <c r="F114" s="79">
        <v>0</v>
      </c>
      <c r="G114" s="79">
        <v>1.4271333561121611</v>
      </c>
      <c r="H114" s="79">
        <v>73.735223399128316</v>
      </c>
      <c r="I114" s="79">
        <v>4.0366971485074708E-3</v>
      </c>
      <c r="J114" s="80">
        <v>2.52360766642451</v>
      </c>
      <c r="K114" s="254">
        <v>3.3791813330652509E-4</v>
      </c>
    </row>
    <row r="115" spans="2:12">
      <c r="B115" s="78">
        <v>3.0882352941176396</v>
      </c>
      <c r="C115" s="79">
        <v>4</v>
      </c>
      <c r="D115" s="79">
        <v>1.4274712742454676</v>
      </c>
      <c r="E115" s="80">
        <v>100</v>
      </c>
      <c r="F115" s="79">
        <v>0</v>
      </c>
      <c r="G115" s="79">
        <v>1.4272232468356019</v>
      </c>
      <c r="H115" s="79">
        <v>73.73986775317276</v>
      </c>
      <c r="I115" s="79">
        <v>3.0562845969851911E-3</v>
      </c>
      <c r="J115" s="80">
        <v>1.9106866222497585</v>
      </c>
      <c r="K115" s="254">
        <v>2.4802740986573646E-4</v>
      </c>
    </row>
    <row r="116" spans="2:12">
      <c r="B116" s="78">
        <v>3.1176470588235219</v>
      </c>
      <c r="C116" s="79">
        <v>4</v>
      </c>
      <c r="D116" s="79">
        <v>1.4274712742454676</v>
      </c>
      <c r="E116" s="80">
        <v>100</v>
      </c>
      <c r="F116" s="79">
        <v>0</v>
      </c>
      <c r="G116" s="79">
        <v>1.4272907620835533</v>
      </c>
      <c r="H116" s="79">
        <v>73.743356040983585</v>
      </c>
      <c r="I116" s="79">
        <v>2.2955184303485475E-3</v>
      </c>
      <c r="J116" s="80">
        <v>1.4350811309657578</v>
      </c>
      <c r="K116" s="254">
        <v>1.8051216191428132E-4</v>
      </c>
    </row>
    <row r="117" spans="2:12">
      <c r="B117" s="78">
        <v>3.1470588235294041</v>
      </c>
      <c r="C117" s="79">
        <v>4</v>
      </c>
      <c r="D117" s="79">
        <v>1.4274712742454676</v>
      </c>
      <c r="E117" s="80">
        <v>100</v>
      </c>
      <c r="F117" s="79">
        <v>0</v>
      </c>
      <c r="G117" s="79">
        <v>1.4273410716495434</v>
      </c>
      <c r="H117" s="79">
        <v>73.745955368559748</v>
      </c>
      <c r="I117" s="79">
        <v>1.7105252436591125E-3</v>
      </c>
      <c r="J117" s="80">
        <v>1.0693630113190049</v>
      </c>
      <c r="K117" s="254">
        <v>1.3020259592422256E-4</v>
      </c>
    </row>
    <row r="118" spans="2:12">
      <c r="B118" s="78">
        <v>3.1764705882352864</v>
      </c>
      <c r="C118" s="79">
        <v>4</v>
      </c>
      <c r="D118" s="79">
        <v>1.4274712742454676</v>
      </c>
      <c r="E118" s="80">
        <v>100</v>
      </c>
      <c r="F118" s="79">
        <v>0</v>
      </c>
      <c r="G118" s="79">
        <v>1.4273782612943418</v>
      </c>
      <c r="H118" s="79">
        <v>73.747876833540985</v>
      </c>
      <c r="I118" s="79">
        <v>1.2644479231458032E-3</v>
      </c>
      <c r="J118" s="80">
        <v>0.79049043196741386</v>
      </c>
      <c r="K118" s="254">
        <v>9.3012951125848176E-5</v>
      </c>
    </row>
    <row r="119" spans="2:12">
      <c r="B119" s="78">
        <v>3.2058823529411686</v>
      </c>
      <c r="C119" s="79">
        <v>4</v>
      </c>
      <c r="D119" s="79">
        <v>1.4274712742454676</v>
      </c>
      <c r="E119" s="80">
        <v>100</v>
      </c>
      <c r="F119" s="79">
        <v>0</v>
      </c>
      <c r="G119" s="79">
        <v>1.4274055241028656</v>
      </c>
      <c r="H119" s="79">
        <v>73.74928541198139</v>
      </c>
      <c r="I119" s="79">
        <v>9.2693548981278282E-4</v>
      </c>
      <c r="J119" s="80">
        <v>0.57948897881462347</v>
      </c>
      <c r="K119" s="254">
        <v>6.5750142602016837E-5</v>
      </c>
    </row>
    <row r="120" spans="2:12">
      <c r="B120" s="78">
        <v>3.2352941176470509</v>
      </c>
      <c r="C120" s="79">
        <v>4</v>
      </c>
      <c r="D120" s="79">
        <v>1.4274712742454676</v>
      </c>
      <c r="E120" s="80">
        <v>100</v>
      </c>
      <c r="F120" s="79">
        <v>0</v>
      </c>
      <c r="G120" s="79">
        <v>1.427425331559081</v>
      </c>
      <c r="H120" s="79">
        <v>73.750308797219191</v>
      </c>
      <c r="I120" s="79">
        <v>6.7345351132254492E-4</v>
      </c>
      <c r="J120" s="80">
        <v>0.42102054764808527</v>
      </c>
      <c r="K120" s="254">
        <v>4.5942686386579723E-5</v>
      </c>
    </row>
    <row r="121" spans="2:12">
      <c r="B121" s="78">
        <v>3.2647058823529331</v>
      </c>
      <c r="C121" s="79">
        <v>4</v>
      </c>
      <c r="D121" s="79">
        <v>1.4274712742454676</v>
      </c>
      <c r="E121" s="80">
        <v>100</v>
      </c>
      <c r="F121" s="79">
        <v>0</v>
      </c>
      <c r="G121" s="79">
        <v>1.4274395812024612</v>
      </c>
      <c r="H121" s="79">
        <v>73.751045028793826</v>
      </c>
      <c r="I121" s="79">
        <v>4.8448787492304864E-4</v>
      </c>
      <c r="J121" s="80">
        <v>0.30288556967856506</v>
      </c>
      <c r="K121" s="254">
        <v>3.1693043006431054E-5</v>
      </c>
    </row>
    <row r="122" spans="2:12">
      <c r="B122" s="78">
        <v>3.2941176470588154</v>
      </c>
      <c r="C122" s="79">
        <v>4</v>
      </c>
      <c r="D122" s="79">
        <v>1.4274712742454676</v>
      </c>
      <c r="E122" s="80">
        <v>100</v>
      </c>
      <c r="F122" s="79">
        <v>0</v>
      </c>
      <c r="G122" s="79">
        <v>1.4274497201055809</v>
      </c>
      <c r="H122" s="79">
        <v>73.75156887212168</v>
      </c>
      <c r="I122" s="79">
        <v>3.4472270607460752E-4</v>
      </c>
      <c r="J122" s="80">
        <v>0.21550907383828286</v>
      </c>
      <c r="K122" s="254">
        <v>2.1554139886692525E-5</v>
      </c>
    </row>
    <row r="123" spans="2:12">
      <c r="B123" s="78">
        <v>3.3235294117646976</v>
      </c>
      <c r="C123" s="79">
        <v>4</v>
      </c>
      <c r="D123" s="79">
        <v>1.4274712742454676</v>
      </c>
      <c r="E123" s="80">
        <v>100</v>
      </c>
      <c r="F123" s="79">
        <v>0</v>
      </c>
      <c r="G123" s="79">
        <v>1.4274568452602903</v>
      </c>
      <c r="H123" s="79">
        <v>73.751937005114996</v>
      </c>
      <c r="I123" s="79">
        <v>2.4225526011896617E-4</v>
      </c>
      <c r="J123" s="80">
        <v>0.15144986338495323</v>
      </c>
      <c r="K123" s="254">
        <v>1.4428985177339371E-5</v>
      </c>
    </row>
    <row r="124" spans="2:12">
      <c r="B124" s="78">
        <v>3.3529411764705799</v>
      </c>
      <c r="C124" s="79">
        <v>4</v>
      </c>
      <c r="D124" s="79">
        <v>1.4274712742454676</v>
      </c>
      <c r="E124" s="80">
        <v>100</v>
      </c>
      <c r="F124" s="79">
        <v>0</v>
      </c>
      <c r="G124" s="79">
        <v>1.4274617832323648</v>
      </c>
      <c r="H124" s="79">
        <v>73.752192133672182</v>
      </c>
      <c r="I124" s="79">
        <v>1.6789105053848251E-4</v>
      </c>
      <c r="J124" s="80">
        <v>0.10495985373082418</v>
      </c>
      <c r="K124" s="254">
        <v>9.4910131027692302E-6</v>
      </c>
    </row>
    <row r="125" spans="2:12">
      <c r="B125" s="78">
        <v>3.3823529411764621</v>
      </c>
      <c r="C125" s="79">
        <v>4</v>
      </c>
      <c r="D125" s="79">
        <v>1.4274712742454676</v>
      </c>
      <c r="E125" s="80">
        <v>100</v>
      </c>
      <c r="F125" s="79">
        <v>0</v>
      </c>
      <c r="G125" s="79">
        <v>1.4274651523213431</v>
      </c>
      <c r="H125" s="79">
        <v>73.752366203269389</v>
      </c>
      <c r="I125" s="79">
        <v>1.145490252619573E-4</v>
      </c>
      <c r="J125" s="80">
        <v>7.1612208619468418E-2</v>
      </c>
      <c r="K125" s="254">
        <v>6.1219241245247247E-6</v>
      </c>
    </row>
    <row r="126" spans="2:12">
      <c r="B126" s="78">
        <v>3.4117647058823444</v>
      </c>
      <c r="C126" s="79">
        <v>4</v>
      </c>
      <c r="D126" s="79">
        <v>1.4274712742454676</v>
      </c>
      <c r="E126" s="80">
        <v>100</v>
      </c>
      <c r="F126" s="79">
        <v>0</v>
      </c>
      <c r="G126" s="79">
        <v>1.4274674109364109</v>
      </c>
      <c r="H126" s="79">
        <v>73.752482898381231</v>
      </c>
      <c r="I126" s="79">
        <v>7.6792912305013712E-5</v>
      </c>
      <c r="J126" s="80">
        <v>4.8008353138815858E-2</v>
      </c>
      <c r="K126" s="254">
        <v>3.8633090566619899E-6</v>
      </c>
    </row>
    <row r="127" spans="2:12">
      <c r="B127" s="78">
        <v>3.4411764705882266</v>
      </c>
      <c r="C127" s="79">
        <v>4</v>
      </c>
      <c r="D127" s="79">
        <v>1.4274712742454676</v>
      </c>
      <c r="E127" s="80">
        <v>100</v>
      </c>
      <c r="F127" s="79">
        <v>0</v>
      </c>
      <c r="G127" s="79">
        <v>1.4274688953804267</v>
      </c>
      <c r="H127" s="79">
        <v>73.752559594655381</v>
      </c>
      <c r="I127" s="79">
        <v>5.0471096534487718E-5</v>
      </c>
      <c r="J127" s="80">
        <v>3.1552836752783947E-2</v>
      </c>
      <c r="K127" s="254">
        <v>2.37886504095286E-6</v>
      </c>
    </row>
    <row r="128" spans="2:12">
      <c r="B128" s="78">
        <v>3.4705882352941089</v>
      </c>
      <c r="C128" s="79">
        <v>4</v>
      </c>
      <c r="D128" s="79">
        <v>1.4274712742454676</v>
      </c>
      <c r="E128" s="80">
        <v>100</v>
      </c>
      <c r="F128" s="79">
        <v>0</v>
      </c>
      <c r="G128" s="79">
        <v>1.4274698493827112</v>
      </c>
      <c r="H128" s="79">
        <v>73.752608884773409</v>
      </c>
      <c r="I128" s="79">
        <v>3.2436077675768303E-5</v>
      </c>
      <c r="J128" s="80">
        <v>2.0277947856845096E-2</v>
      </c>
      <c r="K128" s="254">
        <v>1.4248627564494853E-6</v>
      </c>
    </row>
    <row r="129" spans="2:11">
      <c r="B129" s="78">
        <v>3.4999999999999911</v>
      </c>
      <c r="C129" s="79">
        <v>4</v>
      </c>
      <c r="D129" s="79">
        <v>1.4274712742454676</v>
      </c>
      <c r="E129" s="80">
        <v>100</v>
      </c>
      <c r="F129" s="79">
        <v>0</v>
      </c>
      <c r="G129" s="79">
        <v>1.4274704470953961</v>
      </c>
      <c r="H129" s="79">
        <v>73.752639766595465</v>
      </c>
      <c r="I129" s="79">
        <v>2.0322231285259661E-5</v>
      </c>
      <c r="J129" s="80">
        <v>1.2704777391907032E-2</v>
      </c>
      <c r="K129" s="254">
        <v>8.2715007154732234E-7</v>
      </c>
    </row>
    <row r="130" spans="2:11">
      <c r="B130" s="78">
        <v>3.5294117647058734</v>
      </c>
      <c r="C130" s="79">
        <v>4</v>
      </c>
      <c r="D130" s="79">
        <v>1.4274712742454676</v>
      </c>
      <c r="E130" s="80">
        <v>100</v>
      </c>
      <c r="F130" s="79">
        <v>0</v>
      </c>
      <c r="G130" s="79">
        <v>1.4274708109024479</v>
      </c>
      <c r="H130" s="79">
        <v>73.752658563293139</v>
      </c>
      <c r="I130" s="79">
        <v>1.2369439758826723E-5</v>
      </c>
      <c r="J130" s="80">
        <v>7.7329588662089551E-3</v>
      </c>
      <c r="K130" s="254">
        <v>4.6334301972983383E-7</v>
      </c>
    </row>
    <row r="131" spans="2:11">
      <c r="B131" s="78">
        <v>3.5588235294117556</v>
      </c>
      <c r="C131" s="79">
        <v>4</v>
      </c>
      <c r="D131" s="79">
        <v>1.4274712742454676</v>
      </c>
      <c r="E131" s="80">
        <v>100</v>
      </c>
      <c r="F131" s="79">
        <v>0</v>
      </c>
      <c r="G131" s="79">
        <v>1.4274710251390179</v>
      </c>
      <c r="H131" s="79">
        <v>73.752669632182588</v>
      </c>
      <c r="I131" s="79">
        <v>7.2840433819634371E-6</v>
      </c>
      <c r="J131" s="80">
        <v>4.5537396155885092E-3</v>
      </c>
      <c r="K131" s="254">
        <v>2.4910644969011742E-7</v>
      </c>
    </row>
    <row r="132" spans="2:11">
      <c r="B132" s="78">
        <v>3.5882352941176379</v>
      </c>
      <c r="C132" s="79">
        <v>4</v>
      </c>
      <c r="D132" s="79">
        <v>1.4274712742454676</v>
      </c>
      <c r="E132" s="80">
        <v>100</v>
      </c>
      <c r="F132" s="79">
        <v>0</v>
      </c>
      <c r="G132" s="79">
        <v>1.4274711465907535</v>
      </c>
      <c r="H132" s="79">
        <v>73.75267590718893</v>
      </c>
      <c r="I132" s="79">
        <v>4.1293590125469637E-6</v>
      </c>
      <c r="J132" s="80">
        <v>2.5815367559430809E-3</v>
      </c>
      <c r="K132" s="254">
        <v>1.2765471413267448E-7</v>
      </c>
    </row>
    <row r="133" spans="2:11">
      <c r="B133" s="78">
        <v>3.6176470588235201</v>
      </c>
      <c r="C133" s="79">
        <v>4</v>
      </c>
      <c r="D133" s="79">
        <v>1.4274712742454676</v>
      </c>
      <c r="E133" s="80">
        <v>100</v>
      </c>
      <c r="F133" s="79">
        <v>0</v>
      </c>
      <c r="G133" s="79">
        <v>1.4274712124612787</v>
      </c>
      <c r="H133" s="79">
        <v>73.752679310499403</v>
      </c>
      <c r="I133" s="79">
        <v>2.239597861908275E-6</v>
      </c>
      <c r="J133" s="80">
        <v>1.4001214671527649E-3</v>
      </c>
      <c r="K133" s="254">
        <v>6.1784188876146118E-8</v>
      </c>
    </row>
    <row r="134" spans="2:11">
      <c r="B134" s="78">
        <v>3.6470588235294024</v>
      </c>
      <c r="C134" s="79">
        <v>4</v>
      </c>
      <c r="D134" s="79">
        <v>1.4274712742454676</v>
      </c>
      <c r="E134" s="80">
        <v>100</v>
      </c>
      <c r="F134" s="79">
        <v>0</v>
      </c>
      <c r="G134" s="79">
        <v>1.4274712463566412</v>
      </c>
      <c r="H134" s="79">
        <v>73.752681061759802</v>
      </c>
      <c r="I134" s="79">
        <v>1.1524423257383519E-6</v>
      </c>
      <c r="J134" s="80">
        <v>7.2046828913601237E-4</v>
      </c>
      <c r="K134" s="254">
        <v>2.7888826359401264E-8</v>
      </c>
    </row>
    <row r="135" spans="2:11">
      <c r="B135" s="78">
        <v>3.6764705882352846</v>
      </c>
      <c r="C135" s="79">
        <v>4</v>
      </c>
      <c r="D135" s="79">
        <v>1.4274712742454676</v>
      </c>
      <c r="E135" s="80">
        <v>100</v>
      </c>
      <c r="F135" s="79">
        <v>0</v>
      </c>
      <c r="G135" s="79">
        <v>1.4274712627108246</v>
      </c>
      <c r="H135" s="79">
        <v>73.75268190672594</v>
      </c>
      <c r="I135" s="79">
        <v>5.5604223342186502E-7</v>
      </c>
      <c r="J135" s="80">
        <v>3.4761895467884098E-4</v>
      </c>
      <c r="K135" s="254">
        <v>1.153464301850704E-8</v>
      </c>
    </row>
    <row r="136" spans="2:11">
      <c r="B136" s="78">
        <v>3.7058823529411669</v>
      </c>
      <c r="C136" s="79">
        <v>4</v>
      </c>
      <c r="D136" s="79">
        <v>1.4274712742454676</v>
      </c>
      <c r="E136" s="80">
        <v>100</v>
      </c>
      <c r="F136" s="79">
        <v>0</v>
      </c>
      <c r="G136" s="79">
        <v>1.4274712699834335</v>
      </c>
      <c r="H136" s="79">
        <v>73.752682282477394</v>
      </c>
      <c r="I136" s="79">
        <v>2.4726870218708662E-7</v>
      </c>
      <c r="J136" s="80">
        <v>1.5458409921509519E-4</v>
      </c>
      <c r="K136" s="254">
        <v>4.2620340590104888E-9</v>
      </c>
    </row>
    <row r="137" spans="2:11">
      <c r="B137" s="78">
        <v>3.7352941176470491</v>
      </c>
      <c r="C137" s="79">
        <v>4</v>
      </c>
      <c r="D137" s="79">
        <v>1.4274712742454676</v>
      </c>
      <c r="E137" s="80">
        <v>100</v>
      </c>
      <c r="F137" s="79">
        <v>0</v>
      </c>
      <c r="G137" s="79">
        <v>1.4274712728914229</v>
      </c>
      <c r="H137" s="79">
        <v>73.752682432723518</v>
      </c>
      <c r="I137" s="79">
        <v>9.8871639462163226E-8</v>
      </c>
      <c r="J137" s="80">
        <v>6.1811232836956877E-5</v>
      </c>
      <c r="K137" s="254">
        <v>1.3540446541782103E-9</v>
      </c>
    </row>
    <row r="138" spans="2:11">
      <c r="B138" s="78">
        <v>3.7647058823529314</v>
      </c>
      <c r="C138" s="79">
        <v>4</v>
      </c>
      <c r="D138" s="79">
        <v>1.4274712742454676</v>
      </c>
      <c r="E138" s="80">
        <v>100</v>
      </c>
      <c r="F138" s="79">
        <v>0</v>
      </c>
      <c r="G138" s="79">
        <v>1.4274712738984654</v>
      </c>
      <c r="H138" s="79">
        <v>73.752682484754047</v>
      </c>
      <c r="I138" s="79">
        <v>3.423944153691756E-8</v>
      </c>
      <c r="J138" s="80">
        <v>2.1405350458011707E-5</v>
      </c>
      <c r="K138" s="254">
        <v>3.47002204748037E-10</v>
      </c>
    </row>
    <row r="139" spans="2:11">
      <c r="B139" s="78">
        <v>3.7941176470588136</v>
      </c>
      <c r="C139" s="79">
        <v>4</v>
      </c>
      <c r="D139" s="79">
        <v>1.4274712742454676</v>
      </c>
      <c r="E139" s="80">
        <v>100</v>
      </c>
      <c r="F139" s="79">
        <v>0</v>
      </c>
      <c r="G139" s="79">
        <v>1.4274712741814382</v>
      </c>
      <c r="H139" s="79">
        <v>73.752682499374302</v>
      </c>
      <c r="I139" s="79">
        <v>9.6210767337863462E-9</v>
      </c>
      <c r="J139" s="80">
        <v>6.014774483049572E-6</v>
      </c>
      <c r="K139" s="254">
        <v>6.4029448409996803E-11</v>
      </c>
    </row>
    <row r="140" spans="2:11">
      <c r="B140" s="78">
        <v>3.8235294117646959</v>
      </c>
      <c r="C140" s="79">
        <v>4</v>
      </c>
      <c r="D140" s="79">
        <v>1.4274712742454676</v>
      </c>
      <c r="E140" s="80">
        <v>100</v>
      </c>
      <c r="F140" s="79">
        <v>0</v>
      </c>
      <c r="G140" s="79">
        <v>1.4274712742387194</v>
      </c>
      <c r="H140" s="79">
        <v>73.75268250233384</v>
      </c>
      <c r="I140" s="79">
        <v>1.9475611352167276E-9</v>
      </c>
      <c r="J140" s="80">
        <v>1.2175499005370226E-6</v>
      </c>
      <c r="K140" s="254">
        <v>6.7481575882766265E-12</v>
      </c>
    </row>
    <row r="141" spans="2:11">
      <c r="B141" s="78">
        <v>3.8529411764705781</v>
      </c>
      <c r="C141" s="79">
        <v>4</v>
      </c>
      <c r="D141" s="79">
        <v>1.4274712742454676</v>
      </c>
      <c r="E141" s="80">
        <v>100</v>
      </c>
      <c r="F141" s="79">
        <v>0</v>
      </c>
      <c r="G141" s="79">
        <v>1.4274712742452689</v>
      </c>
      <c r="H141" s="79">
        <v>73.752682502672229</v>
      </c>
      <c r="I141" s="79">
        <v>2.2268103913564773E-10</v>
      </c>
      <c r="J141" s="80">
        <v>1.3921271694555433E-7</v>
      </c>
      <c r="K141" s="254">
        <v>1.9872992140790302E-13</v>
      </c>
    </row>
    <row r="142" spans="2:11">
      <c r="B142" s="78">
        <v>3.8823529411764603</v>
      </c>
      <c r="C142" s="79">
        <v>4</v>
      </c>
      <c r="D142" s="79">
        <v>1.4274712742454676</v>
      </c>
      <c r="E142" s="80">
        <v>100</v>
      </c>
      <c r="F142" s="79">
        <v>0</v>
      </c>
      <c r="G142" s="79">
        <v>1.4274712742454669</v>
      </c>
      <c r="H142" s="79">
        <v>73.752682502682461</v>
      </c>
      <c r="I142" s="79">
        <v>6.734304954693183E-12</v>
      </c>
      <c r="J142" s="80">
        <v>4.2100615890859969E-9</v>
      </c>
      <c r="K142" s="254">
        <v>6.6613381477509392E-16</v>
      </c>
    </row>
    <row r="143" spans="2:11">
      <c r="B143" s="78">
        <v>3.9117647058823426</v>
      </c>
      <c r="C143" s="79">
        <v>4</v>
      </c>
      <c r="D143" s="79">
        <v>1.4274712742454676</v>
      </c>
      <c r="E143" s="80">
        <v>100</v>
      </c>
      <c r="F143" s="79">
        <v>0</v>
      </c>
      <c r="G143" s="79">
        <v>1.4274712742454669</v>
      </c>
      <c r="H143" s="79">
        <v>73.752682502682461</v>
      </c>
      <c r="I143" s="79">
        <v>0</v>
      </c>
      <c r="J143" s="80">
        <v>0</v>
      </c>
      <c r="K143" s="254">
        <v>6.6613381477509392E-16</v>
      </c>
    </row>
    <row r="144" spans="2:11">
      <c r="B144" s="78">
        <v>3.9411764705882248</v>
      </c>
      <c r="C144" s="79">
        <v>4</v>
      </c>
      <c r="D144" s="79">
        <v>1.4274712742454676</v>
      </c>
      <c r="E144" s="80">
        <v>100</v>
      </c>
      <c r="F144" s="79">
        <v>0</v>
      </c>
      <c r="G144" s="79">
        <v>1.4274712742454669</v>
      </c>
      <c r="H144" s="79">
        <v>73.752682502682461</v>
      </c>
      <c r="I144" s="79">
        <v>0</v>
      </c>
      <c r="J144" s="80">
        <v>0</v>
      </c>
      <c r="K144" s="254">
        <v>6.6613381477509392E-16</v>
      </c>
    </row>
    <row r="145" spans="2:11">
      <c r="B145" s="78">
        <v>3.9705882352941071</v>
      </c>
      <c r="C145" s="79">
        <v>4</v>
      </c>
      <c r="D145" s="79">
        <v>1.4274712742454676</v>
      </c>
      <c r="E145" s="80">
        <v>100</v>
      </c>
      <c r="F145" s="79">
        <v>0</v>
      </c>
      <c r="G145" s="79">
        <v>1.4274712742454669</v>
      </c>
      <c r="H145" s="79">
        <v>73.752682502682461</v>
      </c>
      <c r="I145" s="79">
        <v>0</v>
      </c>
      <c r="J145" s="80">
        <v>0</v>
      </c>
      <c r="K145" s="254">
        <v>6.6613381477509392E-16</v>
      </c>
    </row>
    <row r="146" spans="2:11">
      <c r="B146" s="78">
        <v>3.9999999999999893</v>
      </c>
      <c r="C146" s="79">
        <v>4</v>
      </c>
      <c r="D146" s="79">
        <v>1.4274712742454676</v>
      </c>
      <c r="E146" s="80">
        <v>100</v>
      </c>
      <c r="F146" s="79">
        <v>0</v>
      </c>
      <c r="G146" s="79">
        <v>1.4274712742454669</v>
      </c>
      <c r="H146" s="79">
        <v>73.752682502682461</v>
      </c>
      <c r="I146" s="79">
        <v>0</v>
      </c>
      <c r="J146" s="80">
        <v>0</v>
      </c>
      <c r="K146" s="254">
        <v>6.6613381477509392E-16</v>
      </c>
    </row>
    <row r="147" spans="2:11">
      <c r="B147" s="78">
        <v>4.0294117647058716</v>
      </c>
      <c r="C147" s="79">
        <v>4</v>
      </c>
      <c r="D147" s="79">
        <v>1.4274712742454676</v>
      </c>
      <c r="E147" s="80">
        <v>100</v>
      </c>
      <c r="F147" s="79">
        <v>0</v>
      </c>
      <c r="G147" s="79">
        <v>1.4274712742454669</v>
      </c>
      <c r="H147" s="79">
        <v>73.752682502682461</v>
      </c>
      <c r="I147" s="79">
        <v>0</v>
      </c>
      <c r="J147" s="80">
        <v>0</v>
      </c>
      <c r="K147" s="254">
        <v>6.6613381477509392E-16</v>
      </c>
    </row>
    <row r="148" spans="2:11">
      <c r="B148" s="78"/>
      <c r="C148" s="79"/>
      <c r="D148" s="79"/>
      <c r="E148" s="80"/>
      <c r="F148" s="79"/>
      <c r="G148" s="79"/>
      <c r="H148" s="79"/>
      <c r="I148" s="79"/>
      <c r="J148" s="80"/>
      <c r="K148" s="254"/>
    </row>
    <row r="149" spans="2:11">
      <c r="B149" s="78"/>
      <c r="C149" s="79"/>
      <c r="D149" s="79"/>
      <c r="E149" s="80"/>
      <c r="F149" s="79" t="s">
        <v>239</v>
      </c>
      <c r="G149" s="79"/>
      <c r="H149" s="79"/>
      <c r="I149" s="79"/>
      <c r="J149" s="80"/>
      <c r="K149" s="254"/>
    </row>
    <row r="150" spans="2:11">
      <c r="B150" s="78"/>
      <c r="C150" s="79"/>
      <c r="D150" s="79"/>
      <c r="E150" s="80"/>
      <c r="F150" s="79"/>
      <c r="G150" s="79"/>
      <c r="H150" s="79"/>
      <c r="I150" s="79"/>
      <c r="J150" s="80"/>
      <c r="K150" s="254"/>
    </row>
    <row r="151" spans="2:11">
      <c r="B151" s="78"/>
      <c r="C151" s="79"/>
      <c r="D151" s="79"/>
      <c r="E151" s="80"/>
      <c r="F151" s="79"/>
      <c r="G151" s="79"/>
      <c r="H151" s="79"/>
      <c r="I151" s="79"/>
      <c r="J151" s="80"/>
      <c r="K151" s="254"/>
    </row>
    <row r="152" spans="2:11">
      <c r="B152" s="78"/>
      <c r="C152" s="79"/>
      <c r="D152" s="79"/>
      <c r="E152" s="80"/>
      <c r="F152" s="79"/>
      <c r="G152" s="79"/>
      <c r="H152" s="79"/>
      <c r="I152" s="79"/>
      <c r="J152" s="80"/>
      <c r="K152" s="254"/>
    </row>
    <row r="153" spans="2:11">
      <c r="B153" s="78"/>
      <c r="C153" s="79"/>
      <c r="D153" s="79"/>
      <c r="E153" s="80"/>
      <c r="F153" s="79"/>
      <c r="G153" s="79"/>
      <c r="H153" s="79"/>
      <c r="I153" s="79"/>
      <c r="J153" s="80"/>
      <c r="K153" s="254"/>
    </row>
    <row r="154" spans="2:11">
      <c r="B154" s="78"/>
      <c r="C154" s="79"/>
      <c r="D154" s="79"/>
      <c r="E154" s="80"/>
      <c r="F154" s="79"/>
      <c r="G154" s="79"/>
      <c r="H154" s="79"/>
      <c r="I154" s="79"/>
      <c r="J154" s="80"/>
      <c r="K154" s="254"/>
    </row>
    <row r="155" spans="2:11">
      <c r="B155" s="78"/>
      <c r="C155" s="79"/>
      <c r="D155" s="79"/>
      <c r="E155" s="80"/>
      <c r="F155" s="79"/>
      <c r="G155" s="79"/>
      <c r="H155" s="79"/>
      <c r="I155" s="79"/>
      <c r="J155" s="80"/>
      <c r="K155" s="254"/>
    </row>
    <row r="156" spans="2:11">
      <c r="B156" s="78"/>
      <c r="C156" s="79"/>
      <c r="D156" s="79"/>
      <c r="E156" s="80"/>
      <c r="F156" s="79"/>
      <c r="G156" s="79"/>
      <c r="H156" s="79"/>
      <c r="I156" s="79"/>
      <c r="J156" s="80"/>
      <c r="K156" s="254"/>
    </row>
    <row r="157" spans="2:11">
      <c r="B157" s="78"/>
      <c r="C157" s="79"/>
      <c r="D157" s="79"/>
      <c r="E157" s="80"/>
      <c r="F157" s="79"/>
      <c r="G157" s="79"/>
      <c r="H157" s="79"/>
      <c r="I157" s="79"/>
      <c r="J157" s="80"/>
      <c r="K157" s="254"/>
    </row>
    <row r="158" spans="2:11">
      <c r="B158" s="78"/>
      <c r="C158" s="79"/>
      <c r="D158" s="79"/>
      <c r="E158" s="80"/>
      <c r="F158" s="79"/>
      <c r="G158" s="79"/>
      <c r="H158" s="79"/>
      <c r="I158" s="79"/>
      <c r="J158" s="80"/>
      <c r="K158" s="254"/>
    </row>
    <row r="159" spans="2:11">
      <c r="B159" s="78"/>
      <c r="C159" s="79"/>
      <c r="D159" s="79"/>
      <c r="E159" s="80"/>
      <c r="F159" s="79"/>
      <c r="G159" s="79"/>
      <c r="H159" s="79"/>
      <c r="I159" s="79"/>
      <c r="J159" s="80"/>
      <c r="K159" s="254"/>
    </row>
    <row r="160" spans="2:11">
      <c r="B160" s="78"/>
      <c r="C160" s="79"/>
      <c r="D160" s="79"/>
      <c r="E160" s="80"/>
      <c r="F160" s="79"/>
      <c r="G160" s="79"/>
      <c r="H160" s="79"/>
      <c r="I160" s="79"/>
      <c r="J160" s="80"/>
      <c r="K160" s="254"/>
    </row>
    <row r="161" spans="2:11">
      <c r="B161" s="78"/>
      <c r="C161" s="79"/>
      <c r="D161" s="79"/>
      <c r="E161" s="80"/>
      <c r="F161" s="79"/>
      <c r="G161" s="79"/>
      <c r="H161" s="79"/>
      <c r="I161" s="79"/>
      <c r="J161" s="80"/>
      <c r="K161" s="254"/>
    </row>
    <row r="162" spans="2:11">
      <c r="B162" s="78"/>
      <c r="C162" s="79"/>
      <c r="D162" s="79"/>
      <c r="E162" s="80"/>
      <c r="F162" s="79"/>
      <c r="G162" s="79"/>
      <c r="H162" s="79"/>
      <c r="I162" s="79"/>
      <c r="J162" s="80"/>
      <c r="K162" s="254"/>
    </row>
    <row r="163" spans="2:11">
      <c r="B163" s="78"/>
      <c r="C163" s="79"/>
      <c r="D163" s="79"/>
      <c r="E163" s="80"/>
      <c r="F163" s="79"/>
      <c r="G163" s="79"/>
      <c r="H163" s="79"/>
      <c r="I163" s="79"/>
      <c r="J163" s="80"/>
      <c r="K163" s="254"/>
    </row>
    <row r="164" spans="2:11">
      <c r="B164" s="78"/>
      <c r="C164" s="79"/>
      <c r="D164" s="79"/>
      <c r="E164" s="80"/>
      <c r="F164" s="79"/>
      <c r="G164" s="79"/>
      <c r="H164" s="79"/>
      <c r="I164" s="79"/>
      <c r="J164" s="80"/>
      <c r="K164" s="254"/>
    </row>
    <row r="165" spans="2:11">
      <c r="B165" s="78"/>
      <c r="C165" s="79"/>
      <c r="D165" s="79"/>
      <c r="E165" s="80"/>
      <c r="F165" s="79"/>
      <c r="G165" s="79"/>
      <c r="H165" s="79"/>
      <c r="I165" s="79"/>
      <c r="J165" s="80"/>
      <c r="K165" s="254"/>
    </row>
    <row r="166" spans="2:11">
      <c r="B166" s="78"/>
      <c r="C166" s="79"/>
      <c r="D166" s="79"/>
      <c r="E166" s="80"/>
      <c r="F166" s="79"/>
      <c r="G166" s="79"/>
      <c r="H166" s="79"/>
      <c r="I166" s="79"/>
      <c r="J166" s="80"/>
      <c r="K166" s="254"/>
    </row>
    <row r="167" spans="2:11">
      <c r="B167" s="78"/>
      <c r="C167" s="79"/>
      <c r="D167" s="79"/>
      <c r="E167" s="80"/>
      <c r="F167" s="79"/>
      <c r="G167" s="79"/>
      <c r="H167" s="79"/>
      <c r="I167" s="79"/>
      <c r="J167" s="80"/>
      <c r="K167" s="254"/>
    </row>
    <row r="168" spans="2:11">
      <c r="B168" s="78"/>
      <c r="C168" s="79"/>
      <c r="D168" s="79"/>
      <c r="E168" s="80"/>
      <c r="F168" s="79"/>
      <c r="G168" s="79"/>
      <c r="H168" s="79"/>
      <c r="I168" s="79"/>
      <c r="J168" s="80"/>
      <c r="K168" s="254"/>
    </row>
    <row r="169" spans="2:11">
      <c r="B169" s="78"/>
      <c r="C169" s="79"/>
      <c r="D169" s="79"/>
      <c r="E169" s="80"/>
      <c r="F169" s="79"/>
      <c r="G169" s="79"/>
      <c r="H169" s="79"/>
      <c r="I169" s="79"/>
      <c r="J169" s="80"/>
      <c r="K169" s="254"/>
    </row>
    <row r="170" spans="2:11">
      <c r="B170" s="78"/>
      <c r="C170" s="79"/>
      <c r="D170" s="79"/>
      <c r="E170" s="80"/>
      <c r="F170" s="79"/>
      <c r="G170" s="79"/>
      <c r="H170" s="79"/>
      <c r="I170" s="79"/>
      <c r="J170" s="80"/>
      <c r="K170" s="254"/>
    </row>
    <row r="171" spans="2:11">
      <c r="B171" s="78"/>
      <c r="C171" s="79"/>
      <c r="D171" s="79"/>
      <c r="E171" s="80"/>
      <c r="F171" s="79"/>
      <c r="G171" s="79"/>
      <c r="H171" s="79"/>
      <c r="I171" s="79"/>
      <c r="J171" s="80"/>
      <c r="K171" s="254"/>
    </row>
    <row r="172" spans="2:11">
      <c r="B172" s="78"/>
      <c r="C172" s="79"/>
      <c r="D172" s="79"/>
      <c r="E172" s="80"/>
      <c r="F172" s="79"/>
      <c r="G172" s="79"/>
      <c r="H172" s="79"/>
      <c r="I172" s="79"/>
      <c r="J172" s="80"/>
      <c r="K172" s="254"/>
    </row>
    <row r="173" spans="2:11">
      <c r="B173" s="78"/>
      <c r="C173" s="79"/>
      <c r="D173" s="79"/>
      <c r="E173" s="80"/>
      <c r="F173" s="79"/>
      <c r="G173" s="79"/>
      <c r="H173" s="79"/>
      <c r="I173" s="79"/>
      <c r="J173" s="80"/>
      <c r="K173" s="254"/>
    </row>
    <row r="174" spans="2:11">
      <c r="B174" s="78"/>
      <c r="C174" s="79"/>
      <c r="D174" s="79"/>
      <c r="E174" s="80"/>
      <c r="F174" s="79"/>
      <c r="G174" s="79"/>
      <c r="H174" s="79"/>
      <c r="I174" s="79"/>
      <c r="J174" s="80"/>
      <c r="K174" s="254"/>
    </row>
    <row r="175" spans="2:11">
      <c r="B175" s="78"/>
      <c r="C175" s="79"/>
      <c r="D175" s="79"/>
      <c r="E175" s="80"/>
      <c r="F175" s="79"/>
      <c r="G175" s="79"/>
      <c r="H175" s="79"/>
      <c r="I175" s="79"/>
      <c r="J175" s="80"/>
      <c r="K175" s="254"/>
    </row>
    <row r="176" spans="2:11">
      <c r="B176" s="78"/>
      <c r="C176" s="79"/>
      <c r="D176" s="79"/>
      <c r="E176" s="80"/>
      <c r="F176" s="79"/>
      <c r="G176" s="79"/>
      <c r="H176" s="79"/>
      <c r="I176" s="79"/>
      <c r="J176" s="80"/>
      <c r="K176" s="254"/>
    </row>
    <row r="177" spans="2:11">
      <c r="B177" s="78"/>
      <c r="C177" s="79"/>
      <c r="D177" s="79"/>
      <c r="E177" s="80"/>
      <c r="F177" s="79"/>
      <c r="G177" s="79"/>
      <c r="H177" s="79"/>
      <c r="I177" s="79"/>
      <c r="J177" s="80"/>
      <c r="K177" s="254"/>
    </row>
    <row r="178" spans="2:11">
      <c r="B178" s="78"/>
      <c r="C178" s="79"/>
      <c r="D178" s="79"/>
      <c r="E178" s="80"/>
      <c r="F178" s="79"/>
      <c r="G178" s="79"/>
      <c r="H178" s="79"/>
      <c r="I178" s="79"/>
      <c r="J178" s="80"/>
      <c r="K178" s="254"/>
    </row>
    <row r="179" spans="2:11">
      <c r="B179" s="78"/>
      <c r="C179" s="79"/>
      <c r="D179" s="79"/>
      <c r="E179" s="80"/>
      <c r="F179" s="79"/>
      <c r="G179" s="79"/>
      <c r="H179" s="79"/>
      <c r="I179" s="79"/>
      <c r="J179" s="80"/>
      <c r="K179" s="254"/>
    </row>
    <row r="180" spans="2:11">
      <c r="B180" s="78"/>
      <c r="C180" s="79"/>
      <c r="D180" s="79"/>
      <c r="E180" s="80"/>
      <c r="F180" s="79"/>
      <c r="G180" s="79"/>
      <c r="H180" s="79"/>
      <c r="I180" s="79"/>
      <c r="J180" s="80"/>
      <c r="K180" s="254"/>
    </row>
    <row r="181" spans="2:11">
      <c r="B181" s="78"/>
      <c r="C181" s="79"/>
      <c r="D181" s="79"/>
      <c r="E181" s="80"/>
      <c r="F181" s="79"/>
      <c r="G181" s="79"/>
      <c r="H181" s="79"/>
      <c r="I181" s="79"/>
      <c r="J181" s="80"/>
      <c r="K181" s="254"/>
    </row>
    <row r="182" spans="2:11">
      <c r="B182" s="78"/>
      <c r="C182" s="79"/>
      <c r="D182" s="79"/>
      <c r="E182" s="80"/>
      <c r="F182" s="79"/>
      <c r="G182" s="79"/>
      <c r="H182" s="79"/>
      <c r="I182" s="79"/>
      <c r="J182" s="80"/>
      <c r="K182" s="254"/>
    </row>
    <row r="183" spans="2:11">
      <c r="B183" s="78"/>
      <c r="C183" s="79"/>
      <c r="D183" s="79"/>
      <c r="E183" s="80"/>
      <c r="F183" s="79"/>
      <c r="G183" s="79"/>
      <c r="H183" s="79"/>
      <c r="I183" s="79"/>
      <c r="J183" s="80"/>
      <c r="K183" s="254"/>
    </row>
    <row r="184" spans="2:11">
      <c r="B184" s="78"/>
      <c r="C184" s="79"/>
      <c r="D184" s="79"/>
      <c r="E184" s="80"/>
      <c r="F184" s="79"/>
      <c r="G184" s="79"/>
      <c r="H184" s="79"/>
      <c r="I184" s="79"/>
      <c r="J184" s="80"/>
      <c r="K184" s="254"/>
    </row>
    <row r="185" spans="2:11">
      <c r="B185" s="78"/>
      <c r="C185" s="79"/>
      <c r="D185" s="79"/>
      <c r="E185" s="80"/>
      <c r="F185" s="79"/>
      <c r="G185" s="79"/>
      <c r="H185" s="79"/>
      <c r="I185" s="79"/>
      <c r="J185" s="80"/>
      <c r="K185" s="254"/>
    </row>
    <row r="186" spans="2:11">
      <c r="B186" s="78"/>
      <c r="C186" s="79"/>
      <c r="D186" s="79"/>
      <c r="E186" s="80"/>
      <c r="F186" s="79"/>
      <c r="G186" s="79"/>
      <c r="H186" s="79"/>
      <c r="I186" s="79"/>
      <c r="J186" s="80"/>
      <c r="K186" s="254"/>
    </row>
    <row r="187" spans="2:11">
      <c r="B187" s="78"/>
      <c r="C187" s="79"/>
      <c r="D187" s="79"/>
      <c r="E187" s="80"/>
      <c r="F187" s="79"/>
      <c r="G187" s="79"/>
      <c r="H187" s="79"/>
      <c r="I187" s="79"/>
      <c r="J187" s="80"/>
      <c r="K187" s="254"/>
    </row>
    <row r="188" spans="2:11">
      <c r="B188" s="78"/>
      <c r="C188" s="79"/>
      <c r="D188" s="79"/>
      <c r="E188" s="80"/>
      <c r="F188" s="79"/>
      <c r="G188" s="79"/>
      <c r="H188" s="79"/>
      <c r="I188" s="79"/>
      <c r="J188" s="80"/>
      <c r="K188" s="254"/>
    </row>
    <row r="189" spans="2:11">
      <c r="B189" s="78"/>
      <c r="C189" s="79"/>
      <c r="D189" s="79"/>
      <c r="E189" s="80"/>
      <c r="F189" s="79"/>
      <c r="G189" s="79"/>
      <c r="H189" s="79"/>
      <c r="I189" s="79"/>
      <c r="J189" s="80"/>
      <c r="K189" s="254"/>
    </row>
    <row r="190" spans="2:11">
      <c r="B190" s="78"/>
      <c r="C190" s="79"/>
      <c r="D190" s="79"/>
      <c r="E190" s="80"/>
      <c r="F190" s="79"/>
      <c r="G190" s="79"/>
      <c r="H190" s="79"/>
      <c r="I190" s="79"/>
      <c r="J190" s="80"/>
      <c r="K190" s="254"/>
    </row>
    <row r="191" spans="2:11">
      <c r="B191" s="78"/>
      <c r="C191" s="79"/>
      <c r="D191" s="79"/>
      <c r="E191" s="80"/>
      <c r="F191" s="79"/>
      <c r="G191" s="79"/>
      <c r="H191" s="79"/>
      <c r="I191" s="79"/>
      <c r="J191" s="80"/>
      <c r="K191" s="254"/>
    </row>
    <row r="192" spans="2:11">
      <c r="B192" s="78"/>
      <c r="C192" s="79"/>
      <c r="D192" s="79"/>
      <c r="E192" s="80"/>
      <c r="F192" s="79"/>
      <c r="G192" s="79"/>
      <c r="H192" s="79"/>
      <c r="I192" s="79"/>
      <c r="J192" s="80"/>
      <c r="K192" s="254"/>
    </row>
    <row r="193" spans="2:11">
      <c r="B193" s="78"/>
      <c r="C193" s="79"/>
      <c r="D193" s="79"/>
      <c r="E193" s="80"/>
      <c r="F193" s="79"/>
      <c r="G193" s="79"/>
      <c r="H193" s="79"/>
      <c r="I193" s="79"/>
      <c r="J193" s="80"/>
      <c r="K193" s="254"/>
    </row>
    <row r="194" spans="2:11">
      <c r="B194" s="78"/>
      <c r="C194" s="79"/>
      <c r="D194" s="79"/>
      <c r="E194" s="80"/>
      <c r="F194" s="79"/>
      <c r="G194" s="79"/>
      <c r="H194" s="79"/>
      <c r="I194" s="79"/>
      <c r="J194" s="80"/>
      <c r="K194" s="254"/>
    </row>
    <row r="195" spans="2:11">
      <c r="B195" s="78"/>
      <c r="C195" s="79"/>
      <c r="D195" s="79"/>
      <c r="E195" s="80"/>
      <c r="F195" s="79"/>
      <c r="G195" s="79"/>
      <c r="H195" s="79"/>
      <c r="I195" s="79"/>
      <c r="J195" s="80"/>
      <c r="K195" s="254"/>
    </row>
    <row r="196" spans="2:11">
      <c r="B196" s="78"/>
      <c r="C196" s="79"/>
      <c r="D196" s="79"/>
      <c r="E196" s="80"/>
      <c r="F196" s="79"/>
      <c r="G196" s="79"/>
      <c r="H196" s="79"/>
      <c r="I196" s="79"/>
      <c r="J196" s="80"/>
      <c r="K196" s="254"/>
    </row>
    <row r="197" spans="2:11">
      <c r="B197" s="78"/>
      <c r="C197" s="79"/>
      <c r="D197" s="79"/>
      <c r="E197" s="80"/>
      <c r="F197" s="79"/>
      <c r="G197" s="79"/>
      <c r="H197" s="79"/>
      <c r="I197" s="79"/>
      <c r="J197" s="80"/>
      <c r="K197" s="254"/>
    </row>
    <row r="198" spans="2:11">
      <c r="B198" s="78"/>
      <c r="C198" s="79"/>
      <c r="D198" s="79"/>
      <c r="E198" s="80"/>
      <c r="F198" s="79"/>
      <c r="G198" s="79"/>
      <c r="H198" s="79"/>
      <c r="I198" s="79"/>
      <c r="J198" s="80"/>
      <c r="K198" s="254"/>
    </row>
    <row r="199" spans="2:11">
      <c r="B199" s="78"/>
      <c r="C199" s="79"/>
      <c r="D199" s="79"/>
      <c r="E199" s="80"/>
      <c r="F199" s="79"/>
      <c r="G199" s="79"/>
      <c r="H199" s="79"/>
      <c r="I199" s="79"/>
      <c r="J199" s="80"/>
      <c r="K199" s="254"/>
    </row>
    <row r="200" spans="2:11">
      <c r="B200" s="78"/>
      <c r="C200" s="79"/>
      <c r="D200" s="79"/>
      <c r="E200" s="80"/>
      <c r="F200" s="79"/>
      <c r="G200" s="79"/>
      <c r="H200" s="79"/>
      <c r="I200" s="79"/>
      <c r="J200" s="80"/>
      <c r="K200" s="254"/>
    </row>
    <row r="201" spans="2:11">
      <c r="B201" s="78"/>
      <c r="C201" s="79"/>
      <c r="D201" s="79"/>
      <c r="E201" s="80"/>
      <c r="F201" s="79"/>
      <c r="G201" s="79"/>
      <c r="H201" s="79"/>
      <c r="I201" s="79"/>
      <c r="J201" s="80"/>
      <c r="K201" s="254"/>
    </row>
    <row r="202" spans="2:11">
      <c r="B202" s="78"/>
      <c r="C202" s="79"/>
      <c r="D202" s="79"/>
      <c r="E202" s="80"/>
      <c r="F202" s="79"/>
      <c r="G202" s="79"/>
      <c r="H202" s="79"/>
      <c r="I202" s="79"/>
      <c r="J202" s="80"/>
      <c r="K202" s="254"/>
    </row>
    <row r="203" spans="2:11">
      <c r="B203" s="78"/>
      <c r="C203" s="79"/>
      <c r="D203" s="79"/>
      <c r="E203" s="80"/>
      <c r="F203" s="79"/>
      <c r="G203" s="79"/>
      <c r="H203" s="79"/>
      <c r="I203" s="79"/>
      <c r="J203" s="80"/>
      <c r="K203" s="254"/>
    </row>
    <row r="204" spans="2:11">
      <c r="B204" s="78"/>
      <c r="C204" s="79"/>
      <c r="D204" s="79"/>
      <c r="E204" s="80"/>
      <c r="F204" s="79"/>
      <c r="G204" s="79"/>
      <c r="H204" s="79"/>
      <c r="I204" s="79"/>
      <c r="J204" s="80"/>
      <c r="K204" s="254"/>
    </row>
    <row r="205" spans="2:11">
      <c r="B205" s="78"/>
      <c r="C205" s="79"/>
      <c r="D205" s="79"/>
      <c r="E205" s="80"/>
      <c r="F205" s="79"/>
      <c r="G205" s="79"/>
      <c r="H205" s="79"/>
      <c r="I205" s="79"/>
      <c r="J205" s="80"/>
      <c r="K205" s="254"/>
    </row>
    <row r="206" spans="2:11">
      <c r="B206" s="78"/>
      <c r="C206" s="79"/>
      <c r="D206" s="79"/>
      <c r="E206" s="80"/>
      <c r="F206" s="79"/>
      <c r="G206" s="79"/>
      <c r="H206" s="79"/>
      <c r="I206" s="79"/>
      <c r="J206" s="80"/>
      <c r="K206" s="254"/>
    </row>
    <row r="207" spans="2:11">
      <c r="B207" s="78"/>
      <c r="C207" s="79"/>
      <c r="D207" s="79"/>
      <c r="E207" s="80"/>
      <c r="F207" s="79"/>
      <c r="G207" s="79"/>
      <c r="H207" s="79"/>
      <c r="I207" s="79"/>
      <c r="J207" s="80"/>
      <c r="K207" s="254"/>
    </row>
    <row r="208" spans="2:11">
      <c r="B208" s="78"/>
      <c r="C208" s="79"/>
      <c r="D208" s="79"/>
      <c r="E208" s="80"/>
      <c r="F208" s="79"/>
      <c r="G208" s="79"/>
      <c r="H208" s="79"/>
      <c r="I208" s="79"/>
      <c r="J208" s="80"/>
      <c r="K208" s="254"/>
    </row>
    <row r="209" spans="2:11">
      <c r="B209" s="78"/>
      <c r="C209" s="79"/>
      <c r="D209" s="79"/>
      <c r="E209" s="80"/>
      <c r="F209" s="79"/>
      <c r="G209" s="79"/>
      <c r="H209" s="79"/>
      <c r="I209" s="79"/>
      <c r="J209" s="80"/>
      <c r="K209" s="254"/>
    </row>
    <row r="210" spans="2:11">
      <c r="B210" s="78"/>
      <c r="C210" s="79"/>
      <c r="D210" s="79"/>
      <c r="E210" s="80"/>
      <c r="F210" s="79"/>
      <c r="G210" s="79"/>
      <c r="H210" s="79"/>
      <c r="I210" s="79"/>
      <c r="J210" s="80"/>
      <c r="K210" s="254"/>
    </row>
    <row r="211" spans="2:11">
      <c r="B211" s="78"/>
      <c r="C211" s="79"/>
      <c r="D211" s="79"/>
      <c r="E211" s="80"/>
      <c r="F211" s="79"/>
      <c r="G211" s="79"/>
      <c r="H211" s="79"/>
      <c r="I211" s="79"/>
      <c r="J211" s="80"/>
      <c r="K211" s="254"/>
    </row>
    <row r="212" spans="2:11">
      <c r="B212" s="78"/>
      <c r="C212" s="79"/>
      <c r="D212" s="79"/>
      <c r="E212" s="80"/>
      <c r="F212" s="79"/>
      <c r="G212" s="79"/>
      <c r="H212" s="79"/>
      <c r="I212" s="79"/>
      <c r="J212" s="80"/>
      <c r="K212" s="254"/>
    </row>
    <row r="213" spans="2:11">
      <c r="B213" s="78"/>
      <c r="C213" s="79"/>
      <c r="D213" s="79"/>
      <c r="E213" s="80"/>
      <c r="F213" s="79"/>
      <c r="G213" s="79"/>
      <c r="H213" s="79"/>
      <c r="I213" s="79"/>
      <c r="J213" s="80"/>
      <c r="K213" s="254"/>
    </row>
    <row r="214" spans="2:11">
      <c r="B214" s="78"/>
      <c r="C214" s="79"/>
      <c r="D214" s="79"/>
      <c r="E214" s="80"/>
      <c r="F214" s="79"/>
      <c r="G214" s="79"/>
      <c r="H214" s="79"/>
      <c r="I214" s="79"/>
      <c r="J214" s="80"/>
      <c r="K214" s="254"/>
    </row>
    <row r="215" spans="2:11">
      <c r="B215" s="78"/>
      <c r="C215" s="79"/>
      <c r="D215" s="79"/>
      <c r="E215" s="80"/>
      <c r="F215" s="79"/>
      <c r="G215" s="79"/>
      <c r="H215" s="79"/>
      <c r="I215" s="79"/>
      <c r="J215" s="80"/>
      <c r="K215" s="254"/>
    </row>
    <row r="216" spans="2:11">
      <c r="B216" s="78"/>
      <c r="C216" s="79"/>
      <c r="D216" s="79"/>
      <c r="E216" s="80"/>
      <c r="F216" s="79"/>
      <c r="G216" s="79"/>
      <c r="H216" s="79"/>
      <c r="I216" s="79"/>
      <c r="J216" s="80"/>
      <c r="K216" s="254"/>
    </row>
    <row r="217" spans="2:11">
      <c r="B217" s="78"/>
      <c r="C217" s="79"/>
      <c r="D217" s="79"/>
      <c r="E217" s="80"/>
      <c r="F217" s="79"/>
      <c r="G217" s="79"/>
      <c r="H217" s="79"/>
      <c r="I217" s="79"/>
      <c r="J217" s="80"/>
      <c r="K217" s="254"/>
    </row>
    <row r="218" spans="2:11">
      <c r="B218" s="78"/>
      <c r="C218" s="79"/>
      <c r="D218" s="79"/>
      <c r="E218" s="80"/>
      <c r="F218" s="79"/>
      <c r="G218" s="79"/>
      <c r="H218" s="79"/>
      <c r="I218" s="79"/>
      <c r="J218" s="80"/>
      <c r="K218" s="254"/>
    </row>
    <row r="219" spans="2:11">
      <c r="B219" s="78"/>
      <c r="C219" s="79"/>
      <c r="D219" s="79"/>
      <c r="E219" s="80"/>
      <c r="F219" s="79"/>
      <c r="G219" s="79"/>
      <c r="H219" s="79"/>
      <c r="I219" s="79"/>
      <c r="J219" s="80"/>
      <c r="K219" s="254"/>
    </row>
    <row r="220" spans="2:11">
      <c r="B220" s="78"/>
      <c r="C220" s="79"/>
      <c r="D220" s="79"/>
      <c r="E220" s="80"/>
      <c r="F220" s="79"/>
      <c r="G220" s="79"/>
      <c r="H220" s="79"/>
      <c r="I220" s="79"/>
      <c r="J220" s="80"/>
      <c r="K220" s="254"/>
    </row>
    <row r="221" spans="2:11">
      <c r="B221" s="78"/>
      <c r="C221" s="79"/>
      <c r="D221" s="79"/>
      <c r="E221" s="80"/>
      <c r="F221" s="79"/>
      <c r="G221" s="79"/>
      <c r="H221" s="79"/>
      <c r="I221" s="79"/>
      <c r="J221" s="80"/>
      <c r="K221" s="254"/>
    </row>
    <row r="222" spans="2:11">
      <c r="B222" s="78"/>
      <c r="C222" s="79"/>
      <c r="D222" s="79"/>
      <c r="E222" s="80"/>
      <c r="F222" s="79"/>
      <c r="G222" s="79"/>
      <c r="H222" s="79"/>
      <c r="I222" s="79"/>
      <c r="J222" s="80"/>
      <c r="K222" s="254"/>
    </row>
    <row r="223" spans="2:11">
      <c r="B223" s="78"/>
      <c r="C223" s="79"/>
      <c r="D223" s="79"/>
      <c r="E223" s="80"/>
      <c r="F223" s="79"/>
      <c r="G223" s="79"/>
      <c r="H223" s="79"/>
      <c r="I223" s="79"/>
      <c r="J223" s="80"/>
      <c r="K223" s="254"/>
    </row>
    <row r="224" spans="2:11">
      <c r="B224" s="78"/>
      <c r="C224" s="79"/>
      <c r="D224" s="79"/>
      <c r="E224" s="80"/>
      <c r="F224" s="79"/>
      <c r="G224" s="79"/>
      <c r="H224" s="79"/>
      <c r="I224" s="79"/>
      <c r="J224" s="80"/>
      <c r="K224" s="254"/>
    </row>
    <row r="225" spans="2:11">
      <c r="B225" s="78"/>
      <c r="C225" s="79"/>
      <c r="D225" s="79"/>
      <c r="E225" s="80"/>
      <c r="F225" s="79"/>
      <c r="G225" s="79"/>
      <c r="H225" s="79"/>
      <c r="I225" s="79"/>
      <c r="J225" s="80"/>
      <c r="K225" s="254"/>
    </row>
    <row r="226" spans="2:11">
      <c r="B226" s="78"/>
      <c r="C226" s="79"/>
      <c r="D226" s="79"/>
      <c r="E226" s="80"/>
      <c r="F226" s="79"/>
      <c r="G226" s="79"/>
      <c r="H226" s="79"/>
      <c r="I226" s="79"/>
      <c r="J226" s="80"/>
      <c r="K226" s="254"/>
    </row>
    <row r="227" spans="2:11">
      <c r="B227" s="78"/>
      <c r="C227" s="79"/>
      <c r="D227" s="79"/>
      <c r="E227" s="80"/>
      <c r="F227" s="79"/>
      <c r="G227" s="79"/>
      <c r="H227" s="79"/>
      <c r="I227" s="79"/>
      <c r="J227" s="80"/>
      <c r="K227" s="254"/>
    </row>
    <row r="228" spans="2:11">
      <c r="B228" s="78"/>
      <c r="C228" s="79"/>
      <c r="D228" s="79"/>
      <c r="E228" s="80"/>
      <c r="F228" s="79"/>
      <c r="G228" s="79"/>
      <c r="H228" s="79"/>
      <c r="I228" s="79"/>
      <c r="J228" s="80"/>
      <c r="K228" s="254"/>
    </row>
    <row r="229" spans="2:11">
      <c r="B229" s="78"/>
      <c r="C229" s="79"/>
      <c r="D229" s="79"/>
      <c r="E229" s="80"/>
      <c r="F229" s="79"/>
      <c r="G229" s="79"/>
      <c r="H229" s="79"/>
      <c r="I229" s="79"/>
      <c r="J229" s="80"/>
      <c r="K229" s="254"/>
    </row>
    <row r="230" spans="2:11">
      <c r="B230" s="78"/>
      <c r="C230" s="79"/>
      <c r="D230" s="79"/>
      <c r="E230" s="80"/>
      <c r="F230" s="79"/>
      <c r="G230" s="79"/>
      <c r="H230" s="79"/>
      <c r="I230" s="79"/>
      <c r="J230" s="80"/>
      <c r="K230" s="254"/>
    </row>
    <row r="231" spans="2:11">
      <c r="B231" s="78"/>
      <c r="C231" s="79"/>
      <c r="D231" s="79"/>
      <c r="E231" s="80"/>
      <c r="F231" s="79"/>
      <c r="G231" s="79"/>
      <c r="H231" s="79"/>
      <c r="I231" s="79"/>
      <c r="J231" s="80"/>
      <c r="K231" s="254"/>
    </row>
    <row r="232" spans="2:11">
      <c r="B232" s="78"/>
      <c r="C232" s="79"/>
      <c r="D232" s="79"/>
      <c r="E232" s="80"/>
      <c r="F232" s="79"/>
      <c r="G232" s="79"/>
      <c r="H232" s="79"/>
      <c r="I232" s="79"/>
      <c r="J232" s="80"/>
      <c r="K232" s="254"/>
    </row>
    <row r="233" spans="2:11">
      <c r="B233" s="78"/>
      <c r="C233" s="79"/>
      <c r="D233" s="79"/>
      <c r="E233" s="80"/>
      <c r="F233" s="79"/>
      <c r="G233" s="79"/>
      <c r="H233" s="79"/>
      <c r="I233" s="79"/>
      <c r="J233" s="80"/>
      <c r="K233" s="254"/>
    </row>
    <row r="234" spans="2:11">
      <c r="B234" s="78"/>
      <c r="C234" s="79"/>
      <c r="D234" s="79"/>
      <c r="E234" s="80"/>
      <c r="F234" s="79"/>
      <c r="G234" s="79"/>
      <c r="H234" s="79"/>
      <c r="I234" s="79"/>
      <c r="J234" s="80"/>
      <c r="K234" s="254"/>
    </row>
    <row r="235" spans="2:11">
      <c r="B235" s="78"/>
      <c r="C235" s="79"/>
      <c r="D235" s="79"/>
      <c r="E235" s="80"/>
      <c r="F235" s="79"/>
      <c r="G235" s="79"/>
      <c r="H235" s="79"/>
      <c r="I235" s="79"/>
      <c r="J235" s="80"/>
      <c r="K235" s="254"/>
    </row>
    <row r="236" spans="2:11">
      <c r="B236" s="78"/>
      <c r="C236" s="79"/>
      <c r="D236" s="79"/>
      <c r="E236" s="80"/>
      <c r="F236" s="79"/>
      <c r="G236" s="79"/>
      <c r="H236" s="79"/>
      <c r="I236" s="79"/>
      <c r="J236" s="80"/>
      <c r="K236" s="254"/>
    </row>
    <row r="237" spans="2:11">
      <c r="B237" s="78"/>
      <c r="C237" s="79"/>
      <c r="D237" s="79"/>
      <c r="E237" s="80"/>
      <c r="F237" s="79"/>
      <c r="G237" s="79"/>
      <c r="H237" s="79"/>
      <c r="I237" s="79"/>
      <c r="J237" s="80"/>
      <c r="K237" s="254"/>
    </row>
    <row r="238" spans="2:11">
      <c r="B238" s="78"/>
      <c r="C238" s="79"/>
      <c r="D238" s="79"/>
      <c r="E238" s="80"/>
      <c r="F238" s="79"/>
      <c r="G238" s="79"/>
      <c r="H238" s="79"/>
      <c r="I238" s="79"/>
      <c r="J238" s="80"/>
      <c r="K238" s="254"/>
    </row>
    <row r="239" spans="2:11">
      <c r="B239" s="78"/>
      <c r="C239" s="79"/>
      <c r="D239" s="79"/>
      <c r="E239" s="80"/>
      <c r="F239" s="79"/>
      <c r="G239" s="79"/>
      <c r="H239" s="79"/>
      <c r="I239" s="79"/>
      <c r="J239" s="80"/>
      <c r="K239" s="254"/>
    </row>
    <row r="240" spans="2:11">
      <c r="B240" s="78"/>
      <c r="C240" s="79"/>
      <c r="D240" s="79"/>
      <c r="E240" s="80"/>
      <c r="F240" s="79"/>
      <c r="G240" s="79"/>
      <c r="H240" s="79"/>
      <c r="I240" s="79"/>
      <c r="J240" s="80"/>
      <c r="K240" s="254"/>
    </row>
    <row r="241" spans="2:11">
      <c r="B241" s="78"/>
      <c r="C241" s="79"/>
      <c r="D241" s="79"/>
      <c r="E241" s="80"/>
      <c r="F241" s="79"/>
      <c r="G241" s="79"/>
      <c r="H241" s="79"/>
      <c r="I241" s="79"/>
      <c r="J241" s="80"/>
      <c r="K241" s="254"/>
    </row>
    <row r="242" spans="2:11">
      <c r="B242" s="78"/>
      <c r="C242" s="79"/>
      <c r="D242" s="79"/>
      <c r="E242" s="80"/>
      <c r="F242" s="79"/>
      <c r="G242" s="79"/>
      <c r="H242" s="79"/>
      <c r="I242" s="79"/>
      <c r="J242" s="80"/>
      <c r="K242" s="254"/>
    </row>
    <row r="243" spans="2:11">
      <c r="B243" s="78"/>
      <c r="C243" s="79"/>
      <c r="D243" s="79"/>
      <c r="E243" s="80"/>
      <c r="F243" s="79"/>
      <c r="G243" s="79"/>
      <c r="H243" s="79"/>
      <c r="I243" s="79"/>
      <c r="J243" s="80"/>
      <c r="K243" s="254"/>
    </row>
    <row r="244" spans="2:11">
      <c r="B244" s="78"/>
      <c r="C244" s="79"/>
      <c r="D244" s="79"/>
      <c r="E244" s="80"/>
      <c r="F244" s="79"/>
      <c r="G244" s="79"/>
      <c r="H244" s="79"/>
      <c r="I244" s="79"/>
      <c r="J244" s="80"/>
      <c r="K244" s="254"/>
    </row>
    <row r="245" spans="2:11">
      <c r="B245" s="78"/>
      <c r="C245" s="79"/>
      <c r="D245" s="79"/>
      <c r="E245" s="80"/>
      <c r="F245" s="79"/>
      <c r="G245" s="79"/>
      <c r="H245" s="79"/>
      <c r="I245" s="79"/>
      <c r="J245" s="80"/>
      <c r="K245" s="254"/>
    </row>
    <row r="246" spans="2:11">
      <c r="B246" s="78"/>
      <c r="C246" s="79"/>
      <c r="D246" s="79"/>
      <c r="E246" s="80"/>
      <c r="F246" s="79"/>
      <c r="G246" s="79"/>
      <c r="H246" s="79"/>
      <c r="I246" s="79"/>
      <c r="J246" s="80"/>
      <c r="K246" s="254"/>
    </row>
    <row r="247" spans="2:11">
      <c r="B247" s="78"/>
      <c r="C247" s="79"/>
      <c r="D247" s="79"/>
      <c r="E247" s="80"/>
      <c r="F247" s="79"/>
      <c r="G247" s="79"/>
      <c r="H247" s="79"/>
      <c r="I247" s="79"/>
      <c r="J247" s="80"/>
      <c r="K247" s="254"/>
    </row>
    <row r="248" spans="2:11">
      <c r="B248" s="78"/>
      <c r="C248" s="79"/>
      <c r="D248" s="79"/>
      <c r="E248" s="80"/>
      <c r="F248" s="79"/>
      <c r="G248" s="79"/>
      <c r="H248" s="79"/>
      <c r="I248" s="79"/>
      <c r="J248" s="80"/>
      <c r="K248" s="254"/>
    </row>
    <row r="249" spans="2:11">
      <c r="B249" s="78"/>
      <c r="C249" s="79"/>
      <c r="D249" s="79"/>
      <c r="E249" s="80"/>
      <c r="F249" s="79"/>
      <c r="G249" s="79"/>
      <c r="H249" s="79"/>
      <c r="I249" s="79"/>
      <c r="J249" s="80"/>
      <c r="K249" s="254"/>
    </row>
    <row r="250" spans="2:11">
      <c r="B250" s="78"/>
      <c r="C250" s="79"/>
      <c r="D250" s="81"/>
      <c r="E250" s="82"/>
      <c r="F250" s="81"/>
      <c r="G250" s="81"/>
      <c r="H250" s="81"/>
      <c r="I250" s="81"/>
      <c r="J250" s="80"/>
      <c r="K250" s="254"/>
    </row>
    <row r="251" spans="2:11">
      <c r="B251" s="78"/>
      <c r="C251" s="79"/>
      <c r="D251" s="79"/>
      <c r="E251" s="80"/>
      <c r="F251" s="79"/>
      <c r="G251" s="79"/>
      <c r="H251" s="79"/>
      <c r="I251" s="79"/>
      <c r="J251" s="80"/>
      <c r="K251" s="254"/>
    </row>
    <row r="252" spans="2:11">
      <c r="B252" s="78"/>
      <c r="C252" s="79"/>
      <c r="D252" s="79"/>
      <c r="E252" s="80"/>
      <c r="F252" s="79"/>
      <c r="G252" s="79"/>
      <c r="H252" s="79"/>
      <c r="I252" s="79"/>
      <c r="J252" s="80"/>
      <c r="K252" s="254"/>
    </row>
    <row r="253" spans="2:11">
      <c r="B253" s="78"/>
      <c r="C253" s="79"/>
      <c r="D253" s="79"/>
      <c r="E253" s="80"/>
      <c r="F253" s="79"/>
      <c r="G253" s="79"/>
      <c r="H253" s="79"/>
      <c r="I253" s="79"/>
      <c r="J253" s="80"/>
      <c r="K253" s="254"/>
    </row>
    <row r="254" spans="2:11">
      <c r="B254" s="78"/>
      <c r="C254" s="79"/>
      <c r="D254" s="79"/>
      <c r="E254" s="80"/>
      <c r="F254" s="79"/>
      <c r="G254" s="79"/>
      <c r="H254" s="79"/>
      <c r="I254" s="79"/>
      <c r="J254" s="80"/>
      <c r="K254" s="254"/>
    </row>
    <row r="255" spans="2:11">
      <c r="B255" s="78"/>
      <c r="C255" s="79"/>
      <c r="D255" s="79"/>
      <c r="E255" s="80"/>
      <c r="F255" s="79"/>
      <c r="G255" s="79"/>
      <c r="H255" s="79"/>
      <c r="I255" s="79"/>
      <c r="J255" s="80"/>
      <c r="K255" s="254"/>
    </row>
    <row r="256" spans="2:11">
      <c r="B256" s="78"/>
      <c r="C256" s="79"/>
      <c r="D256" s="79"/>
      <c r="E256" s="80"/>
      <c r="F256" s="79"/>
      <c r="G256" s="79"/>
      <c r="H256" s="79"/>
      <c r="I256" s="79"/>
      <c r="J256" s="80"/>
      <c r="K256" s="254"/>
    </row>
    <row r="257" spans="2:11">
      <c r="B257" s="78"/>
      <c r="C257" s="79"/>
      <c r="D257" s="79"/>
      <c r="E257" s="80"/>
      <c r="F257" s="79"/>
      <c r="G257" s="79"/>
      <c r="H257" s="79"/>
      <c r="I257" s="79"/>
      <c r="J257" s="80"/>
      <c r="K257" s="254"/>
    </row>
    <row r="258" spans="2:11">
      <c r="B258" s="78"/>
      <c r="C258" s="79"/>
      <c r="D258" s="79"/>
      <c r="E258" s="80"/>
      <c r="F258" s="79"/>
      <c r="G258" s="79"/>
      <c r="H258" s="79"/>
      <c r="I258" s="79"/>
      <c r="J258" s="80"/>
      <c r="K258" s="254"/>
    </row>
    <row r="259" spans="2:11">
      <c r="B259" s="78"/>
      <c r="C259" s="79"/>
      <c r="D259" s="79"/>
      <c r="E259" s="80"/>
      <c r="F259" s="79"/>
      <c r="G259" s="79"/>
      <c r="H259" s="79"/>
      <c r="I259" s="79"/>
      <c r="J259" s="80"/>
      <c r="K259" s="254"/>
    </row>
    <row r="260" spans="2:11">
      <c r="B260" s="78"/>
      <c r="C260" s="79"/>
      <c r="D260" s="79"/>
      <c r="E260" s="80"/>
      <c r="F260" s="79"/>
      <c r="G260" s="79"/>
      <c r="H260" s="79"/>
      <c r="I260" s="79"/>
      <c r="J260" s="80"/>
      <c r="K260" s="254"/>
    </row>
    <row r="261" spans="2:11">
      <c r="B261" s="78"/>
      <c r="C261" s="79"/>
      <c r="D261" s="79"/>
      <c r="E261" s="80"/>
      <c r="F261" s="79"/>
      <c r="G261" s="79"/>
      <c r="H261" s="79"/>
      <c r="I261" s="79"/>
      <c r="J261" s="80"/>
      <c r="K261" s="254"/>
    </row>
    <row r="262" spans="2:11">
      <c r="B262" s="78"/>
      <c r="C262" s="79"/>
      <c r="D262" s="79"/>
      <c r="E262" s="80"/>
      <c r="F262" s="79"/>
      <c r="G262" s="79"/>
      <c r="H262" s="79"/>
      <c r="I262" s="79"/>
      <c r="J262" s="80"/>
      <c r="K262" s="254"/>
    </row>
    <row r="263" spans="2:11">
      <c r="B263" s="78"/>
      <c r="C263" s="79"/>
      <c r="D263" s="79"/>
      <c r="E263" s="80"/>
      <c r="F263" s="79"/>
      <c r="G263" s="79"/>
      <c r="H263" s="79"/>
      <c r="I263" s="79"/>
      <c r="J263" s="80"/>
      <c r="K263" s="254"/>
    </row>
    <row r="264" spans="2:11">
      <c r="B264" s="78"/>
      <c r="C264" s="79"/>
      <c r="D264" s="79"/>
      <c r="E264" s="80"/>
      <c r="F264" s="79"/>
      <c r="G264" s="79"/>
      <c r="H264" s="79"/>
      <c r="I264" s="79"/>
      <c r="J264" s="80"/>
      <c r="K264" s="254"/>
    </row>
    <row r="265" spans="2:11">
      <c r="B265" s="78"/>
      <c r="C265" s="79"/>
      <c r="D265" s="79"/>
      <c r="E265" s="80"/>
      <c r="F265" s="79"/>
      <c r="G265" s="79"/>
      <c r="H265" s="79"/>
      <c r="I265" s="79"/>
      <c r="J265" s="80"/>
      <c r="K265" s="254"/>
    </row>
    <row r="266" spans="2:11">
      <c r="B266" s="78"/>
      <c r="C266" s="79"/>
      <c r="D266" s="79"/>
      <c r="E266" s="80"/>
      <c r="F266" s="79"/>
      <c r="G266" s="79"/>
      <c r="H266" s="79"/>
      <c r="I266" s="79"/>
      <c r="J266" s="80"/>
      <c r="K266" s="254"/>
    </row>
    <row r="267" spans="2:11">
      <c r="B267" s="78"/>
      <c r="C267" s="79"/>
      <c r="D267" s="79"/>
      <c r="E267" s="80"/>
      <c r="F267" s="79"/>
      <c r="G267" s="79"/>
      <c r="H267" s="79"/>
      <c r="I267" s="79"/>
      <c r="J267" s="80"/>
      <c r="K267" s="254"/>
    </row>
    <row r="268" spans="2:11">
      <c r="B268" s="78"/>
      <c r="C268" s="79"/>
      <c r="D268" s="79"/>
      <c r="E268" s="80"/>
      <c r="F268" s="79"/>
      <c r="G268" s="79"/>
      <c r="H268" s="79"/>
      <c r="I268" s="79"/>
      <c r="J268" s="80"/>
      <c r="K268" s="254"/>
    </row>
    <row r="269" spans="2:11">
      <c r="B269" s="78"/>
      <c r="C269" s="79"/>
      <c r="D269" s="79"/>
      <c r="E269" s="80"/>
      <c r="F269" s="79"/>
      <c r="G269" s="79"/>
      <c r="H269" s="79"/>
      <c r="I269" s="79"/>
      <c r="J269" s="80"/>
      <c r="K269" s="254"/>
    </row>
    <row r="270" spans="2:11">
      <c r="B270" s="78"/>
      <c r="C270" s="79"/>
      <c r="D270" s="79"/>
      <c r="E270" s="80"/>
      <c r="F270" s="79"/>
      <c r="G270" s="79"/>
      <c r="H270" s="79"/>
      <c r="I270" s="79"/>
      <c r="J270" s="80"/>
      <c r="K270" s="254"/>
    </row>
    <row r="271" spans="2:11">
      <c r="B271" s="78"/>
      <c r="C271" s="79"/>
      <c r="D271" s="79"/>
      <c r="E271" s="80"/>
      <c r="F271" s="79"/>
      <c r="G271" s="79"/>
      <c r="H271" s="79"/>
      <c r="I271" s="79"/>
      <c r="J271" s="80"/>
      <c r="K271" s="254"/>
    </row>
    <row r="272" spans="2:11">
      <c r="B272" s="78"/>
      <c r="C272" s="79"/>
      <c r="D272" s="79"/>
      <c r="E272" s="80"/>
      <c r="F272" s="79"/>
      <c r="G272" s="79"/>
      <c r="H272" s="79"/>
      <c r="I272" s="79"/>
      <c r="J272" s="80"/>
      <c r="K272" s="254"/>
    </row>
    <row r="273" spans="2:11">
      <c r="B273" s="78"/>
      <c r="C273" s="79"/>
      <c r="D273" s="79"/>
      <c r="E273" s="80"/>
      <c r="F273" s="79"/>
      <c r="G273" s="79"/>
      <c r="H273" s="79"/>
      <c r="I273" s="79"/>
      <c r="J273" s="80"/>
      <c r="K273" s="254"/>
    </row>
    <row r="274" spans="2:11">
      <c r="B274" s="78"/>
      <c r="C274" s="79"/>
      <c r="D274" s="79"/>
      <c r="E274" s="80"/>
      <c r="F274" s="79"/>
      <c r="G274" s="79"/>
      <c r="H274" s="79"/>
      <c r="I274" s="79"/>
      <c r="J274" s="80"/>
      <c r="K274" s="254"/>
    </row>
    <row r="275" spans="2:11">
      <c r="B275" s="78"/>
      <c r="C275" s="79"/>
      <c r="D275" s="79"/>
      <c r="E275" s="80"/>
      <c r="F275" s="79"/>
      <c r="G275" s="79"/>
      <c r="H275" s="79"/>
      <c r="I275" s="79"/>
      <c r="J275" s="80"/>
      <c r="K275" s="254"/>
    </row>
    <row r="276" spans="2:11">
      <c r="B276" s="78"/>
      <c r="C276" s="79"/>
      <c r="D276" s="79"/>
      <c r="E276" s="80"/>
      <c r="F276" s="79"/>
      <c r="G276" s="79"/>
      <c r="H276" s="79"/>
      <c r="I276" s="79"/>
      <c r="J276" s="80"/>
      <c r="K276" s="254"/>
    </row>
    <row r="277" spans="2:11">
      <c r="B277" s="78"/>
      <c r="C277" s="79"/>
      <c r="D277" s="79"/>
      <c r="E277" s="80"/>
      <c r="F277" s="79"/>
      <c r="G277" s="79"/>
      <c r="H277" s="79"/>
      <c r="I277" s="79"/>
      <c r="J277" s="80"/>
      <c r="K277" s="254"/>
    </row>
    <row r="278" spans="2:11">
      <c r="B278" s="78"/>
      <c r="C278" s="79"/>
      <c r="D278" s="79"/>
      <c r="E278" s="80"/>
      <c r="F278" s="79"/>
      <c r="G278" s="79"/>
      <c r="H278" s="79"/>
      <c r="I278" s="79"/>
      <c r="J278" s="80"/>
      <c r="K278" s="254"/>
    </row>
    <row r="279" spans="2:11">
      <c r="B279" s="78"/>
      <c r="C279" s="79"/>
      <c r="D279" s="79"/>
      <c r="E279" s="80"/>
      <c r="F279" s="79"/>
      <c r="G279" s="79"/>
      <c r="H279" s="79"/>
      <c r="I279" s="79"/>
      <c r="J279" s="80"/>
      <c r="K279" s="254"/>
    </row>
    <row r="280" spans="2:11">
      <c r="B280" s="78"/>
      <c r="C280" s="79"/>
      <c r="D280" s="79"/>
      <c r="E280" s="80"/>
      <c r="F280" s="79"/>
      <c r="G280" s="79"/>
      <c r="H280" s="79"/>
      <c r="I280" s="79"/>
      <c r="J280" s="80"/>
      <c r="K280" s="254"/>
    </row>
    <row r="281" spans="2:11">
      <c r="B281" s="78"/>
      <c r="C281" s="79"/>
      <c r="D281" s="79"/>
      <c r="E281" s="80"/>
      <c r="F281" s="79"/>
      <c r="G281" s="79"/>
      <c r="H281" s="79"/>
      <c r="I281" s="79"/>
      <c r="J281" s="80"/>
      <c r="K281" s="254"/>
    </row>
    <row r="282" spans="2:11">
      <c r="B282" s="78"/>
      <c r="C282" s="79"/>
      <c r="D282" s="79"/>
      <c r="E282" s="80"/>
      <c r="F282" s="79"/>
      <c r="G282" s="79"/>
      <c r="H282" s="79"/>
      <c r="I282" s="79"/>
      <c r="J282" s="80"/>
      <c r="K282" s="254"/>
    </row>
    <row r="283" spans="2:11">
      <c r="B283" s="78"/>
      <c r="C283" s="79"/>
      <c r="D283" s="79"/>
      <c r="E283" s="80"/>
      <c r="F283" s="79"/>
      <c r="G283" s="79"/>
      <c r="H283" s="79"/>
      <c r="I283" s="79"/>
      <c r="J283" s="80"/>
      <c r="K283" s="254"/>
    </row>
    <row r="284" spans="2:11">
      <c r="B284" s="78"/>
      <c r="C284" s="79"/>
      <c r="D284" s="79"/>
      <c r="E284" s="80"/>
      <c r="F284" s="79"/>
      <c r="G284" s="79"/>
      <c r="H284" s="79"/>
      <c r="I284" s="79"/>
      <c r="J284" s="80"/>
      <c r="K284" s="254"/>
    </row>
    <row r="285" spans="2:11">
      <c r="B285" s="78"/>
      <c r="C285" s="79"/>
      <c r="D285" s="79"/>
      <c r="E285" s="80"/>
      <c r="F285" s="79"/>
      <c r="G285" s="79"/>
      <c r="H285" s="79"/>
      <c r="I285" s="79"/>
      <c r="J285" s="80"/>
      <c r="K285" s="254"/>
    </row>
    <row r="286" spans="2:11">
      <c r="B286" s="78"/>
      <c r="C286" s="79"/>
      <c r="D286" s="79"/>
      <c r="E286" s="80"/>
      <c r="F286" s="79"/>
      <c r="G286" s="79"/>
      <c r="H286" s="79"/>
      <c r="I286" s="79"/>
      <c r="J286" s="80"/>
      <c r="K286" s="254"/>
    </row>
    <row r="287" spans="2:11">
      <c r="B287" s="78"/>
      <c r="C287" s="79"/>
      <c r="D287" s="79"/>
      <c r="E287" s="80"/>
      <c r="F287" s="79"/>
      <c r="G287" s="79"/>
      <c r="H287" s="79"/>
      <c r="I287" s="79"/>
      <c r="J287" s="80"/>
      <c r="K287" s="254"/>
    </row>
    <row r="288" spans="2:11">
      <c r="B288" s="78"/>
      <c r="C288" s="79"/>
      <c r="D288" s="79"/>
      <c r="E288" s="80"/>
      <c r="F288" s="79"/>
      <c r="G288" s="79"/>
      <c r="H288" s="79"/>
      <c r="I288" s="79"/>
      <c r="J288" s="80"/>
      <c r="K288" s="254"/>
    </row>
    <row r="289" spans="2:11">
      <c r="B289" s="78"/>
      <c r="C289" s="79"/>
      <c r="D289" s="79"/>
      <c r="E289" s="80"/>
      <c r="F289" s="79"/>
      <c r="G289" s="79"/>
      <c r="H289" s="79"/>
      <c r="I289" s="79"/>
      <c r="J289" s="80"/>
      <c r="K289" s="254"/>
    </row>
    <row r="290" spans="2:11">
      <c r="B290" s="78"/>
      <c r="C290" s="79"/>
      <c r="D290" s="79"/>
      <c r="E290" s="80"/>
      <c r="F290" s="79"/>
      <c r="G290" s="79"/>
      <c r="H290" s="79"/>
      <c r="I290" s="79"/>
      <c r="J290" s="80"/>
      <c r="K290" s="254"/>
    </row>
    <row r="291" spans="2:11">
      <c r="B291" s="78"/>
      <c r="C291" s="79"/>
      <c r="D291" s="79"/>
      <c r="E291" s="80"/>
      <c r="F291" s="79"/>
      <c r="G291" s="79"/>
      <c r="H291" s="79"/>
      <c r="I291" s="79"/>
      <c r="J291" s="80"/>
      <c r="K291" s="254"/>
    </row>
    <row r="292" spans="2:11">
      <c r="B292" s="78"/>
      <c r="C292" s="79"/>
      <c r="D292" s="79"/>
      <c r="E292" s="80"/>
      <c r="F292" s="79"/>
      <c r="G292" s="79"/>
      <c r="H292" s="79"/>
      <c r="I292" s="79"/>
      <c r="J292" s="80"/>
      <c r="K292" s="254"/>
    </row>
    <row r="293" spans="2:11">
      <c r="B293" s="78"/>
      <c r="C293" s="79"/>
      <c r="D293" s="79"/>
      <c r="E293" s="80"/>
      <c r="F293" s="79"/>
      <c r="G293" s="79"/>
      <c r="H293" s="79"/>
      <c r="I293" s="79"/>
      <c r="J293" s="80"/>
      <c r="K293" s="254"/>
    </row>
    <row r="294" spans="2:11">
      <c r="B294" s="78"/>
      <c r="C294" s="79"/>
      <c r="D294" s="79"/>
      <c r="E294" s="80"/>
      <c r="F294" s="79"/>
      <c r="G294" s="79"/>
      <c r="H294" s="79"/>
      <c r="I294" s="79"/>
      <c r="J294" s="80"/>
      <c r="K294" s="254"/>
    </row>
    <row r="295" spans="2:11">
      <c r="B295" s="78"/>
      <c r="C295" s="79"/>
      <c r="D295" s="79"/>
      <c r="E295" s="80"/>
      <c r="F295" s="79"/>
      <c r="G295" s="79"/>
      <c r="H295" s="79"/>
      <c r="I295" s="79"/>
      <c r="J295" s="80"/>
      <c r="K295" s="254"/>
    </row>
    <row r="296" spans="2:11">
      <c r="B296" s="78"/>
      <c r="C296" s="79"/>
      <c r="D296" s="79"/>
      <c r="E296" s="80"/>
      <c r="F296" s="79"/>
      <c r="G296" s="79"/>
      <c r="H296" s="79"/>
      <c r="I296" s="79"/>
      <c r="J296" s="80"/>
      <c r="K296" s="254"/>
    </row>
    <row r="297" spans="2:11">
      <c r="B297" s="78"/>
      <c r="C297" s="79"/>
      <c r="D297" s="79"/>
      <c r="E297" s="80"/>
      <c r="F297" s="79"/>
      <c r="G297" s="79"/>
      <c r="H297" s="79"/>
      <c r="I297" s="79"/>
      <c r="J297" s="80"/>
      <c r="K297" s="254"/>
    </row>
    <row r="298" spans="2:11">
      <c r="B298" s="78"/>
      <c r="C298" s="79"/>
      <c r="D298" s="79"/>
      <c r="E298" s="80"/>
      <c r="F298" s="79"/>
      <c r="G298" s="79"/>
      <c r="H298" s="79"/>
      <c r="I298" s="79"/>
      <c r="J298" s="80"/>
      <c r="K298" s="254"/>
    </row>
    <row r="299" spans="2:11">
      <c r="B299" s="78"/>
      <c r="C299" s="79"/>
      <c r="D299" s="79"/>
      <c r="E299" s="80"/>
      <c r="F299" s="79"/>
      <c r="G299" s="79"/>
      <c r="H299" s="79"/>
      <c r="I299" s="79"/>
      <c r="J299" s="80"/>
      <c r="K299" s="254"/>
    </row>
    <row r="300" spans="2:11">
      <c r="B300" s="78"/>
      <c r="C300" s="79"/>
      <c r="D300" s="79"/>
      <c r="E300" s="80"/>
      <c r="F300" s="79"/>
      <c r="G300" s="79"/>
      <c r="H300" s="79"/>
      <c r="I300" s="79"/>
      <c r="J300" s="80"/>
      <c r="K300" s="254"/>
    </row>
    <row r="301" spans="2:11">
      <c r="B301" s="78"/>
      <c r="C301" s="79"/>
      <c r="D301" s="79"/>
      <c r="E301" s="80"/>
      <c r="F301" s="79"/>
      <c r="G301" s="79"/>
      <c r="H301" s="79"/>
      <c r="I301" s="79"/>
      <c r="J301" s="80"/>
      <c r="K301" s="254"/>
    </row>
    <row r="302" spans="2:11">
      <c r="B302" s="78"/>
      <c r="C302" s="79"/>
      <c r="D302" s="79"/>
      <c r="E302" s="80"/>
      <c r="F302" s="79"/>
      <c r="G302" s="79"/>
      <c r="H302" s="79"/>
      <c r="I302" s="79"/>
      <c r="J302" s="80"/>
      <c r="K302" s="254"/>
    </row>
    <row r="303" spans="2:11">
      <c r="B303" s="78"/>
      <c r="C303" s="79"/>
      <c r="D303" s="79"/>
      <c r="E303" s="80"/>
      <c r="F303" s="79"/>
      <c r="G303" s="79"/>
      <c r="H303" s="79"/>
      <c r="I303" s="79"/>
      <c r="J303" s="80"/>
      <c r="K303" s="254"/>
    </row>
    <row r="304" spans="2:11">
      <c r="B304" s="78"/>
      <c r="C304" s="79"/>
      <c r="D304" s="79"/>
      <c r="E304" s="80"/>
      <c r="F304" s="79"/>
      <c r="G304" s="79"/>
      <c r="H304" s="79"/>
      <c r="I304" s="79"/>
      <c r="J304" s="80"/>
      <c r="K304" s="254"/>
    </row>
    <row r="305" spans="2:11">
      <c r="B305" s="78"/>
      <c r="C305" s="79"/>
      <c r="D305" s="79"/>
      <c r="E305" s="80"/>
      <c r="F305" s="79"/>
      <c r="G305" s="79"/>
      <c r="H305" s="79"/>
      <c r="I305" s="79"/>
      <c r="J305" s="80"/>
      <c r="K305" s="254"/>
    </row>
    <row r="306" spans="2:11">
      <c r="B306" s="78"/>
      <c r="C306" s="79"/>
      <c r="D306" s="79"/>
      <c r="E306" s="80"/>
      <c r="F306" s="79"/>
      <c r="G306" s="79"/>
      <c r="H306" s="79"/>
      <c r="I306" s="79"/>
      <c r="J306" s="80"/>
      <c r="K306" s="254"/>
    </row>
    <row r="307" spans="2:11">
      <c r="B307" s="78"/>
      <c r="C307" s="79"/>
      <c r="D307" s="79"/>
      <c r="E307" s="80"/>
      <c r="F307" s="79"/>
      <c r="G307" s="79"/>
      <c r="H307" s="79"/>
      <c r="I307" s="79"/>
      <c r="J307" s="80"/>
      <c r="K307" s="254"/>
    </row>
    <row r="308" spans="2:11">
      <c r="B308" s="78"/>
      <c r="C308" s="79"/>
      <c r="D308" s="79"/>
      <c r="E308" s="80"/>
      <c r="F308" s="79"/>
      <c r="G308" s="79"/>
      <c r="H308" s="79"/>
      <c r="I308" s="79"/>
      <c r="J308" s="80"/>
      <c r="K308" s="254"/>
    </row>
    <row r="309" spans="2:11">
      <c r="B309" s="78"/>
      <c r="C309" s="79"/>
      <c r="D309" s="79"/>
      <c r="E309" s="80"/>
      <c r="F309" s="79"/>
      <c r="G309" s="79"/>
      <c r="H309" s="79"/>
      <c r="I309" s="79"/>
      <c r="J309" s="80"/>
      <c r="K309" s="254"/>
    </row>
    <row r="310" spans="2:11">
      <c r="B310" s="78"/>
      <c r="C310" s="79"/>
      <c r="D310" s="79"/>
      <c r="E310" s="80"/>
      <c r="F310" s="79"/>
      <c r="G310" s="79"/>
      <c r="H310" s="79"/>
      <c r="I310" s="79"/>
      <c r="J310" s="80"/>
      <c r="K310" s="254"/>
    </row>
    <row r="311" spans="2:11">
      <c r="B311" s="78"/>
      <c r="C311" s="79"/>
      <c r="D311" s="79"/>
      <c r="E311" s="80"/>
      <c r="F311" s="79"/>
      <c r="G311" s="79"/>
      <c r="H311" s="79"/>
      <c r="I311" s="79"/>
      <c r="J311" s="80"/>
      <c r="K311" s="254"/>
    </row>
    <row r="312" spans="2:11">
      <c r="B312" s="78"/>
      <c r="C312" s="79"/>
      <c r="D312" s="79"/>
      <c r="E312" s="80"/>
      <c r="F312" s="79"/>
      <c r="G312" s="79"/>
      <c r="H312" s="79"/>
      <c r="I312" s="79"/>
      <c r="J312" s="80"/>
      <c r="K312" s="254"/>
    </row>
    <row r="313" spans="2:11">
      <c r="B313" s="78"/>
      <c r="C313" s="79"/>
      <c r="D313" s="79"/>
      <c r="E313" s="80"/>
      <c r="F313" s="79"/>
      <c r="G313" s="79"/>
      <c r="H313" s="79"/>
      <c r="I313" s="79"/>
      <c r="J313" s="80"/>
      <c r="K313" s="254"/>
    </row>
    <row r="314" spans="2:11">
      <c r="B314" s="78"/>
      <c r="C314" s="79"/>
      <c r="D314" s="79"/>
      <c r="E314" s="80"/>
      <c r="F314" s="79"/>
      <c r="G314" s="79"/>
      <c r="H314" s="79"/>
      <c r="I314" s="79"/>
      <c r="J314" s="80"/>
      <c r="K314" s="254"/>
    </row>
    <row r="315" spans="2:11">
      <c r="B315" s="78"/>
      <c r="C315" s="79"/>
      <c r="D315" s="79"/>
      <c r="E315" s="80"/>
      <c r="F315" s="79"/>
      <c r="G315" s="79"/>
      <c r="H315" s="79"/>
      <c r="I315" s="79"/>
      <c r="J315" s="80"/>
      <c r="K315" s="254"/>
    </row>
    <row r="316" spans="2:11">
      <c r="B316" s="78"/>
      <c r="C316" s="79"/>
      <c r="D316" s="79"/>
      <c r="E316" s="80"/>
      <c r="F316" s="79"/>
      <c r="G316" s="79"/>
      <c r="H316" s="79"/>
      <c r="I316" s="79"/>
      <c r="J316" s="80"/>
      <c r="K316" s="254"/>
    </row>
    <row r="317" spans="2:11">
      <c r="B317" s="78"/>
      <c r="C317" s="79"/>
      <c r="D317" s="79"/>
      <c r="E317" s="80"/>
      <c r="F317" s="79"/>
      <c r="G317" s="79"/>
      <c r="H317" s="79"/>
      <c r="I317" s="79"/>
      <c r="J317" s="80"/>
      <c r="K317" s="254"/>
    </row>
    <row r="318" spans="2:11">
      <c r="B318" s="78"/>
      <c r="C318" s="79"/>
      <c r="D318" s="79"/>
      <c r="E318" s="80"/>
      <c r="F318" s="79"/>
      <c r="G318" s="79"/>
      <c r="H318" s="79"/>
      <c r="I318" s="79"/>
      <c r="J318" s="80"/>
      <c r="K318" s="254"/>
    </row>
    <row r="319" spans="2:11">
      <c r="B319" s="78"/>
      <c r="C319" s="79"/>
      <c r="D319" s="79"/>
      <c r="E319" s="80"/>
      <c r="F319" s="79"/>
      <c r="G319" s="79"/>
      <c r="H319" s="79"/>
      <c r="I319" s="79"/>
      <c r="J319" s="80"/>
      <c r="K319" s="254"/>
    </row>
    <row r="320" spans="2:11">
      <c r="B320" s="78"/>
      <c r="C320" s="79"/>
      <c r="D320" s="79"/>
      <c r="E320" s="80"/>
      <c r="F320" s="79"/>
      <c r="G320" s="79"/>
      <c r="H320" s="79"/>
      <c r="I320" s="79"/>
      <c r="J320" s="80"/>
      <c r="K320" s="254"/>
    </row>
    <row r="321" spans="2:11">
      <c r="B321" s="78"/>
      <c r="C321" s="79"/>
      <c r="D321" s="79"/>
      <c r="E321" s="80"/>
      <c r="F321" s="79"/>
      <c r="G321" s="79"/>
      <c r="H321" s="79"/>
      <c r="I321" s="79"/>
      <c r="J321" s="80"/>
      <c r="K321" s="254"/>
    </row>
    <row r="322" spans="2:11">
      <c r="B322" s="78"/>
      <c r="C322" s="79"/>
      <c r="D322" s="79"/>
      <c r="E322" s="80"/>
      <c r="F322" s="79"/>
      <c r="G322" s="79"/>
      <c r="H322" s="79"/>
      <c r="I322" s="79"/>
      <c r="J322" s="80"/>
      <c r="K322" s="254"/>
    </row>
    <row r="323" spans="2:11">
      <c r="B323" s="78"/>
      <c r="C323" s="79"/>
      <c r="D323" s="79"/>
      <c r="E323" s="80"/>
      <c r="F323" s="79"/>
      <c r="G323" s="79"/>
      <c r="H323" s="79"/>
      <c r="I323" s="79"/>
      <c r="J323" s="80"/>
      <c r="K323" s="254"/>
    </row>
    <row r="324" spans="2:11">
      <c r="B324" s="78"/>
      <c r="C324" s="79"/>
      <c r="D324" s="79"/>
      <c r="E324" s="80"/>
      <c r="F324" s="79"/>
      <c r="G324" s="79"/>
      <c r="H324" s="79"/>
      <c r="I324" s="79"/>
      <c r="J324" s="80"/>
      <c r="K324" s="254"/>
    </row>
    <row r="325" spans="2:11">
      <c r="B325" s="78"/>
      <c r="C325" s="79"/>
      <c r="D325" s="79"/>
      <c r="E325" s="80"/>
      <c r="F325" s="79"/>
      <c r="G325" s="79"/>
      <c r="H325" s="79"/>
      <c r="I325" s="79"/>
      <c r="J325" s="80"/>
      <c r="K325" s="254"/>
    </row>
    <row r="326" spans="2:11">
      <c r="B326" s="78"/>
      <c r="C326" s="79"/>
      <c r="D326" s="79"/>
      <c r="E326" s="80"/>
      <c r="F326" s="79"/>
      <c r="G326" s="79"/>
      <c r="H326" s="79"/>
      <c r="I326" s="79"/>
      <c r="J326" s="80"/>
      <c r="K326" s="254"/>
    </row>
    <row r="327" spans="2:11">
      <c r="B327" s="78"/>
      <c r="C327" s="79"/>
      <c r="D327" s="79"/>
      <c r="E327" s="80"/>
      <c r="F327" s="79"/>
      <c r="G327" s="79"/>
      <c r="H327" s="79"/>
      <c r="I327" s="79"/>
      <c r="J327" s="80"/>
      <c r="K327" s="254"/>
    </row>
    <row r="328" spans="2:11">
      <c r="B328" s="78"/>
      <c r="C328" s="79"/>
      <c r="D328" s="79"/>
      <c r="E328" s="80"/>
      <c r="F328" s="79"/>
      <c r="G328" s="79"/>
      <c r="H328" s="79"/>
      <c r="I328" s="79"/>
      <c r="J328" s="80"/>
      <c r="K328" s="254"/>
    </row>
    <row r="329" spans="2:11">
      <c r="B329" s="78"/>
      <c r="C329" s="79"/>
      <c r="D329" s="79"/>
      <c r="E329" s="80"/>
      <c r="F329" s="79"/>
      <c r="G329" s="79"/>
      <c r="H329" s="79"/>
      <c r="I329" s="79"/>
      <c r="J329" s="80"/>
      <c r="K329" s="254"/>
    </row>
    <row r="330" spans="2:11">
      <c r="B330" s="78"/>
      <c r="C330" s="79"/>
      <c r="D330" s="79"/>
      <c r="E330" s="80"/>
      <c r="F330" s="79"/>
      <c r="G330" s="79"/>
      <c r="H330" s="79"/>
      <c r="I330" s="79"/>
      <c r="J330" s="80"/>
      <c r="K330" s="254"/>
    </row>
    <row r="331" spans="2:11">
      <c r="B331" s="78"/>
      <c r="C331" s="79"/>
      <c r="D331" s="79"/>
      <c r="E331" s="80"/>
      <c r="F331" s="79"/>
      <c r="G331" s="79"/>
      <c r="H331" s="79"/>
      <c r="I331" s="79"/>
      <c r="J331" s="80"/>
      <c r="K331" s="254"/>
    </row>
    <row r="332" spans="2:11">
      <c r="B332" s="78"/>
      <c r="C332" s="79"/>
      <c r="D332" s="79"/>
      <c r="E332" s="80"/>
      <c r="F332" s="79"/>
      <c r="G332" s="79"/>
      <c r="H332" s="79"/>
      <c r="I332" s="79"/>
      <c r="J332" s="80"/>
      <c r="K332" s="254"/>
    </row>
    <row r="333" spans="2:11">
      <c r="B333" s="78"/>
      <c r="C333" s="79"/>
      <c r="D333" s="79"/>
      <c r="E333" s="80"/>
      <c r="F333" s="79"/>
      <c r="G333" s="79"/>
      <c r="H333" s="79"/>
      <c r="I333" s="79"/>
      <c r="J333" s="80"/>
      <c r="K333" s="254"/>
    </row>
    <row r="334" spans="2:11">
      <c r="B334" s="78"/>
      <c r="C334" s="79"/>
      <c r="D334" s="79"/>
      <c r="E334" s="80"/>
      <c r="F334" s="79"/>
      <c r="G334" s="79"/>
      <c r="H334" s="79"/>
      <c r="I334" s="79"/>
      <c r="J334" s="80"/>
      <c r="K334" s="254"/>
    </row>
    <row r="335" spans="2:11">
      <c r="B335" s="78"/>
      <c r="C335" s="79"/>
      <c r="D335" s="79"/>
      <c r="E335" s="80"/>
      <c r="F335" s="79"/>
      <c r="G335" s="79"/>
      <c r="H335" s="79"/>
      <c r="I335" s="79"/>
      <c r="J335" s="80"/>
      <c r="K335" s="254"/>
    </row>
    <row r="336" spans="2:11">
      <c r="B336" s="78"/>
      <c r="C336" s="79"/>
      <c r="D336" s="79"/>
      <c r="E336" s="80"/>
      <c r="F336" s="79"/>
      <c r="G336" s="79"/>
      <c r="H336" s="79"/>
      <c r="I336" s="79"/>
      <c r="J336" s="80"/>
      <c r="K336" s="254"/>
    </row>
    <row r="337" spans="2:11">
      <c r="B337" s="78"/>
      <c r="C337" s="79"/>
      <c r="D337" s="79"/>
      <c r="E337" s="80"/>
      <c r="F337" s="79"/>
      <c r="G337" s="79"/>
      <c r="H337" s="79"/>
      <c r="I337" s="79"/>
      <c r="J337" s="80"/>
      <c r="K337" s="254"/>
    </row>
    <row r="338" spans="2:11">
      <c r="B338" s="78"/>
      <c r="C338" s="79"/>
      <c r="D338" s="79"/>
      <c r="E338" s="80"/>
      <c r="F338" s="79"/>
      <c r="G338" s="79"/>
      <c r="H338" s="79"/>
      <c r="I338" s="79"/>
      <c r="J338" s="80"/>
      <c r="K338" s="254"/>
    </row>
    <row r="339" spans="2:11">
      <c r="B339" s="78"/>
      <c r="C339" s="79"/>
      <c r="D339" s="79"/>
      <c r="E339" s="80"/>
      <c r="F339" s="79"/>
      <c r="G339" s="79"/>
      <c r="H339" s="79"/>
      <c r="I339" s="79"/>
      <c r="J339" s="80"/>
      <c r="K339" s="254"/>
    </row>
    <row r="340" spans="2:11">
      <c r="B340" s="78"/>
      <c r="C340" s="79"/>
      <c r="D340" s="79"/>
      <c r="E340" s="80"/>
      <c r="F340" s="79"/>
      <c r="G340" s="79"/>
      <c r="H340" s="79"/>
      <c r="I340" s="79"/>
      <c r="J340" s="80"/>
      <c r="K340" s="254"/>
    </row>
    <row r="341" spans="2:11">
      <c r="B341" s="78"/>
      <c r="C341" s="79"/>
      <c r="D341" s="79"/>
      <c r="E341" s="80"/>
      <c r="F341" s="79"/>
      <c r="G341" s="79"/>
      <c r="H341" s="79"/>
      <c r="I341" s="79"/>
      <c r="J341" s="80"/>
      <c r="K341" s="254"/>
    </row>
    <row r="342" spans="2:11">
      <c r="B342" s="78"/>
      <c r="C342" s="79"/>
      <c r="D342" s="79"/>
      <c r="E342" s="80"/>
      <c r="F342" s="79"/>
      <c r="G342" s="79"/>
      <c r="H342" s="79"/>
      <c r="I342" s="79"/>
      <c r="J342" s="80"/>
      <c r="K342" s="254"/>
    </row>
    <row r="343" spans="2:11">
      <c r="B343" s="78"/>
      <c r="C343" s="79"/>
      <c r="D343" s="79"/>
      <c r="E343" s="80"/>
      <c r="F343" s="79"/>
      <c r="G343" s="79"/>
      <c r="H343" s="79"/>
      <c r="I343" s="79"/>
      <c r="J343" s="80"/>
      <c r="K343" s="254"/>
    </row>
    <row r="344" spans="2:11">
      <c r="B344" s="78"/>
      <c r="C344" s="79"/>
      <c r="D344" s="79"/>
      <c r="E344" s="80"/>
      <c r="F344" s="79"/>
      <c r="G344" s="79"/>
      <c r="H344" s="79"/>
      <c r="I344" s="79"/>
      <c r="J344" s="80"/>
      <c r="K344" s="254"/>
    </row>
    <row r="345" spans="2:11">
      <c r="B345" s="78"/>
      <c r="C345" s="79"/>
      <c r="D345" s="79"/>
      <c r="E345" s="80"/>
      <c r="F345" s="79"/>
      <c r="G345" s="79"/>
      <c r="H345" s="79"/>
      <c r="I345" s="79"/>
      <c r="J345" s="80"/>
      <c r="K345" s="254"/>
    </row>
    <row r="346" spans="2:11">
      <c r="B346" s="78"/>
      <c r="C346" s="79"/>
      <c r="D346" s="79"/>
      <c r="E346" s="80"/>
      <c r="F346" s="79"/>
      <c r="G346" s="79"/>
      <c r="H346" s="79"/>
      <c r="I346" s="79"/>
      <c r="J346" s="80"/>
      <c r="K346" s="254"/>
    </row>
    <row r="347" spans="2:11">
      <c r="B347" s="78"/>
      <c r="C347" s="79"/>
      <c r="D347" s="79"/>
      <c r="E347" s="80"/>
      <c r="F347" s="79"/>
      <c r="G347" s="79"/>
      <c r="H347" s="79"/>
      <c r="I347" s="79"/>
      <c r="J347" s="80"/>
      <c r="K347" s="254"/>
    </row>
    <row r="348" spans="2:11">
      <c r="B348" s="78"/>
      <c r="C348" s="79"/>
      <c r="D348" s="79"/>
      <c r="E348" s="80"/>
      <c r="F348" s="79"/>
      <c r="G348" s="79"/>
      <c r="H348" s="79"/>
      <c r="I348" s="79"/>
      <c r="J348" s="80"/>
      <c r="K348" s="254"/>
    </row>
    <row r="349" spans="2:11">
      <c r="B349" s="78"/>
      <c r="C349" s="79"/>
      <c r="D349" s="79"/>
      <c r="E349" s="80"/>
      <c r="F349" s="79"/>
      <c r="G349" s="79"/>
      <c r="H349" s="79"/>
      <c r="I349" s="79"/>
      <c r="J349" s="80"/>
      <c r="K349" s="254"/>
    </row>
    <row r="350" spans="2:11">
      <c r="B350" s="78"/>
      <c r="C350" s="79"/>
      <c r="D350" s="79"/>
      <c r="E350" s="80"/>
      <c r="F350" s="79"/>
      <c r="G350" s="79"/>
      <c r="H350" s="79"/>
      <c r="I350" s="79"/>
      <c r="J350" s="80"/>
      <c r="K350" s="254"/>
    </row>
    <row r="351" spans="2:11">
      <c r="B351" s="78"/>
      <c r="C351" s="79"/>
      <c r="D351" s="79"/>
      <c r="E351" s="80"/>
      <c r="F351" s="79"/>
      <c r="G351" s="79"/>
      <c r="H351" s="79"/>
      <c r="I351" s="79"/>
      <c r="J351" s="80"/>
      <c r="K351" s="254"/>
    </row>
    <row r="352" spans="2:11">
      <c r="B352" s="78"/>
      <c r="C352" s="79"/>
      <c r="D352" s="79"/>
      <c r="E352" s="80"/>
      <c r="F352" s="79"/>
      <c r="G352" s="79"/>
      <c r="H352" s="79"/>
      <c r="I352" s="79"/>
      <c r="J352" s="80"/>
      <c r="K352" s="254"/>
    </row>
    <row r="353" spans="2:11">
      <c r="B353" s="78"/>
      <c r="C353" s="79"/>
      <c r="D353" s="79"/>
      <c r="E353" s="80"/>
      <c r="F353" s="79"/>
      <c r="G353" s="79"/>
      <c r="H353" s="79"/>
      <c r="I353" s="79"/>
      <c r="J353" s="80"/>
      <c r="K353" s="254"/>
    </row>
    <row r="354" spans="2:11">
      <c r="B354" s="78"/>
      <c r="C354" s="79"/>
      <c r="D354" s="79"/>
      <c r="E354" s="80"/>
      <c r="F354" s="79"/>
      <c r="G354" s="79"/>
      <c r="H354" s="79"/>
      <c r="I354" s="79"/>
      <c r="J354" s="80"/>
      <c r="K354" s="254"/>
    </row>
    <row r="355" spans="2:11">
      <c r="B355" s="78"/>
      <c r="C355" s="79"/>
      <c r="D355" s="79"/>
      <c r="E355" s="80"/>
      <c r="F355" s="79"/>
      <c r="G355" s="79"/>
      <c r="H355" s="79"/>
      <c r="I355" s="79"/>
      <c r="J355" s="80"/>
      <c r="K355" s="254"/>
    </row>
    <row r="356" spans="2:11">
      <c r="B356" s="78"/>
      <c r="C356" s="79"/>
      <c r="D356" s="79"/>
      <c r="E356" s="80"/>
      <c r="F356" s="79"/>
      <c r="G356" s="79"/>
      <c r="H356" s="79"/>
      <c r="I356" s="79"/>
      <c r="J356" s="80"/>
      <c r="K356" s="254"/>
    </row>
    <row r="357" spans="2:11">
      <c r="B357" s="78"/>
      <c r="C357" s="79"/>
      <c r="D357" s="79"/>
      <c r="E357" s="80"/>
      <c r="F357" s="79"/>
      <c r="G357" s="79"/>
      <c r="H357" s="79"/>
      <c r="I357" s="79"/>
      <c r="J357" s="80"/>
      <c r="K357" s="254"/>
    </row>
    <row r="358" spans="2:11">
      <c r="B358" s="78"/>
      <c r="C358" s="79"/>
      <c r="D358" s="79"/>
      <c r="E358" s="80"/>
      <c r="F358" s="79"/>
      <c r="G358" s="79"/>
      <c r="H358" s="79"/>
      <c r="I358" s="79"/>
      <c r="J358" s="80"/>
      <c r="K358" s="254"/>
    </row>
    <row r="359" spans="2:11">
      <c r="B359" s="78"/>
      <c r="C359" s="79"/>
      <c r="D359" s="79"/>
      <c r="E359" s="80"/>
      <c r="F359" s="79"/>
      <c r="G359" s="79"/>
      <c r="H359" s="79"/>
      <c r="I359" s="79"/>
      <c r="J359" s="80"/>
      <c r="K359" s="254"/>
    </row>
    <row r="360" spans="2:11">
      <c r="B360" s="78"/>
      <c r="C360" s="79"/>
      <c r="D360" s="79"/>
      <c r="E360" s="80"/>
      <c r="F360" s="79"/>
      <c r="G360" s="79"/>
      <c r="H360" s="79"/>
      <c r="I360" s="79"/>
      <c r="J360" s="80"/>
      <c r="K360" s="254"/>
    </row>
    <row r="361" spans="2:11">
      <c r="B361" s="78"/>
      <c r="C361" s="79"/>
      <c r="D361" s="79"/>
      <c r="E361" s="80"/>
      <c r="F361" s="79"/>
      <c r="G361" s="79"/>
      <c r="H361" s="79"/>
      <c r="I361" s="79"/>
      <c r="J361" s="80"/>
      <c r="K361" s="254"/>
    </row>
    <row r="362" spans="2:11">
      <c r="B362" s="78"/>
      <c r="C362" s="79"/>
      <c r="D362" s="79"/>
      <c r="E362" s="80"/>
      <c r="F362" s="79"/>
      <c r="G362" s="79"/>
      <c r="H362" s="79"/>
      <c r="I362" s="79"/>
      <c r="J362" s="80"/>
      <c r="K362" s="254"/>
    </row>
    <row r="363" spans="2:11">
      <c r="B363" s="78"/>
      <c r="C363" s="79"/>
      <c r="D363" s="79"/>
      <c r="E363" s="80"/>
      <c r="F363" s="79"/>
      <c r="G363" s="79"/>
      <c r="H363" s="79"/>
      <c r="I363" s="79"/>
      <c r="J363" s="80"/>
      <c r="K363" s="254"/>
    </row>
    <row r="364" spans="2:11">
      <c r="B364" s="78"/>
      <c r="C364" s="79"/>
      <c r="D364" s="79"/>
      <c r="E364" s="80"/>
      <c r="F364" s="79"/>
      <c r="G364" s="79"/>
      <c r="H364" s="79"/>
      <c r="I364" s="79"/>
      <c r="J364" s="80"/>
      <c r="K364" s="254"/>
    </row>
    <row r="365" spans="2:11">
      <c r="B365" s="78"/>
      <c r="C365" s="79"/>
      <c r="D365" s="79"/>
      <c r="E365" s="80"/>
      <c r="F365" s="79"/>
      <c r="G365" s="79"/>
      <c r="H365" s="79"/>
      <c r="I365" s="79"/>
      <c r="J365" s="80"/>
      <c r="K365" s="254"/>
    </row>
    <row r="366" spans="2:11">
      <c r="B366" s="78"/>
      <c r="C366" s="79"/>
      <c r="D366" s="79"/>
      <c r="E366" s="80"/>
      <c r="F366" s="79"/>
      <c r="G366" s="79"/>
      <c r="H366" s="79"/>
      <c r="I366" s="79"/>
      <c r="J366" s="80"/>
      <c r="K366" s="254"/>
    </row>
    <row r="367" spans="2:11">
      <c r="B367" s="78"/>
      <c r="C367" s="79"/>
      <c r="D367" s="79"/>
      <c r="E367" s="80"/>
      <c r="F367" s="79"/>
      <c r="G367" s="79"/>
      <c r="H367" s="79"/>
      <c r="I367" s="79"/>
      <c r="J367" s="80"/>
      <c r="K367" s="254"/>
    </row>
    <row r="368" spans="2:11">
      <c r="B368" s="78"/>
      <c r="C368" s="79"/>
      <c r="D368" s="79"/>
      <c r="E368" s="80"/>
      <c r="F368" s="79"/>
      <c r="G368" s="79"/>
      <c r="H368" s="79"/>
      <c r="I368" s="79"/>
      <c r="J368" s="80"/>
      <c r="K368" s="254"/>
    </row>
    <row r="369" spans="2:11">
      <c r="B369" s="78"/>
      <c r="C369" s="79"/>
      <c r="D369" s="79"/>
      <c r="E369" s="80"/>
      <c r="F369" s="79"/>
      <c r="G369" s="79"/>
      <c r="H369" s="79"/>
      <c r="I369" s="79"/>
      <c r="J369" s="80"/>
      <c r="K369" s="254"/>
    </row>
    <row r="370" spans="2:11">
      <c r="B370" s="78"/>
      <c r="C370" s="79"/>
      <c r="D370" s="79"/>
      <c r="E370" s="80"/>
      <c r="F370" s="79"/>
      <c r="G370" s="79"/>
      <c r="H370" s="79"/>
      <c r="I370" s="79"/>
      <c r="J370" s="80"/>
      <c r="K370" s="254"/>
    </row>
    <row r="371" spans="2:11">
      <c r="B371" s="78"/>
      <c r="C371" s="79"/>
      <c r="D371" s="79"/>
      <c r="E371" s="80"/>
      <c r="F371" s="79"/>
      <c r="G371" s="79"/>
      <c r="H371" s="79"/>
      <c r="I371" s="79"/>
      <c r="J371" s="80"/>
      <c r="K371" s="254"/>
    </row>
    <row r="372" spans="2:11">
      <c r="B372" s="78"/>
      <c r="C372" s="79"/>
      <c r="D372" s="79"/>
      <c r="E372" s="80"/>
      <c r="F372" s="79"/>
      <c r="G372" s="79"/>
      <c r="H372" s="79"/>
      <c r="I372" s="79"/>
      <c r="J372" s="80"/>
      <c r="K372" s="254"/>
    </row>
    <row r="373" spans="2:11">
      <c r="B373" s="78"/>
      <c r="C373" s="79"/>
      <c r="D373" s="79"/>
      <c r="E373" s="80"/>
      <c r="F373" s="79"/>
      <c r="G373" s="79"/>
      <c r="H373" s="79"/>
      <c r="I373" s="79"/>
      <c r="J373" s="80"/>
      <c r="K373" s="254"/>
    </row>
    <row r="374" spans="2:11">
      <c r="B374" s="78"/>
      <c r="C374" s="79"/>
      <c r="D374" s="79"/>
      <c r="E374" s="80"/>
      <c r="F374" s="79"/>
      <c r="G374" s="79"/>
      <c r="H374" s="79"/>
      <c r="I374" s="79"/>
      <c r="J374" s="80"/>
      <c r="K374" s="254"/>
    </row>
    <row r="375" spans="2:11">
      <c r="B375" s="78"/>
      <c r="C375" s="79"/>
      <c r="D375" s="79"/>
      <c r="E375" s="80"/>
      <c r="F375" s="79"/>
      <c r="G375" s="79"/>
      <c r="H375" s="79"/>
      <c r="I375" s="79"/>
      <c r="J375" s="80"/>
      <c r="K375" s="254"/>
    </row>
    <row r="376" spans="2:11">
      <c r="B376" s="78"/>
      <c r="C376" s="79"/>
      <c r="D376" s="79"/>
      <c r="E376" s="80"/>
      <c r="F376" s="79"/>
      <c r="G376" s="79"/>
      <c r="H376" s="79"/>
      <c r="I376" s="79"/>
      <c r="J376" s="80"/>
      <c r="K376" s="254"/>
    </row>
    <row r="377" spans="2:11">
      <c r="B377" s="78"/>
      <c r="C377" s="79"/>
      <c r="D377" s="79"/>
      <c r="E377" s="80"/>
      <c r="F377" s="79"/>
      <c r="G377" s="79"/>
      <c r="H377" s="79"/>
      <c r="I377" s="79"/>
      <c r="J377" s="80"/>
      <c r="K377" s="254"/>
    </row>
    <row r="378" spans="2:11">
      <c r="B378" s="78"/>
      <c r="C378" s="79"/>
      <c r="D378" s="79"/>
      <c r="E378" s="80"/>
      <c r="F378" s="79"/>
      <c r="G378" s="79"/>
      <c r="H378" s="79"/>
      <c r="I378" s="79"/>
      <c r="J378" s="80"/>
      <c r="K378" s="254"/>
    </row>
    <row r="379" spans="2:11">
      <c r="B379" s="78"/>
      <c r="C379" s="79"/>
      <c r="D379" s="79"/>
      <c r="E379" s="80"/>
      <c r="F379" s="79"/>
      <c r="G379" s="79"/>
      <c r="H379" s="79"/>
      <c r="I379" s="79"/>
      <c r="J379" s="80"/>
      <c r="K379" s="254"/>
    </row>
    <row r="380" spans="2:11">
      <c r="B380" s="78"/>
      <c r="C380" s="79"/>
      <c r="D380" s="79"/>
      <c r="E380" s="80"/>
      <c r="F380" s="79"/>
      <c r="G380" s="79"/>
      <c r="H380" s="79"/>
      <c r="I380" s="79"/>
      <c r="J380" s="80"/>
      <c r="K380" s="254"/>
    </row>
    <row r="381" spans="2:11">
      <c r="B381" s="78"/>
      <c r="C381" s="79"/>
      <c r="D381" s="79"/>
      <c r="E381" s="80"/>
      <c r="F381" s="79"/>
      <c r="G381" s="79"/>
      <c r="H381" s="79"/>
      <c r="I381" s="79"/>
      <c r="J381" s="80"/>
      <c r="K381" s="254"/>
    </row>
    <row r="382" spans="2:11">
      <c r="B382" s="78"/>
      <c r="C382" s="79"/>
      <c r="D382" s="79"/>
      <c r="E382" s="80"/>
      <c r="F382" s="79"/>
      <c r="G382" s="79"/>
      <c r="H382" s="79"/>
      <c r="I382" s="79"/>
      <c r="J382" s="80"/>
      <c r="K382" s="254"/>
    </row>
    <row r="383" spans="2:11">
      <c r="B383" s="78"/>
      <c r="C383" s="79"/>
      <c r="D383" s="79"/>
      <c r="E383" s="80"/>
      <c r="F383" s="79"/>
      <c r="G383" s="79"/>
      <c r="H383" s="79"/>
      <c r="I383" s="79"/>
      <c r="J383" s="80"/>
      <c r="K383" s="254"/>
    </row>
    <row r="384" spans="2:11">
      <c r="B384" s="78"/>
      <c r="C384" s="79"/>
      <c r="D384" s="79"/>
      <c r="E384" s="80"/>
      <c r="F384" s="79"/>
      <c r="G384" s="79"/>
      <c r="H384" s="79"/>
      <c r="I384" s="79"/>
      <c r="J384" s="80"/>
      <c r="K384" s="254"/>
    </row>
    <row r="385" spans="2:11">
      <c r="B385" s="78"/>
      <c r="C385" s="79"/>
      <c r="D385" s="79"/>
      <c r="E385" s="80"/>
      <c r="F385" s="79"/>
      <c r="G385" s="79"/>
      <c r="H385" s="79"/>
      <c r="I385" s="79"/>
      <c r="J385" s="80"/>
      <c r="K385" s="254"/>
    </row>
    <row r="386" spans="2:11">
      <c r="B386" s="78"/>
      <c r="C386" s="79"/>
      <c r="D386" s="79"/>
      <c r="E386" s="80"/>
      <c r="F386" s="79"/>
      <c r="G386" s="79"/>
      <c r="H386" s="79"/>
      <c r="I386" s="79"/>
      <c r="J386" s="80"/>
      <c r="K386" s="254"/>
    </row>
    <row r="387" spans="2:11">
      <c r="B387" s="78"/>
      <c r="C387" s="79"/>
      <c r="D387" s="79"/>
      <c r="E387" s="80"/>
      <c r="F387" s="79"/>
      <c r="G387" s="79"/>
      <c r="H387" s="79"/>
      <c r="I387" s="79"/>
      <c r="J387" s="80"/>
      <c r="K387" s="254"/>
    </row>
    <row r="388" spans="2:11">
      <c r="B388" s="78"/>
      <c r="C388" s="79"/>
      <c r="D388" s="79"/>
      <c r="E388" s="80"/>
      <c r="F388" s="79"/>
      <c r="G388" s="79"/>
      <c r="H388" s="79"/>
      <c r="I388" s="79"/>
      <c r="J388" s="80"/>
      <c r="K388" s="254"/>
    </row>
    <row r="389" spans="2:11">
      <c r="B389" s="78"/>
      <c r="C389" s="79"/>
      <c r="D389" s="79"/>
      <c r="E389" s="80"/>
      <c r="F389" s="79"/>
      <c r="G389" s="79"/>
      <c r="H389" s="79"/>
      <c r="I389" s="79"/>
      <c r="J389" s="80"/>
      <c r="K389" s="254"/>
    </row>
    <row r="390" spans="2:11">
      <c r="B390" s="78"/>
      <c r="C390" s="79"/>
      <c r="D390" s="79"/>
      <c r="E390" s="80"/>
      <c r="F390" s="79"/>
      <c r="G390" s="79"/>
      <c r="H390" s="79"/>
      <c r="I390" s="79"/>
      <c r="J390" s="80"/>
      <c r="K390" s="254"/>
    </row>
    <row r="391" spans="2:11">
      <c r="B391" s="78"/>
      <c r="C391" s="79"/>
      <c r="D391" s="79"/>
      <c r="E391" s="80"/>
      <c r="F391" s="79"/>
      <c r="G391" s="79"/>
      <c r="H391" s="79"/>
      <c r="I391" s="79"/>
      <c r="J391" s="80"/>
      <c r="K391" s="254"/>
    </row>
    <row r="392" spans="2:11">
      <c r="B392" s="78"/>
      <c r="C392" s="79"/>
      <c r="D392" s="79"/>
      <c r="E392" s="80"/>
      <c r="F392" s="79"/>
      <c r="G392" s="79"/>
      <c r="H392" s="79"/>
      <c r="I392" s="79"/>
      <c r="J392" s="80"/>
      <c r="K392" s="254"/>
    </row>
    <row r="393" spans="2:11">
      <c r="B393" s="78"/>
      <c r="C393" s="79"/>
      <c r="D393" s="79"/>
      <c r="E393" s="80"/>
      <c r="F393" s="79"/>
      <c r="G393" s="79"/>
      <c r="H393" s="79"/>
      <c r="I393" s="79"/>
      <c r="J393" s="80"/>
      <c r="K393" s="254"/>
    </row>
    <row r="394" spans="2:11">
      <c r="B394" s="78"/>
      <c r="C394" s="79"/>
      <c r="D394" s="79"/>
      <c r="E394" s="80"/>
      <c r="F394" s="79"/>
      <c r="G394" s="79"/>
      <c r="H394" s="79"/>
      <c r="I394" s="79"/>
      <c r="J394" s="80"/>
      <c r="K394" s="254"/>
    </row>
    <row r="395" spans="2:11">
      <c r="B395" s="78"/>
      <c r="C395" s="79"/>
      <c r="D395" s="79"/>
      <c r="E395" s="80"/>
      <c r="F395" s="79"/>
      <c r="G395" s="79"/>
      <c r="H395" s="79"/>
      <c r="I395" s="79"/>
      <c r="J395" s="80"/>
      <c r="K395" s="254"/>
    </row>
    <row r="396" spans="2:11">
      <c r="B396" s="78"/>
      <c r="C396" s="79"/>
      <c r="D396" s="79"/>
      <c r="E396" s="80"/>
      <c r="F396" s="79"/>
      <c r="G396" s="79"/>
      <c r="H396" s="79"/>
      <c r="I396" s="79"/>
      <c r="J396" s="80"/>
      <c r="K396" s="254"/>
    </row>
    <row r="397" spans="2:11">
      <c r="B397" s="78"/>
      <c r="C397" s="79"/>
      <c r="D397" s="79"/>
      <c r="E397" s="80"/>
      <c r="F397" s="79"/>
      <c r="G397" s="79"/>
      <c r="H397" s="79"/>
      <c r="I397" s="79"/>
      <c r="J397" s="80"/>
      <c r="K397" s="254"/>
    </row>
    <row r="398" spans="2:11">
      <c r="B398" s="78"/>
      <c r="C398" s="79"/>
      <c r="D398" s="79"/>
      <c r="E398" s="80"/>
      <c r="F398" s="79"/>
      <c r="G398" s="79"/>
      <c r="H398" s="79"/>
      <c r="I398" s="79"/>
      <c r="J398" s="80"/>
      <c r="K398" s="254"/>
    </row>
    <row r="399" spans="2:11">
      <c r="B399" s="78"/>
      <c r="C399" s="79"/>
      <c r="D399" s="79"/>
      <c r="E399" s="80"/>
      <c r="F399" s="79"/>
      <c r="G399" s="79"/>
      <c r="H399" s="79"/>
      <c r="I399" s="79"/>
      <c r="J399" s="80"/>
      <c r="K399" s="254"/>
    </row>
    <row r="400" spans="2:11">
      <c r="B400" s="78"/>
      <c r="C400" s="79"/>
      <c r="D400" s="79"/>
      <c r="E400" s="80"/>
      <c r="F400" s="79"/>
      <c r="G400" s="79"/>
      <c r="H400" s="79"/>
      <c r="I400" s="79"/>
      <c r="J400" s="80"/>
      <c r="K400" s="254"/>
    </row>
    <row r="401" spans="2:11">
      <c r="B401" s="78"/>
      <c r="C401" s="79"/>
      <c r="D401" s="79"/>
      <c r="E401" s="80"/>
      <c r="F401" s="79"/>
      <c r="G401" s="79"/>
      <c r="H401" s="79"/>
      <c r="I401" s="79"/>
      <c r="J401" s="80"/>
      <c r="K401" s="254"/>
    </row>
    <row r="402" spans="2:11">
      <c r="B402" s="78"/>
      <c r="C402" s="79"/>
      <c r="D402" s="79"/>
      <c r="E402" s="80"/>
      <c r="F402" s="79"/>
      <c r="G402" s="79"/>
      <c r="H402" s="79"/>
      <c r="I402" s="79"/>
      <c r="J402" s="80"/>
      <c r="K402" s="254"/>
    </row>
    <row r="403" spans="2:11">
      <c r="B403" s="78"/>
      <c r="C403" s="79"/>
      <c r="D403" s="79"/>
      <c r="E403" s="80"/>
      <c r="F403" s="79"/>
      <c r="G403" s="79"/>
      <c r="H403" s="79"/>
      <c r="I403" s="79"/>
      <c r="J403" s="80"/>
      <c r="K403" s="254"/>
    </row>
    <row r="404" spans="2:11">
      <c r="B404" s="78"/>
      <c r="C404" s="79"/>
      <c r="D404" s="79"/>
      <c r="E404" s="80"/>
      <c r="F404" s="79"/>
      <c r="G404" s="79"/>
      <c r="H404" s="79"/>
      <c r="I404" s="79"/>
      <c r="J404" s="80"/>
      <c r="K404" s="254"/>
    </row>
    <row r="405" spans="2:11">
      <c r="B405" s="78"/>
      <c r="C405" s="79"/>
      <c r="D405" s="79"/>
      <c r="E405" s="80"/>
      <c r="F405" s="79"/>
      <c r="G405" s="79"/>
      <c r="H405" s="79"/>
      <c r="I405" s="79"/>
      <c r="J405" s="80"/>
      <c r="K405" s="254"/>
    </row>
    <row r="406" spans="2:11">
      <c r="B406" s="78"/>
      <c r="C406" s="79"/>
      <c r="D406" s="79"/>
      <c r="E406" s="80"/>
      <c r="F406" s="79"/>
      <c r="G406" s="79"/>
      <c r="H406" s="79"/>
      <c r="I406" s="79"/>
      <c r="J406" s="80"/>
      <c r="K406" s="254"/>
    </row>
    <row r="407" spans="2:11">
      <c r="B407" s="78"/>
      <c r="C407" s="79"/>
      <c r="D407" s="79"/>
      <c r="E407" s="80"/>
      <c r="F407" s="79"/>
      <c r="G407" s="79"/>
      <c r="H407" s="79"/>
      <c r="I407" s="79"/>
      <c r="J407" s="80"/>
      <c r="K407" s="254"/>
    </row>
    <row r="408" spans="2:11">
      <c r="B408" s="78"/>
      <c r="C408" s="79"/>
      <c r="D408" s="79"/>
      <c r="E408" s="80"/>
      <c r="F408" s="79"/>
      <c r="G408" s="79"/>
      <c r="H408" s="79"/>
      <c r="I408" s="79"/>
      <c r="J408" s="80"/>
      <c r="K408" s="254"/>
    </row>
    <row r="409" spans="2:11">
      <c r="B409" s="78"/>
      <c r="C409" s="79"/>
      <c r="D409" s="79"/>
      <c r="E409" s="80"/>
      <c r="F409" s="79"/>
      <c r="G409" s="79"/>
      <c r="H409" s="79"/>
      <c r="I409" s="79"/>
      <c r="J409" s="80"/>
      <c r="K409" s="254"/>
    </row>
    <row r="410" spans="2:11">
      <c r="B410" s="78"/>
      <c r="C410" s="79"/>
      <c r="D410" s="79"/>
      <c r="E410" s="80"/>
      <c r="F410" s="79"/>
      <c r="G410" s="79"/>
      <c r="H410" s="79"/>
      <c r="I410" s="79"/>
      <c r="J410" s="80"/>
      <c r="K410" s="254"/>
    </row>
    <row r="411" spans="2:11">
      <c r="B411" s="78"/>
      <c r="C411" s="79"/>
      <c r="D411" s="79"/>
      <c r="E411" s="80"/>
      <c r="F411" s="79"/>
      <c r="G411" s="79"/>
      <c r="H411" s="79"/>
      <c r="I411" s="79"/>
      <c r="J411" s="80"/>
      <c r="K411" s="254"/>
    </row>
    <row r="412" spans="2:11">
      <c r="B412" s="78"/>
      <c r="C412" s="79"/>
      <c r="D412" s="79"/>
      <c r="E412" s="80"/>
      <c r="F412" s="79"/>
      <c r="G412" s="79"/>
      <c r="H412" s="79"/>
      <c r="I412" s="79"/>
      <c r="J412" s="80"/>
      <c r="K412" s="254"/>
    </row>
    <row r="413" spans="2:11">
      <c r="B413" s="78"/>
      <c r="C413" s="79"/>
      <c r="D413" s="79"/>
      <c r="E413" s="80"/>
      <c r="F413" s="79"/>
      <c r="G413" s="79"/>
      <c r="H413" s="79"/>
      <c r="I413" s="79"/>
      <c r="J413" s="80"/>
      <c r="K413" s="254"/>
    </row>
    <row r="414" spans="2:11">
      <c r="B414" s="78"/>
      <c r="C414" s="79"/>
      <c r="D414" s="79"/>
      <c r="E414" s="80"/>
      <c r="F414" s="79"/>
      <c r="G414" s="79"/>
      <c r="H414" s="79"/>
      <c r="I414" s="79"/>
      <c r="J414" s="80"/>
      <c r="K414" s="254"/>
    </row>
    <row r="415" spans="2:11">
      <c r="B415" s="78"/>
      <c r="C415" s="79"/>
      <c r="D415" s="79"/>
      <c r="E415" s="80"/>
      <c r="F415" s="79"/>
      <c r="G415" s="79"/>
      <c r="H415" s="79"/>
      <c r="I415" s="79"/>
      <c r="J415" s="80"/>
      <c r="K415" s="254"/>
    </row>
    <row r="416" spans="2:11">
      <c r="B416" s="78"/>
      <c r="C416" s="79"/>
      <c r="D416" s="79"/>
      <c r="E416" s="80"/>
      <c r="F416" s="79"/>
      <c r="G416" s="79"/>
      <c r="H416" s="79"/>
      <c r="I416" s="79"/>
      <c r="J416" s="80"/>
      <c r="K416" s="254"/>
    </row>
    <row r="417" spans="2:11">
      <c r="B417" s="78"/>
      <c r="C417" s="79"/>
      <c r="D417" s="79"/>
      <c r="E417" s="80"/>
      <c r="F417" s="79"/>
      <c r="G417" s="79"/>
      <c r="H417" s="79"/>
      <c r="I417" s="79"/>
      <c r="J417" s="80"/>
      <c r="K417" s="254"/>
    </row>
    <row r="418" spans="2:11">
      <c r="B418" s="78"/>
      <c r="C418" s="79"/>
      <c r="D418" s="79"/>
      <c r="E418" s="80"/>
      <c r="F418" s="79"/>
      <c r="G418" s="79"/>
      <c r="H418" s="79"/>
      <c r="I418" s="79"/>
      <c r="J418" s="80"/>
      <c r="K418" s="254"/>
    </row>
    <row r="419" spans="2:11">
      <c r="B419" s="78"/>
      <c r="C419" s="79"/>
      <c r="D419" s="79"/>
      <c r="E419" s="80"/>
      <c r="F419" s="79"/>
      <c r="G419" s="79"/>
      <c r="H419" s="79"/>
      <c r="I419" s="79"/>
      <c r="J419" s="80"/>
      <c r="K419" s="254"/>
    </row>
    <row r="420" spans="2:11">
      <c r="B420" s="78"/>
      <c r="C420" s="79"/>
      <c r="D420" s="79"/>
      <c r="E420" s="80"/>
      <c r="F420" s="79"/>
      <c r="G420" s="79"/>
      <c r="H420" s="79"/>
      <c r="I420" s="79"/>
      <c r="J420" s="80"/>
      <c r="K420" s="254"/>
    </row>
    <row r="421" spans="2:11">
      <c r="B421" s="78"/>
      <c r="C421" s="79"/>
      <c r="D421" s="79"/>
      <c r="E421" s="80"/>
      <c r="F421" s="79"/>
      <c r="G421" s="79"/>
      <c r="H421" s="79"/>
      <c r="I421" s="79"/>
      <c r="J421" s="80"/>
      <c r="K421" s="254"/>
    </row>
    <row r="422" spans="2:11">
      <c r="B422" s="78"/>
      <c r="C422" s="79"/>
      <c r="D422" s="79"/>
      <c r="E422" s="80"/>
      <c r="F422" s="79"/>
      <c r="G422" s="79"/>
      <c r="H422" s="79"/>
      <c r="I422" s="79"/>
      <c r="J422" s="80"/>
      <c r="K422" s="254"/>
    </row>
    <row r="423" spans="2:11">
      <c r="B423" s="78"/>
      <c r="C423" s="79"/>
      <c r="D423" s="79"/>
      <c r="E423" s="80"/>
      <c r="F423" s="79"/>
      <c r="G423" s="79"/>
      <c r="H423" s="79"/>
      <c r="I423" s="79"/>
      <c r="J423" s="80"/>
      <c r="K423" s="254"/>
    </row>
    <row r="424" spans="2:11">
      <c r="B424" s="78"/>
      <c r="C424" s="79"/>
      <c r="D424" s="79"/>
      <c r="E424" s="80"/>
      <c r="F424" s="79"/>
      <c r="G424" s="79"/>
      <c r="H424" s="79"/>
      <c r="I424" s="79"/>
      <c r="J424" s="80"/>
      <c r="K424" s="254"/>
    </row>
    <row r="425" spans="2:11">
      <c r="B425" s="78"/>
      <c r="C425" s="79"/>
      <c r="D425" s="79"/>
      <c r="E425" s="80"/>
      <c r="F425" s="79"/>
      <c r="G425" s="79"/>
      <c r="H425" s="79"/>
      <c r="I425" s="79"/>
      <c r="J425" s="80"/>
      <c r="K425" s="254"/>
    </row>
    <row r="426" spans="2:11">
      <c r="B426" s="78"/>
      <c r="C426" s="79"/>
      <c r="D426" s="79"/>
      <c r="E426" s="80"/>
      <c r="F426" s="79"/>
      <c r="G426" s="79"/>
      <c r="H426" s="79"/>
      <c r="I426" s="79"/>
      <c r="J426" s="80"/>
      <c r="K426" s="254"/>
    </row>
    <row r="427" spans="2:11">
      <c r="B427" s="78"/>
      <c r="C427" s="79"/>
      <c r="D427" s="79"/>
      <c r="E427" s="80"/>
      <c r="F427" s="79"/>
      <c r="G427" s="79"/>
      <c r="H427" s="79"/>
      <c r="I427" s="79"/>
      <c r="J427" s="80"/>
      <c r="K427" s="254"/>
    </row>
    <row r="428" spans="2:11">
      <c r="B428" s="78"/>
      <c r="C428" s="79"/>
      <c r="D428" s="79"/>
      <c r="E428" s="80"/>
      <c r="F428" s="79"/>
      <c r="G428" s="79"/>
      <c r="H428" s="79"/>
      <c r="I428" s="79"/>
      <c r="J428" s="80"/>
      <c r="K428" s="254"/>
    </row>
    <row r="429" spans="2:11">
      <c r="B429" s="78"/>
      <c r="C429" s="79"/>
      <c r="D429" s="79"/>
      <c r="E429" s="80"/>
      <c r="F429" s="79"/>
      <c r="G429" s="79"/>
      <c r="H429" s="79"/>
      <c r="I429" s="79"/>
      <c r="J429" s="80"/>
      <c r="K429" s="254"/>
    </row>
    <row r="430" spans="2:11">
      <c r="B430" s="78"/>
      <c r="C430" s="79"/>
      <c r="D430" s="79"/>
      <c r="E430" s="80"/>
      <c r="F430" s="79"/>
      <c r="G430" s="79"/>
      <c r="H430" s="79"/>
      <c r="I430" s="79"/>
      <c r="J430" s="80"/>
      <c r="K430" s="254"/>
    </row>
    <row r="431" spans="2:11">
      <c r="B431" s="78"/>
      <c r="C431" s="79"/>
      <c r="D431" s="79"/>
      <c r="E431" s="80"/>
      <c r="F431" s="79"/>
      <c r="G431" s="79"/>
      <c r="H431" s="79"/>
      <c r="I431" s="79"/>
      <c r="J431" s="80"/>
      <c r="K431" s="254"/>
    </row>
    <row r="432" spans="2:11">
      <c r="B432" s="78"/>
      <c r="C432" s="79"/>
      <c r="D432" s="79"/>
      <c r="E432" s="80"/>
      <c r="F432" s="79"/>
      <c r="G432" s="79"/>
      <c r="H432" s="79"/>
      <c r="I432" s="79"/>
      <c r="J432" s="80"/>
      <c r="K432" s="254"/>
    </row>
    <row r="433" spans="2:11">
      <c r="B433" s="78"/>
      <c r="C433" s="79"/>
      <c r="D433" s="79"/>
      <c r="E433" s="80"/>
      <c r="F433" s="79"/>
      <c r="G433" s="79"/>
      <c r="H433" s="79"/>
      <c r="I433" s="79"/>
      <c r="J433" s="80"/>
      <c r="K433" s="254"/>
    </row>
    <row r="434" spans="2:11">
      <c r="B434" s="78"/>
      <c r="C434" s="79"/>
      <c r="D434" s="79"/>
      <c r="E434" s="80"/>
      <c r="F434" s="79"/>
      <c r="G434" s="79"/>
      <c r="H434" s="79"/>
      <c r="I434" s="79"/>
      <c r="J434" s="80"/>
      <c r="K434" s="254"/>
    </row>
    <row r="435" spans="2:11">
      <c r="B435" s="78"/>
      <c r="C435" s="79"/>
      <c r="D435" s="79"/>
      <c r="E435" s="80"/>
      <c r="F435" s="79"/>
      <c r="G435" s="79"/>
      <c r="H435" s="79"/>
      <c r="I435" s="79"/>
      <c r="J435" s="80"/>
      <c r="K435" s="254"/>
    </row>
    <row r="436" spans="2:11">
      <c r="B436" s="78"/>
      <c r="C436" s="79"/>
      <c r="D436" s="79"/>
      <c r="E436" s="80"/>
      <c r="F436" s="79"/>
      <c r="G436" s="79"/>
      <c r="H436" s="79"/>
      <c r="I436" s="79"/>
      <c r="J436" s="80"/>
      <c r="K436" s="254"/>
    </row>
    <row r="437" spans="2:11">
      <c r="B437" s="78"/>
      <c r="C437" s="79"/>
      <c r="D437" s="79"/>
      <c r="E437" s="80"/>
      <c r="F437" s="79"/>
      <c r="G437" s="79"/>
      <c r="H437" s="79"/>
      <c r="I437" s="79"/>
      <c r="J437" s="80"/>
      <c r="K437" s="254"/>
    </row>
    <row r="438" spans="2:11">
      <c r="B438" s="78"/>
      <c r="C438" s="79"/>
      <c r="D438" s="79"/>
      <c r="E438" s="80"/>
      <c r="F438" s="79"/>
      <c r="G438" s="79"/>
      <c r="H438" s="79"/>
      <c r="I438" s="79"/>
      <c r="J438" s="80"/>
      <c r="K438" s="254"/>
    </row>
    <row r="439" spans="2:11">
      <c r="B439" s="78"/>
      <c r="C439" s="79"/>
      <c r="D439" s="79"/>
      <c r="E439" s="80"/>
      <c r="F439" s="79"/>
      <c r="G439" s="79"/>
      <c r="H439" s="79"/>
      <c r="I439" s="79"/>
      <c r="J439" s="80"/>
      <c r="K439" s="254"/>
    </row>
    <row r="440" spans="2:11">
      <c r="B440" s="78"/>
      <c r="C440" s="79"/>
      <c r="D440" s="79"/>
      <c r="E440" s="80"/>
      <c r="F440" s="79"/>
      <c r="G440" s="79"/>
      <c r="H440" s="79"/>
      <c r="I440" s="79"/>
      <c r="J440" s="80"/>
      <c r="K440" s="254"/>
    </row>
    <row r="441" spans="2:11">
      <c r="B441" s="78"/>
      <c r="C441" s="79"/>
      <c r="D441" s="79"/>
      <c r="E441" s="80"/>
      <c r="F441" s="79"/>
      <c r="G441" s="79"/>
      <c r="H441" s="79"/>
      <c r="I441" s="79"/>
      <c r="J441" s="80"/>
      <c r="K441" s="254"/>
    </row>
    <row r="442" spans="2:11">
      <c r="B442" s="78"/>
      <c r="C442" s="79"/>
      <c r="D442" s="79"/>
      <c r="E442" s="80"/>
      <c r="F442" s="79"/>
      <c r="G442" s="79"/>
      <c r="H442" s="79"/>
      <c r="I442" s="79"/>
      <c r="J442" s="80"/>
      <c r="K442" s="254"/>
    </row>
    <row r="443" spans="2:11">
      <c r="B443" s="78"/>
      <c r="C443" s="79"/>
      <c r="D443" s="79"/>
      <c r="E443" s="80"/>
      <c r="F443" s="79"/>
      <c r="G443" s="79"/>
      <c r="H443" s="79"/>
      <c r="I443" s="79"/>
      <c r="J443" s="80"/>
      <c r="K443" s="254"/>
    </row>
    <row r="444" spans="2:11">
      <c r="B444" s="78"/>
      <c r="C444" s="79"/>
      <c r="D444" s="79"/>
      <c r="E444" s="80"/>
      <c r="F444" s="79"/>
      <c r="G444" s="79"/>
      <c r="H444" s="79"/>
      <c r="I444" s="79"/>
      <c r="J444" s="80"/>
      <c r="K444" s="254"/>
    </row>
    <row r="445" spans="2:11">
      <c r="B445" s="78"/>
      <c r="C445" s="79"/>
      <c r="D445" s="79"/>
      <c r="E445" s="80"/>
      <c r="F445" s="79"/>
      <c r="G445" s="79"/>
      <c r="H445" s="79"/>
      <c r="I445" s="79"/>
      <c r="J445" s="80"/>
      <c r="K445" s="254"/>
    </row>
    <row r="446" spans="2:11">
      <c r="B446" s="78"/>
      <c r="C446" s="79"/>
      <c r="D446" s="79"/>
      <c r="E446" s="80"/>
      <c r="F446" s="79"/>
      <c r="G446" s="79"/>
      <c r="H446" s="79"/>
      <c r="I446" s="79"/>
      <c r="J446" s="80"/>
      <c r="K446" s="254"/>
    </row>
    <row r="447" spans="2:11">
      <c r="B447" s="78"/>
      <c r="C447" s="79"/>
      <c r="D447" s="79"/>
      <c r="E447" s="80"/>
      <c r="F447" s="79"/>
      <c r="G447" s="79"/>
      <c r="H447" s="79"/>
      <c r="I447" s="79"/>
      <c r="J447" s="80"/>
      <c r="K447" s="254"/>
    </row>
    <row r="448" spans="2:11">
      <c r="B448" s="78"/>
      <c r="C448" s="79"/>
      <c r="D448" s="79"/>
      <c r="E448" s="80"/>
      <c r="F448" s="79"/>
      <c r="G448" s="79"/>
      <c r="H448" s="79"/>
      <c r="I448" s="79"/>
      <c r="J448" s="80"/>
      <c r="K448" s="254"/>
    </row>
    <row r="449" spans="2:11">
      <c r="B449" s="78"/>
      <c r="C449" s="79"/>
      <c r="D449" s="79"/>
      <c r="E449" s="80"/>
      <c r="F449" s="79"/>
      <c r="G449" s="79"/>
      <c r="H449" s="79"/>
      <c r="I449" s="79"/>
      <c r="J449" s="80"/>
      <c r="K449" s="254"/>
    </row>
    <row r="450" spans="2:11">
      <c r="B450" s="78"/>
      <c r="C450" s="79"/>
      <c r="D450" s="79"/>
      <c r="E450" s="80"/>
      <c r="F450" s="79"/>
      <c r="G450" s="79"/>
      <c r="H450" s="79"/>
      <c r="I450" s="79"/>
      <c r="J450" s="80"/>
      <c r="K450" s="254"/>
    </row>
    <row r="451" spans="2:11">
      <c r="B451" s="78"/>
      <c r="C451" s="79"/>
      <c r="D451" s="79"/>
      <c r="E451" s="80"/>
      <c r="F451" s="79"/>
      <c r="G451" s="79"/>
      <c r="H451" s="79"/>
      <c r="I451" s="79"/>
      <c r="J451" s="80"/>
      <c r="K451" s="254"/>
    </row>
    <row r="452" spans="2:11">
      <c r="B452" s="78"/>
      <c r="C452" s="79"/>
      <c r="D452" s="79"/>
      <c r="E452" s="80"/>
      <c r="F452" s="79"/>
      <c r="G452" s="79"/>
      <c r="H452" s="79"/>
      <c r="I452" s="79"/>
      <c r="J452" s="80"/>
      <c r="K452" s="254"/>
    </row>
    <row r="453" spans="2:11">
      <c r="B453" s="78"/>
      <c r="C453" s="79"/>
      <c r="D453" s="79"/>
      <c r="E453" s="80"/>
      <c r="F453" s="79"/>
      <c r="G453" s="79"/>
      <c r="H453" s="79"/>
      <c r="I453" s="79"/>
      <c r="J453" s="80"/>
      <c r="K453" s="254"/>
    </row>
    <row r="454" spans="2:11">
      <c r="B454" s="78"/>
      <c r="C454" s="79"/>
      <c r="D454" s="79"/>
      <c r="E454" s="80"/>
      <c r="F454" s="79"/>
      <c r="G454" s="79"/>
      <c r="H454" s="79"/>
      <c r="I454" s="79"/>
      <c r="J454" s="80"/>
      <c r="K454" s="254"/>
    </row>
    <row r="455" spans="2:11">
      <c r="B455" s="78"/>
      <c r="C455" s="79"/>
      <c r="D455" s="79"/>
      <c r="E455" s="80"/>
      <c r="F455" s="79"/>
      <c r="G455" s="79"/>
      <c r="H455" s="79"/>
      <c r="I455" s="79"/>
      <c r="J455" s="80"/>
      <c r="K455" s="254"/>
    </row>
    <row r="456" spans="2:11">
      <c r="B456" s="78"/>
      <c r="C456" s="79"/>
      <c r="D456" s="79"/>
      <c r="E456" s="80"/>
      <c r="F456" s="79"/>
      <c r="G456" s="79"/>
      <c r="H456" s="79"/>
      <c r="I456" s="79"/>
      <c r="J456" s="80"/>
      <c r="K456" s="254"/>
    </row>
    <row r="457" spans="2:11">
      <c r="B457" s="78"/>
      <c r="C457" s="79"/>
      <c r="D457" s="79"/>
      <c r="E457" s="80"/>
      <c r="F457" s="79"/>
      <c r="G457" s="79"/>
      <c r="H457" s="79"/>
      <c r="I457" s="79"/>
      <c r="J457" s="80"/>
      <c r="K457" s="254"/>
    </row>
    <row r="458" spans="2:11">
      <c r="B458" s="78"/>
      <c r="C458" s="79"/>
      <c r="D458" s="79"/>
      <c r="E458" s="80"/>
      <c r="F458" s="79"/>
      <c r="G458" s="79"/>
      <c r="H458" s="79"/>
      <c r="I458" s="79"/>
      <c r="J458" s="80"/>
      <c r="K458" s="254"/>
    </row>
    <row r="459" spans="2:11">
      <c r="B459" s="78"/>
      <c r="C459" s="79"/>
      <c r="D459" s="79"/>
      <c r="E459" s="80"/>
      <c r="F459" s="79"/>
      <c r="G459" s="79"/>
      <c r="H459" s="79"/>
      <c r="I459" s="79"/>
      <c r="J459" s="80"/>
      <c r="K459" s="254"/>
    </row>
    <row r="460" spans="2:11">
      <c r="B460" s="78"/>
      <c r="C460" s="79"/>
      <c r="D460" s="79"/>
      <c r="E460" s="80"/>
      <c r="F460" s="79"/>
      <c r="G460" s="79"/>
      <c r="H460" s="79"/>
      <c r="I460" s="79"/>
      <c r="J460" s="80"/>
      <c r="K460" s="254"/>
    </row>
    <row r="461" spans="2:11">
      <c r="B461" s="78"/>
      <c r="C461" s="79"/>
      <c r="D461" s="79"/>
      <c r="E461" s="80"/>
      <c r="F461" s="79"/>
      <c r="G461" s="79"/>
      <c r="H461" s="79"/>
      <c r="I461" s="79"/>
      <c r="J461" s="80"/>
      <c r="K461" s="254"/>
    </row>
    <row r="462" spans="2:11">
      <c r="B462" s="78"/>
      <c r="C462" s="79"/>
      <c r="D462" s="79"/>
      <c r="E462" s="80"/>
      <c r="F462" s="79"/>
      <c r="G462" s="79"/>
      <c r="H462" s="79"/>
      <c r="I462" s="79"/>
      <c r="J462" s="80"/>
      <c r="K462" s="254"/>
    </row>
    <row r="463" spans="2:11">
      <c r="B463" s="78"/>
      <c r="C463" s="79"/>
      <c r="D463" s="79"/>
      <c r="E463" s="80"/>
      <c r="F463" s="79"/>
      <c r="G463" s="79"/>
      <c r="H463" s="79"/>
      <c r="I463" s="79"/>
      <c r="J463" s="80"/>
      <c r="K463" s="254"/>
    </row>
    <row r="464" spans="2:11">
      <c r="B464" s="78"/>
      <c r="C464" s="79"/>
      <c r="D464" s="79"/>
      <c r="E464" s="80"/>
      <c r="F464" s="79"/>
      <c r="G464" s="79"/>
      <c r="H464" s="79"/>
      <c r="I464" s="79"/>
      <c r="J464" s="80"/>
      <c r="K464" s="254"/>
    </row>
    <row r="465" spans="2:11">
      <c r="B465" s="78"/>
      <c r="C465" s="79"/>
      <c r="D465" s="79"/>
      <c r="E465" s="80"/>
      <c r="F465" s="79"/>
      <c r="G465" s="79"/>
      <c r="H465" s="79"/>
      <c r="I465" s="79"/>
      <c r="J465" s="80"/>
      <c r="K465" s="254"/>
    </row>
    <row r="466" spans="2:11">
      <c r="B466" s="78"/>
      <c r="C466" s="79"/>
      <c r="D466" s="79"/>
      <c r="E466" s="80"/>
      <c r="F466" s="79"/>
      <c r="G466" s="79"/>
      <c r="H466" s="79"/>
      <c r="I466" s="79"/>
      <c r="J466" s="80"/>
      <c r="K466" s="254"/>
    </row>
    <row r="467" spans="2:11">
      <c r="B467" s="78"/>
      <c r="C467" s="79"/>
      <c r="D467" s="79"/>
      <c r="E467" s="80"/>
      <c r="F467" s="79"/>
      <c r="G467" s="79"/>
      <c r="H467" s="79"/>
      <c r="I467" s="79"/>
      <c r="J467" s="80"/>
      <c r="K467" s="254"/>
    </row>
    <row r="468" spans="2:11">
      <c r="B468" s="78"/>
      <c r="C468" s="79"/>
      <c r="D468" s="79"/>
      <c r="E468" s="80"/>
      <c r="F468" s="79"/>
      <c r="G468" s="79"/>
      <c r="H468" s="79"/>
      <c r="I468" s="79"/>
      <c r="J468" s="80"/>
      <c r="K468" s="254"/>
    </row>
    <row r="469" spans="2:11">
      <c r="B469" s="78"/>
      <c r="C469" s="79"/>
      <c r="D469" s="79"/>
      <c r="E469" s="80"/>
      <c r="F469" s="79"/>
      <c r="G469" s="79"/>
      <c r="H469" s="79"/>
      <c r="I469" s="79"/>
      <c r="J469" s="80"/>
      <c r="K469" s="254"/>
    </row>
    <row r="470" spans="2:11">
      <c r="B470" s="78"/>
      <c r="C470" s="79"/>
      <c r="D470" s="79"/>
      <c r="E470" s="80"/>
      <c r="F470" s="79"/>
      <c r="G470" s="79"/>
      <c r="H470" s="79"/>
      <c r="I470" s="79"/>
      <c r="J470" s="80"/>
      <c r="K470" s="254"/>
    </row>
    <row r="471" spans="2:11">
      <c r="B471" s="78"/>
      <c r="C471" s="79"/>
      <c r="D471" s="79"/>
      <c r="E471" s="80"/>
      <c r="F471" s="79"/>
      <c r="G471" s="79"/>
      <c r="H471" s="79"/>
      <c r="I471" s="79"/>
      <c r="J471" s="80"/>
      <c r="K471" s="254"/>
    </row>
    <row r="472" spans="2:11">
      <c r="B472" s="78"/>
      <c r="C472" s="79"/>
      <c r="D472" s="79"/>
      <c r="E472" s="80"/>
      <c r="F472" s="79"/>
      <c r="G472" s="79"/>
      <c r="H472" s="79"/>
      <c r="I472" s="79"/>
      <c r="J472" s="80"/>
      <c r="K472" s="254"/>
    </row>
    <row r="473" spans="2:11">
      <c r="B473" s="78"/>
      <c r="C473" s="79"/>
      <c r="D473" s="79"/>
      <c r="E473" s="80"/>
      <c r="F473" s="79"/>
      <c r="G473" s="79"/>
      <c r="H473" s="79"/>
      <c r="I473" s="79"/>
      <c r="J473" s="80"/>
      <c r="K473" s="254"/>
    </row>
    <row r="474" spans="2:11">
      <c r="B474" s="78"/>
      <c r="C474" s="79"/>
      <c r="D474" s="79"/>
      <c r="E474" s="80"/>
      <c r="F474" s="79"/>
      <c r="G474" s="79"/>
      <c r="H474" s="79"/>
      <c r="I474" s="79"/>
      <c r="J474" s="80"/>
      <c r="K474" s="254"/>
    </row>
    <row r="475" spans="2:11">
      <c r="B475" s="78"/>
      <c r="C475" s="79"/>
      <c r="D475" s="79"/>
      <c r="E475" s="80"/>
      <c r="F475" s="79"/>
      <c r="G475" s="79"/>
      <c r="H475" s="79"/>
      <c r="I475" s="79"/>
      <c r="J475" s="80"/>
      <c r="K475" s="254"/>
    </row>
    <row r="476" spans="2:11">
      <c r="B476" s="78"/>
      <c r="C476" s="79"/>
      <c r="D476" s="79"/>
      <c r="E476" s="80"/>
      <c r="F476" s="79"/>
      <c r="G476" s="79"/>
      <c r="H476" s="79"/>
      <c r="I476" s="79"/>
      <c r="J476" s="80"/>
      <c r="K476" s="254"/>
    </row>
    <row r="477" spans="2:11">
      <c r="B477" s="78"/>
      <c r="C477" s="79"/>
      <c r="D477" s="79"/>
      <c r="E477" s="80"/>
      <c r="F477" s="79"/>
      <c r="G477" s="79"/>
      <c r="H477" s="79"/>
      <c r="I477" s="79"/>
      <c r="J477" s="80"/>
      <c r="K477" s="254"/>
    </row>
    <row r="478" spans="2:11">
      <c r="B478" s="78"/>
      <c r="C478" s="79"/>
      <c r="D478" s="79"/>
      <c r="E478" s="80"/>
      <c r="F478" s="79"/>
      <c r="G478" s="79"/>
      <c r="H478" s="79"/>
      <c r="I478" s="79"/>
      <c r="J478" s="80"/>
      <c r="K478" s="254"/>
    </row>
    <row r="479" spans="2:11">
      <c r="B479" s="78"/>
      <c r="C479" s="79"/>
      <c r="D479" s="79"/>
      <c r="E479" s="80"/>
      <c r="F479" s="79"/>
      <c r="G479" s="79"/>
      <c r="H479" s="79"/>
      <c r="I479" s="79"/>
      <c r="J479" s="80"/>
      <c r="K479" s="254"/>
    </row>
    <row r="480" spans="2:11">
      <c r="B480" s="78"/>
      <c r="C480" s="79"/>
      <c r="D480" s="79"/>
      <c r="E480" s="80"/>
      <c r="F480" s="79"/>
      <c r="G480" s="79"/>
      <c r="H480" s="79"/>
      <c r="I480" s="79"/>
      <c r="J480" s="80"/>
      <c r="K480" s="254"/>
    </row>
    <row r="481" spans="2:11">
      <c r="B481" s="78"/>
      <c r="C481" s="79"/>
      <c r="D481" s="79"/>
      <c r="E481" s="80"/>
      <c r="F481" s="79"/>
      <c r="G481" s="79"/>
      <c r="H481" s="79"/>
      <c r="I481" s="79"/>
      <c r="J481" s="80"/>
      <c r="K481" s="254"/>
    </row>
    <row r="482" spans="2:11">
      <c r="B482" s="78"/>
      <c r="C482" s="79"/>
      <c r="D482" s="79"/>
      <c r="E482" s="80"/>
      <c r="F482" s="79"/>
      <c r="G482" s="79"/>
      <c r="H482" s="79"/>
      <c r="I482" s="79"/>
      <c r="J482" s="80"/>
      <c r="K482" s="254"/>
    </row>
    <row r="483" spans="2:11">
      <c r="B483" s="78"/>
      <c r="C483" s="79"/>
      <c r="D483" s="79"/>
      <c r="E483" s="80"/>
      <c r="F483" s="79"/>
      <c r="G483" s="79"/>
      <c r="H483" s="79"/>
      <c r="I483" s="79"/>
      <c r="J483" s="80"/>
      <c r="K483" s="254"/>
    </row>
    <row r="484" spans="2:11">
      <c r="B484" s="78"/>
      <c r="C484" s="79"/>
      <c r="D484" s="79"/>
      <c r="E484" s="80"/>
      <c r="F484" s="79"/>
      <c r="G484" s="79"/>
      <c r="H484" s="79"/>
      <c r="I484" s="79"/>
      <c r="J484" s="80"/>
      <c r="K484" s="254"/>
    </row>
    <row r="485" spans="2:11">
      <c r="B485" s="78"/>
      <c r="C485" s="79"/>
      <c r="D485" s="79"/>
      <c r="E485" s="80"/>
      <c r="F485" s="79"/>
      <c r="G485" s="79"/>
      <c r="H485" s="79"/>
      <c r="I485" s="79"/>
      <c r="J485" s="80"/>
      <c r="K485" s="254"/>
    </row>
    <row r="486" spans="2:11">
      <c r="B486" s="78"/>
      <c r="C486" s="79"/>
      <c r="D486" s="79"/>
      <c r="E486" s="80"/>
      <c r="F486" s="79"/>
      <c r="G486" s="79"/>
      <c r="H486" s="79"/>
      <c r="I486" s="79"/>
      <c r="J486" s="80"/>
      <c r="K486" s="254"/>
    </row>
    <row r="487" spans="2:11">
      <c r="B487" s="78"/>
      <c r="C487" s="79"/>
      <c r="D487" s="79"/>
      <c r="E487" s="80"/>
      <c r="F487" s="79"/>
      <c r="G487" s="79"/>
      <c r="H487" s="79"/>
      <c r="I487" s="79"/>
      <c r="J487" s="80"/>
      <c r="K487" s="254"/>
    </row>
    <row r="488" spans="2:11">
      <c r="B488" s="78"/>
      <c r="C488" s="79"/>
      <c r="D488" s="79"/>
      <c r="E488" s="80"/>
      <c r="F488" s="79"/>
      <c r="G488" s="79"/>
      <c r="H488" s="79"/>
      <c r="I488" s="79"/>
      <c r="J488" s="80"/>
      <c r="K488" s="254"/>
    </row>
    <row r="489" spans="2:11">
      <c r="B489" s="78"/>
      <c r="C489" s="79"/>
      <c r="D489" s="79"/>
      <c r="E489" s="80"/>
      <c r="F489" s="79"/>
      <c r="G489" s="79"/>
      <c r="H489" s="79"/>
      <c r="I489" s="79"/>
      <c r="J489" s="80"/>
      <c r="K489" s="254"/>
    </row>
    <row r="490" spans="2:11">
      <c r="B490" s="78"/>
      <c r="C490" s="79"/>
      <c r="D490" s="79"/>
      <c r="E490" s="80"/>
      <c r="F490" s="79"/>
      <c r="G490" s="79"/>
      <c r="H490" s="79"/>
      <c r="I490" s="79"/>
      <c r="J490" s="80"/>
      <c r="K490" s="254"/>
    </row>
    <row r="491" spans="2:11">
      <c r="B491" s="78"/>
      <c r="C491" s="79"/>
      <c r="D491" s="79"/>
      <c r="E491" s="80"/>
      <c r="F491" s="79"/>
      <c r="G491" s="79"/>
      <c r="H491" s="79"/>
      <c r="I491" s="79"/>
      <c r="J491" s="80"/>
      <c r="K491" s="254"/>
    </row>
    <row r="492" spans="2:11">
      <c r="B492" s="78"/>
      <c r="C492" s="79"/>
      <c r="D492" s="79"/>
      <c r="E492" s="80"/>
      <c r="F492" s="79"/>
      <c r="G492" s="79"/>
      <c r="H492" s="79"/>
      <c r="I492" s="79"/>
      <c r="J492" s="80"/>
      <c r="K492" s="254"/>
    </row>
    <row r="493" spans="2:11">
      <c r="B493" s="78"/>
      <c r="C493" s="79"/>
      <c r="D493" s="79"/>
      <c r="E493" s="80"/>
      <c r="F493" s="79"/>
      <c r="G493" s="79"/>
      <c r="H493" s="79"/>
      <c r="I493" s="79"/>
      <c r="J493" s="80"/>
      <c r="K493" s="254"/>
    </row>
    <row r="494" spans="2:11">
      <c r="B494" s="78"/>
      <c r="C494" s="79"/>
      <c r="D494" s="79"/>
      <c r="E494" s="80"/>
      <c r="F494" s="79"/>
      <c r="G494" s="79"/>
      <c r="H494" s="79"/>
      <c r="I494" s="79"/>
      <c r="J494" s="80"/>
      <c r="K494" s="254"/>
    </row>
    <row r="495" spans="2:11">
      <c r="B495" s="78"/>
      <c r="C495" s="79"/>
      <c r="D495" s="79"/>
      <c r="E495" s="80"/>
      <c r="F495" s="79"/>
      <c r="G495" s="79"/>
      <c r="H495" s="79"/>
      <c r="I495" s="79"/>
      <c r="J495" s="80"/>
      <c r="K495" s="254"/>
    </row>
    <row r="496" spans="2:11">
      <c r="B496" s="78"/>
      <c r="C496" s="79"/>
      <c r="D496" s="79"/>
      <c r="E496" s="80"/>
      <c r="F496" s="79"/>
      <c r="G496" s="79"/>
      <c r="H496" s="79"/>
      <c r="I496" s="79"/>
      <c r="J496" s="80"/>
      <c r="K496" s="254"/>
    </row>
    <row r="497" spans="2:11">
      <c r="B497" s="78"/>
      <c r="C497" s="79"/>
      <c r="D497" s="79"/>
      <c r="E497" s="80"/>
      <c r="F497" s="79"/>
      <c r="G497" s="79"/>
      <c r="H497" s="79"/>
      <c r="I497" s="79"/>
      <c r="J497" s="80"/>
      <c r="K497" s="254"/>
    </row>
    <row r="498" spans="2:11">
      <c r="B498" s="78"/>
      <c r="C498" s="79"/>
      <c r="D498" s="79"/>
      <c r="E498" s="80"/>
      <c r="F498" s="79"/>
      <c r="G498" s="79"/>
      <c r="H498" s="79"/>
      <c r="I498" s="79"/>
      <c r="J498" s="80"/>
      <c r="K498" s="254"/>
    </row>
    <row r="499" spans="2:11">
      <c r="B499" s="78"/>
      <c r="C499" s="79"/>
      <c r="D499" s="79"/>
      <c r="E499" s="80"/>
      <c r="F499" s="79"/>
      <c r="G499" s="79"/>
      <c r="H499" s="79"/>
      <c r="I499" s="79"/>
      <c r="J499" s="80"/>
      <c r="K499" s="254"/>
    </row>
    <row r="500" spans="2:11">
      <c r="B500" s="78"/>
      <c r="C500" s="79"/>
      <c r="D500" s="79"/>
      <c r="E500" s="80"/>
      <c r="F500" s="79"/>
      <c r="G500" s="79"/>
      <c r="H500" s="79"/>
      <c r="I500" s="79"/>
      <c r="J500" s="80"/>
      <c r="K500" s="254"/>
    </row>
    <row r="501" spans="2:11">
      <c r="B501" s="78"/>
      <c r="C501" s="79"/>
      <c r="D501" s="79"/>
      <c r="E501" s="80"/>
      <c r="F501" s="79"/>
      <c r="G501" s="79"/>
      <c r="H501" s="79"/>
      <c r="I501" s="79"/>
      <c r="J501" s="80"/>
      <c r="K501" s="254"/>
    </row>
    <row r="502" spans="2:11">
      <c r="B502" s="78"/>
      <c r="C502" s="79"/>
      <c r="D502" s="79"/>
      <c r="E502" s="80"/>
      <c r="F502" s="79"/>
      <c r="G502" s="79"/>
      <c r="H502" s="79"/>
      <c r="I502" s="79"/>
      <c r="J502" s="80"/>
      <c r="K502" s="254"/>
    </row>
    <row r="503" spans="2:11">
      <c r="B503" s="78"/>
      <c r="C503" s="79"/>
      <c r="D503" s="79"/>
      <c r="E503" s="80"/>
      <c r="F503" s="79"/>
      <c r="G503" s="79"/>
      <c r="H503" s="79"/>
      <c r="I503" s="79"/>
      <c r="J503" s="80"/>
      <c r="K503" s="254"/>
    </row>
    <row r="504" spans="2:11">
      <c r="B504" s="78"/>
      <c r="C504" s="79"/>
      <c r="D504" s="79"/>
      <c r="E504" s="80"/>
      <c r="F504" s="79"/>
      <c r="G504" s="79"/>
      <c r="H504" s="79"/>
      <c r="I504" s="79"/>
      <c r="J504" s="80"/>
      <c r="K504" s="254"/>
    </row>
    <row r="505" spans="2:11">
      <c r="B505" s="78"/>
      <c r="C505" s="79"/>
      <c r="D505" s="79"/>
      <c r="E505" s="80"/>
      <c r="F505" s="79"/>
      <c r="G505" s="79"/>
      <c r="H505" s="79"/>
      <c r="I505" s="79"/>
      <c r="J505" s="80"/>
      <c r="K505" s="254"/>
    </row>
    <row r="506" spans="2:11">
      <c r="B506" s="78"/>
      <c r="C506" s="79"/>
      <c r="D506" s="79"/>
      <c r="E506" s="80"/>
      <c r="F506" s="79"/>
      <c r="G506" s="79"/>
      <c r="H506" s="79"/>
      <c r="I506" s="79"/>
      <c r="J506" s="80"/>
      <c r="K506" s="254"/>
    </row>
    <row r="507" spans="2:11">
      <c r="B507" s="78"/>
      <c r="C507" s="79"/>
      <c r="D507" s="79"/>
      <c r="E507" s="80"/>
      <c r="F507" s="79"/>
      <c r="G507" s="79"/>
      <c r="H507" s="79"/>
      <c r="I507" s="79"/>
      <c r="J507" s="80"/>
      <c r="K507" s="254"/>
    </row>
    <row r="508" spans="2:11">
      <c r="B508" s="78"/>
      <c r="C508" s="79"/>
      <c r="D508" s="79"/>
      <c r="E508" s="80"/>
      <c r="F508" s="79"/>
      <c r="G508" s="79"/>
      <c r="H508" s="79"/>
      <c r="I508" s="79"/>
      <c r="J508" s="80"/>
      <c r="K508" s="254"/>
    </row>
    <row r="509" spans="2:11">
      <c r="B509" s="78"/>
      <c r="C509" s="79"/>
      <c r="D509" s="79"/>
      <c r="E509" s="80"/>
      <c r="F509" s="79"/>
      <c r="G509" s="79"/>
      <c r="H509" s="79"/>
      <c r="I509" s="79"/>
      <c r="J509" s="80"/>
      <c r="K509" s="254"/>
    </row>
    <row r="510" spans="2:11">
      <c r="B510" s="78"/>
      <c r="C510" s="79"/>
      <c r="D510" s="79"/>
      <c r="E510" s="80"/>
      <c r="F510" s="79"/>
      <c r="G510" s="79"/>
      <c r="H510" s="79"/>
      <c r="I510" s="79"/>
      <c r="J510" s="80"/>
      <c r="K510" s="254"/>
    </row>
    <row r="511" spans="2:11">
      <c r="B511" s="78"/>
      <c r="C511" s="79"/>
      <c r="D511" s="79"/>
      <c r="E511" s="80"/>
      <c r="F511" s="79"/>
      <c r="G511" s="79"/>
      <c r="H511" s="79"/>
      <c r="I511" s="79"/>
      <c r="J511" s="80"/>
      <c r="K511" s="254"/>
    </row>
    <row r="512" spans="2:11">
      <c r="B512" s="78"/>
      <c r="C512" s="79"/>
      <c r="D512" s="79"/>
      <c r="E512" s="80"/>
      <c r="F512" s="79"/>
      <c r="G512" s="79"/>
      <c r="H512" s="79"/>
      <c r="I512" s="79"/>
      <c r="J512" s="80"/>
      <c r="K512" s="254"/>
    </row>
    <row r="513" spans="2:11">
      <c r="B513" s="78"/>
      <c r="C513" s="79"/>
      <c r="D513" s="79"/>
      <c r="E513" s="80"/>
      <c r="F513" s="79"/>
      <c r="G513" s="79"/>
      <c r="H513" s="79"/>
      <c r="I513" s="79"/>
      <c r="J513" s="80"/>
      <c r="K513" s="254"/>
    </row>
    <row r="514" spans="2:11">
      <c r="B514" s="78"/>
      <c r="C514" s="79"/>
      <c r="D514" s="79"/>
      <c r="E514" s="80"/>
      <c r="F514" s="79"/>
      <c r="G514" s="79"/>
      <c r="H514" s="79"/>
      <c r="I514" s="79"/>
      <c r="J514" s="80"/>
      <c r="K514" s="254"/>
    </row>
    <row r="515" spans="2:11">
      <c r="B515" s="78"/>
      <c r="C515" s="79"/>
      <c r="D515" s="79"/>
      <c r="E515" s="80"/>
      <c r="F515" s="79"/>
      <c r="G515" s="79"/>
      <c r="H515" s="79"/>
      <c r="I515" s="79"/>
      <c r="J515" s="80"/>
      <c r="K515" s="254"/>
    </row>
    <row r="516" spans="2:11">
      <c r="B516" s="78"/>
      <c r="C516" s="79"/>
      <c r="D516" s="79"/>
      <c r="E516" s="80"/>
      <c r="F516" s="79"/>
      <c r="G516" s="79"/>
      <c r="H516" s="79"/>
      <c r="I516" s="79"/>
      <c r="J516" s="80"/>
      <c r="K516" s="254"/>
    </row>
    <row r="517" spans="2:11">
      <c r="B517" s="78"/>
      <c r="C517" s="79"/>
      <c r="D517" s="79"/>
      <c r="E517" s="80"/>
      <c r="F517" s="79"/>
      <c r="G517" s="79"/>
      <c r="H517" s="79"/>
      <c r="I517" s="79"/>
      <c r="J517" s="80"/>
      <c r="K517" s="254"/>
    </row>
    <row r="518" spans="2:11">
      <c r="B518" s="78"/>
      <c r="C518" s="79"/>
      <c r="D518" s="79"/>
      <c r="E518" s="80"/>
      <c r="F518" s="79"/>
      <c r="G518" s="79"/>
      <c r="H518" s="79"/>
      <c r="I518" s="79"/>
      <c r="J518" s="80"/>
      <c r="K518" s="254"/>
    </row>
    <row r="519" spans="2:11">
      <c r="B519" s="78"/>
      <c r="C519" s="79"/>
      <c r="D519" s="79"/>
      <c r="E519" s="80"/>
      <c r="F519" s="79"/>
      <c r="G519" s="79"/>
      <c r="H519" s="79"/>
      <c r="I519" s="79"/>
      <c r="J519" s="80"/>
      <c r="K519" s="254"/>
    </row>
    <row r="520" spans="2:11">
      <c r="B520" s="78"/>
      <c r="C520" s="79"/>
      <c r="D520" s="79"/>
      <c r="E520" s="80"/>
      <c r="F520" s="79"/>
      <c r="G520" s="79"/>
      <c r="H520" s="79"/>
      <c r="I520" s="79"/>
      <c r="J520" s="80"/>
      <c r="K520" s="254"/>
    </row>
    <row r="521" spans="2:11">
      <c r="B521" s="78"/>
      <c r="C521" s="79"/>
      <c r="D521" s="79"/>
      <c r="E521" s="80"/>
      <c r="F521" s="79"/>
      <c r="G521" s="79"/>
      <c r="H521" s="79"/>
      <c r="I521" s="79"/>
      <c r="J521" s="80"/>
      <c r="K521" s="254"/>
    </row>
    <row r="522" spans="2:11">
      <c r="B522" s="78"/>
      <c r="C522" s="79"/>
      <c r="D522" s="79"/>
      <c r="E522" s="80"/>
      <c r="F522" s="79"/>
      <c r="G522" s="79"/>
      <c r="H522" s="79"/>
      <c r="I522" s="79"/>
      <c r="J522" s="80"/>
      <c r="K522" s="254"/>
    </row>
    <row r="523" spans="2:11">
      <c r="B523" s="78"/>
      <c r="C523" s="79"/>
      <c r="D523" s="79"/>
      <c r="E523" s="80"/>
      <c r="F523" s="79"/>
      <c r="G523" s="79"/>
      <c r="H523" s="79"/>
      <c r="I523" s="79"/>
      <c r="J523" s="80"/>
      <c r="K523" s="254"/>
    </row>
    <row r="524" spans="2:11">
      <c r="B524" s="78"/>
      <c r="C524" s="79"/>
      <c r="D524" s="79"/>
      <c r="E524" s="80"/>
      <c r="F524" s="79"/>
      <c r="G524" s="79"/>
      <c r="H524" s="79"/>
      <c r="I524" s="79"/>
      <c r="J524" s="80"/>
      <c r="K524" s="254"/>
    </row>
    <row r="525" spans="2:11">
      <c r="B525" s="78"/>
      <c r="C525" s="79"/>
      <c r="D525" s="79"/>
      <c r="E525" s="80"/>
      <c r="F525" s="79"/>
      <c r="G525" s="79"/>
      <c r="H525" s="79"/>
      <c r="I525" s="79"/>
      <c r="J525" s="80"/>
      <c r="K525" s="254"/>
    </row>
    <row r="526" spans="2:11">
      <c r="B526" s="78"/>
      <c r="C526" s="79"/>
      <c r="D526" s="79"/>
      <c r="E526" s="80"/>
      <c r="F526" s="79"/>
      <c r="G526" s="79"/>
      <c r="H526" s="79"/>
      <c r="I526" s="79"/>
      <c r="J526" s="80"/>
      <c r="K526" s="254"/>
    </row>
    <row r="527" spans="2:11">
      <c r="B527" s="78"/>
      <c r="C527" s="79"/>
      <c r="D527" s="79"/>
      <c r="E527" s="80"/>
      <c r="F527" s="79"/>
      <c r="G527" s="79"/>
      <c r="H527" s="79"/>
      <c r="I527" s="79"/>
      <c r="J527" s="80"/>
      <c r="K527" s="254"/>
    </row>
    <row r="528" spans="2:11">
      <c r="B528" s="78"/>
      <c r="C528" s="79"/>
      <c r="D528" s="79"/>
      <c r="E528" s="80"/>
      <c r="F528" s="79"/>
      <c r="G528" s="79"/>
      <c r="H528" s="79"/>
      <c r="I528" s="79"/>
      <c r="J528" s="80"/>
      <c r="K528" s="254"/>
    </row>
    <row r="529" spans="2:11">
      <c r="B529" s="78"/>
      <c r="C529" s="79"/>
      <c r="D529" s="79"/>
      <c r="E529" s="80"/>
      <c r="F529" s="79"/>
      <c r="G529" s="79"/>
      <c r="H529" s="79"/>
      <c r="I529" s="79"/>
      <c r="J529" s="80"/>
      <c r="K529" s="254"/>
    </row>
    <row r="530" spans="2:11">
      <c r="B530" s="78"/>
      <c r="C530" s="79"/>
      <c r="D530" s="79"/>
      <c r="E530" s="80"/>
      <c r="F530" s="79"/>
      <c r="G530" s="79"/>
      <c r="H530" s="79"/>
      <c r="I530" s="79"/>
      <c r="J530" s="80"/>
      <c r="K530" s="254"/>
    </row>
    <row r="531" spans="2:11">
      <c r="B531" s="78"/>
      <c r="C531" s="79"/>
      <c r="D531" s="79"/>
      <c r="E531" s="80"/>
      <c r="F531" s="79"/>
      <c r="G531" s="79"/>
      <c r="H531" s="79"/>
      <c r="I531" s="79"/>
      <c r="J531" s="80"/>
      <c r="K531" s="254"/>
    </row>
    <row r="532" spans="2:11">
      <c r="B532" s="78"/>
      <c r="C532" s="79"/>
      <c r="D532" s="79"/>
      <c r="E532" s="80"/>
      <c r="F532" s="79"/>
      <c r="G532" s="79"/>
      <c r="H532" s="79"/>
      <c r="I532" s="79"/>
      <c r="J532" s="80"/>
      <c r="K532" s="254"/>
    </row>
    <row r="533" spans="2:11">
      <c r="B533" s="78"/>
      <c r="C533" s="79"/>
      <c r="D533" s="79"/>
      <c r="E533" s="80"/>
      <c r="F533" s="79"/>
      <c r="G533" s="79"/>
      <c r="H533" s="79"/>
      <c r="I533" s="79"/>
      <c r="J533" s="80"/>
      <c r="K533" s="254"/>
    </row>
    <row r="534" spans="2:11">
      <c r="B534" s="78"/>
      <c r="C534" s="79"/>
      <c r="D534" s="79"/>
      <c r="E534" s="80"/>
      <c r="F534" s="79"/>
      <c r="G534" s="79"/>
      <c r="H534" s="79"/>
      <c r="I534" s="79"/>
      <c r="J534" s="80"/>
      <c r="K534" s="254"/>
    </row>
    <row r="535" spans="2:11">
      <c r="B535" s="78"/>
      <c r="C535" s="79"/>
      <c r="D535" s="79"/>
      <c r="E535" s="80"/>
      <c r="F535" s="79"/>
      <c r="G535" s="79"/>
      <c r="H535" s="79"/>
      <c r="I535" s="79"/>
      <c r="J535" s="80"/>
      <c r="K535" s="254"/>
    </row>
    <row r="536" spans="2:11">
      <c r="B536" s="78"/>
      <c r="C536" s="79"/>
      <c r="D536" s="79"/>
      <c r="E536" s="80"/>
      <c r="F536" s="79"/>
      <c r="G536" s="79"/>
      <c r="H536" s="79"/>
      <c r="I536" s="79"/>
      <c r="J536" s="80"/>
      <c r="K536" s="254"/>
    </row>
    <row r="537" spans="2:11">
      <c r="B537" s="78"/>
      <c r="C537" s="79"/>
      <c r="D537" s="79"/>
      <c r="E537" s="80"/>
      <c r="F537" s="79"/>
      <c r="G537" s="79"/>
      <c r="H537" s="79"/>
      <c r="I537" s="79"/>
      <c r="J537" s="80"/>
      <c r="K537" s="254"/>
    </row>
    <row r="538" spans="2:11">
      <c r="B538" s="78"/>
      <c r="C538" s="79"/>
      <c r="D538" s="79"/>
      <c r="E538" s="80"/>
      <c r="F538" s="79"/>
      <c r="G538" s="79"/>
      <c r="H538" s="79"/>
      <c r="I538" s="79"/>
      <c r="J538" s="80"/>
      <c r="K538" s="254"/>
    </row>
    <row r="539" spans="2:11">
      <c r="B539" s="78"/>
      <c r="C539" s="79"/>
      <c r="D539" s="79"/>
      <c r="E539" s="80"/>
      <c r="F539" s="79"/>
      <c r="G539" s="79"/>
      <c r="H539" s="79"/>
      <c r="I539" s="79"/>
      <c r="J539" s="80"/>
      <c r="K539" s="254"/>
    </row>
    <row r="540" spans="2:11">
      <c r="B540" s="78"/>
      <c r="C540" s="79"/>
      <c r="D540" s="79"/>
      <c r="E540" s="80"/>
      <c r="F540" s="79"/>
      <c r="G540" s="79"/>
      <c r="H540" s="79"/>
      <c r="I540" s="79"/>
      <c r="J540" s="80"/>
      <c r="K540" s="254"/>
    </row>
    <row r="541" spans="2:11">
      <c r="B541" s="78"/>
      <c r="C541" s="79"/>
      <c r="D541" s="79"/>
      <c r="E541" s="80"/>
      <c r="F541" s="79"/>
      <c r="G541" s="79"/>
      <c r="H541" s="79"/>
      <c r="I541" s="79"/>
      <c r="J541" s="80"/>
      <c r="K541" s="254"/>
    </row>
    <row r="542" spans="2:11">
      <c r="B542" s="78"/>
      <c r="C542" s="79"/>
      <c r="D542" s="79"/>
      <c r="E542" s="80"/>
      <c r="F542" s="79"/>
      <c r="G542" s="79"/>
      <c r="H542" s="79"/>
      <c r="I542" s="79"/>
      <c r="J542" s="80"/>
      <c r="K542" s="254"/>
    </row>
    <row r="543" spans="2:11">
      <c r="B543" s="78"/>
      <c r="C543" s="79"/>
      <c r="D543" s="79"/>
      <c r="E543" s="80"/>
      <c r="F543" s="79"/>
      <c r="G543" s="79"/>
      <c r="H543" s="79"/>
      <c r="I543" s="79"/>
      <c r="J543" s="80"/>
      <c r="K543" s="254"/>
    </row>
    <row r="544" spans="2:11">
      <c r="B544" s="78"/>
      <c r="C544" s="79"/>
      <c r="D544" s="79"/>
      <c r="E544" s="80"/>
      <c r="F544" s="79"/>
      <c r="G544" s="79"/>
      <c r="H544" s="79"/>
      <c r="I544" s="79"/>
      <c r="J544" s="80"/>
      <c r="K544" s="254"/>
    </row>
    <row r="545" spans="2:11">
      <c r="B545" s="78"/>
      <c r="C545" s="79"/>
      <c r="D545" s="79"/>
      <c r="E545" s="80"/>
      <c r="F545" s="79"/>
      <c r="G545" s="79"/>
      <c r="H545" s="79"/>
      <c r="I545" s="79"/>
      <c r="J545" s="80"/>
      <c r="K545" s="254"/>
    </row>
    <row r="546" spans="2:11">
      <c r="B546" s="78"/>
      <c r="C546" s="79"/>
      <c r="D546" s="79"/>
      <c r="E546" s="80"/>
      <c r="F546" s="79"/>
      <c r="G546" s="79"/>
      <c r="H546" s="79"/>
      <c r="I546" s="79"/>
      <c r="J546" s="80"/>
      <c r="K546" s="254"/>
    </row>
    <row r="547" spans="2:11">
      <c r="B547" s="78"/>
      <c r="C547" s="79"/>
      <c r="D547" s="79"/>
      <c r="E547" s="80"/>
      <c r="F547" s="79"/>
      <c r="G547" s="79"/>
      <c r="H547" s="79"/>
      <c r="I547" s="79"/>
      <c r="J547" s="80"/>
      <c r="K547" s="254"/>
    </row>
    <row r="548" spans="2:11">
      <c r="B548" s="78"/>
      <c r="C548" s="79"/>
      <c r="D548" s="79"/>
      <c r="E548" s="80"/>
      <c r="F548" s="79"/>
      <c r="G548" s="79"/>
      <c r="H548" s="79"/>
      <c r="I548" s="79"/>
      <c r="J548" s="80"/>
      <c r="K548" s="254"/>
    </row>
    <row r="549" spans="2:11">
      <c r="B549" s="78"/>
      <c r="C549" s="79"/>
      <c r="D549" s="79"/>
      <c r="E549" s="80"/>
      <c r="F549" s="79"/>
      <c r="G549" s="79"/>
      <c r="H549" s="79"/>
      <c r="I549" s="79"/>
      <c r="J549" s="80"/>
      <c r="K549" s="254"/>
    </row>
    <row r="550" spans="2:11">
      <c r="B550" s="78"/>
      <c r="C550" s="79"/>
      <c r="D550" s="79"/>
      <c r="E550" s="80"/>
      <c r="F550" s="79"/>
      <c r="G550" s="79"/>
      <c r="H550" s="79"/>
      <c r="I550" s="79"/>
      <c r="J550" s="80"/>
      <c r="K550" s="254"/>
    </row>
    <row r="551" spans="2:11">
      <c r="B551" s="78"/>
      <c r="C551" s="79"/>
      <c r="D551" s="79"/>
      <c r="E551" s="80"/>
      <c r="F551" s="79"/>
      <c r="G551" s="79"/>
      <c r="H551" s="79"/>
      <c r="I551" s="79"/>
      <c r="J551" s="80"/>
      <c r="K551" s="254"/>
    </row>
    <row r="552" spans="2:11">
      <c r="B552" s="78"/>
      <c r="C552" s="79"/>
      <c r="D552" s="79"/>
      <c r="E552" s="80"/>
      <c r="F552" s="79"/>
      <c r="G552" s="79"/>
      <c r="H552" s="79"/>
      <c r="I552" s="79"/>
      <c r="J552" s="80"/>
      <c r="K552" s="254"/>
    </row>
    <row r="553" spans="2:11">
      <c r="B553" s="78"/>
      <c r="C553" s="79"/>
      <c r="D553" s="79"/>
      <c r="E553" s="80"/>
      <c r="F553" s="79"/>
      <c r="G553" s="79"/>
      <c r="H553" s="79"/>
      <c r="I553" s="79"/>
      <c r="J553" s="80"/>
      <c r="K553" s="254"/>
    </row>
    <row r="554" spans="2:11">
      <c r="B554" s="78"/>
      <c r="C554" s="79"/>
      <c r="D554" s="79"/>
      <c r="E554" s="80"/>
      <c r="F554" s="79"/>
      <c r="G554" s="79"/>
      <c r="H554" s="79"/>
      <c r="I554" s="79"/>
      <c r="J554" s="80"/>
      <c r="K554" s="254"/>
    </row>
    <row r="555" spans="2:11">
      <c r="B555" s="78"/>
      <c r="C555" s="79"/>
      <c r="D555" s="79"/>
      <c r="E555" s="80"/>
      <c r="F555" s="79"/>
      <c r="G555" s="79"/>
      <c r="H555" s="79"/>
      <c r="I555" s="79"/>
      <c r="J555" s="80"/>
      <c r="K555" s="254"/>
    </row>
    <row r="556" spans="2:11">
      <c r="B556" s="78"/>
      <c r="C556" s="79"/>
      <c r="D556" s="79"/>
      <c r="E556" s="80"/>
      <c r="F556" s="79"/>
      <c r="G556" s="79"/>
      <c r="H556" s="79"/>
      <c r="I556" s="79"/>
      <c r="J556" s="80"/>
      <c r="K556" s="254"/>
    </row>
    <row r="557" spans="2:11">
      <c r="B557" s="78"/>
      <c r="C557" s="79"/>
      <c r="D557" s="79"/>
      <c r="E557" s="80"/>
      <c r="F557" s="79"/>
      <c r="G557" s="79"/>
      <c r="H557" s="79"/>
      <c r="I557" s="79"/>
      <c r="J557" s="80"/>
      <c r="K557" s="254"/>
    </row>
    <row r="558" spans="2:11">
      <c r="B558" s="78"/>
      <c r="C558" s="79"/>
      <c r="D558" s="79"/>
      <c r="E558" s="80"/>
      <c r="F558" s="79"/>
      <c r="G558" s="79"/>
      <c r="H558" s="79"/>
      <c r="I558" s="79"/>
      <c r="J558" s="80"/>
      <c r="K558" s="254"/>
    </row>
    <row r="559" spans="2:11">
      <c r="B559" s="78"/>
      <c r="C559" s="79"/>
      <c r="D559" s="79"/>
      <c r="E559" s="80"/>
      <c r="F559" s="79"/>
      <c r="G559" s="79"/>
      <c r="H559" s="79"/>
      <c r="I559" s="79"/>
      <c r="J559" s="80"/>
      <c r="K559" s="254"/>
    </row>
    <row r="560" spans="2:11">
      <c r="B560" s="78"/>
      <c r="C560" s="79"/>
      <c r="D560" s="79"/>
      <c r="E560" s="80"/>
      <c r="F560" s="79"/>
      <c r="G560" s="79"/>
      <c r="H560" s="79"/>
      <c r="I560" s="79"/>
      <c r="J560" s="80"/>
      <c r="K560" s="254"/>
    </row>
    <row r="561" spans="2:11">
      <c r="B561" s="78"/>
      <c r="C561" s="79"/>
      <c r="D561" s="79"/>
      <c r="E561" s="80"/>
      <c r="F561" s="79"/>
      <c r="G561" s="79"/>
      <c r="H561" s="79"/>
      <c r="I561" s="79"/>
      <c r="J561" s="80"/>
      <c r="K561" s="254"/>
    </row>
    <row r="562" spans="2:11">
      <c r="B562" s="78"/>
      <c r="C562" s="79"/>
      <c r="D562" s="79"/>
      <c r="E562" s="80"/>
      <c r="F562" s="79"/>
      <c r="G562" s="79"/>
      <c r="H562" s="79"/>
      <c r="I562" s="79"/>
      <c r="J562" s="80"/>
      <c r="K562" s="254"/>
    </row>
    <row r="563" spans="2:11">
      <c r="B563" s="78"/>
      <c r="C563" s="79"/>
      <c r="D563" s="79"/>
      <c r="E563" s="80"/>
      <c r="F563" s="79"/>
      <c r="G563" s="79"/>
      <c r="H563" s="79"/>
      <c r="I563" s="79"/>
      <c r="J563" s="80"/>
      <c r="K563" s="254"/>
    </row>
    <row r="564" spans="2:11">
      <c r="B564" s="78"/>
      <c r="C564" s="79"/>
      <c r="D564" s="79"/>
      <c r="E564" s="80"/>
      <c r="F564" s="79"/>
      <c r="G564" s="79"/>
      <c r="H564" s="79"/>
      <c r="I564" s="79"/>
      <c r="J564" s="80"/>
      <c r="K564" s="254"/>
    </row>
    <row r="565" spans="2:11">
      <c r="B565" s="78"/>
      <c r="C565" s="79"/>
      <c r="D565" s="79"/>
      <c r="E565" s="80"/>
      <c r="F565" s="79"/>
      <c r="G565" s="79"/>
      <c r="H565" s="79"/>
      <c r="I565" s="79"/>
      <c r="J565" s="80"/>
      <c r="K565" s="254"/>
    </row>
    <row r="566" spans="2:11">
      <c r="B566" s="78"/>
      <c r="C566" s="79"/>
      <c r="D566" s="79"/>
      <c r="E566" s="80"/>
      <c r="F566" s="79"/>
      <c r="G566" s="79"/>
      <c r="H566" s="79"/>
      <c r="I566" s="79"/>
      <c r="J566" s="80"/>
      <c r="K566" s="254"/>
    </row>
    <row r="567" spans="2:11">
      <c r="B567" s="78"/>
      <c r="C567" s="79"/>
      <c r="D567" s="79"/>
      <c r="E567" s="80"/>
      <c r="F567" s="79"/>
      <c r="G567" s="79"/>
      <c r="H567" s="79"/>
      <c r="I567" s="79"/>
      <c r="J567" s="80"/>
      <c r="K567" s="254"/>
    </row>
    <row r="568" spans="2:11">
      <c r="B568" s="78"/>
      <c r="C568" s="79"/>
      <c r="D568" s="79"/>
      <c r="E568" s="80"/>
      <c r="F568" s="79"/>
      <c r="G568" s="79"/>
      <c r="H568" s="79"/>
      <c r="I568" s="79"/>
      <c r="J568" s="80"/>
      <c r="K568" s="254"/>
    </row>
    <row r="569" spans="2:11">
      <c r="B569" s="78"/>
      <c r="C569" s="79"/>
      <c r="D569" s="79"/>
      <c r="E569" s="80"/>
      <c r="F569" s="79"/>
      <c r="G569" s="79"/>
      <c r="H569" s="79"/>
      <c r="I569" s="79"/>
      <c r="J569" s="80"/>
      <c r="K569" s="254"/>
    </row>
    <row r="570" spans="2:11">
      <c r="B570" s="78"/>
      <c r="C570" s="79"/>
      <c r="D570" s="79"/>
      <c r="E570" s="80"/>
      <c r="F570" s="79"/>
      <c r="G570" s="79"/>
      <c r="H570" s="79"/>
      <c r="I570" s="79"/>
      <c r="J570" s="80"/>
      <c r="K570" s="254"/>
    </row>
    <row r="571" spans="2:11">
      <c r="B571" s="78"/>
      <c r="C571" s="79"/>
      <c r="D571" s="79"/>
      <c r="E571" s="80"/>
      <c r="F571" s="79"/>
      <c r="G571" s="79"/>
      <c r="H571" s="79"/>
      <c r="I571" s="79"/>
      <c r="J571" s="80"/>
      <c r="K571" s="254"/>
    </row>
    <row r="572" spans="2:11">
      <c r="B572" s="78"/>
      <c r="C572" s="79"/>
      <c r="D572" s="79"/>
      <c r="E572" s="80"/>
      <c r="F572" s="79"/>
      <c r="G572" s="79"/>
      <c r="H572" s="79"/>
      <c r="I572" s="79"/>
      <c r="J572" s="80"/>
      <c r="K572" s="254"/>
    </row>
    <row r="573" spans="2:11">
      <c r="B573" s="78"/>
      <c r="C573" s="79"/>
      <c r="D573" s="79"/>
      <c r="E573" s="80"/>
      <c r="F573" s="79"/>
      <c r="G573" s="79"/>
      <c r="H573" s="79"/>
      <c r="I573" s="79"/>
      <c r="J573" s="80"/>
      <c r="K573" s="254"/>
    </row>
    <row r="574" spans="2:11">
      <c r="B574" s="78"/>
      <c r="C574" s="79"/>
      <c r="D574" s="79"/>
      <c r="E574" s="80"/>
      <c r="F574" s="79"/>
      <c r="G574" s="79"/>
      <c r="H574" s="79"/>
      <c r="I574" s="79"/>
      <c r="J574" s="80"/>
      <c r="K574" s="254"/>
    </row>
    <row r="575" spans="2:11">
      <c r="B575" s="78"/>
      <c r="C575" s="79"/>
      <c r="D575" s="79"/>
      <c r="E575" s="80"/>
      <c r="F575" s="79"/>
      <c r="G575" s="79"/>
      <c r="H575" s="79"/>
      <c r="I575" s="79"/>
      <c r="J575" s="80"/>
      <c r="K575" s="254"/>
    </row>
    <row r="576" spans="2:11">
      <c r="B576" s="78"/>
      <c r="C576" s="79"/>
      <c r="D576" s="79"/>
      <c r="E576" s="80"/>
      <c r="F576" s="79"/>
      <c r="G576" s="79"/>
      <c r="H576" s="79"/>
      <c r="I576" s="79"/>
      <c r="J576" s="80"/>
      <c r="K576" s="254"/>
    </row>
    <row r="577" spans="2:11">
      <c r="B577" s="78"/>
      <c r="C577" s="79"/>
      <c r="D577" s="79"/>
      <c r="E577" s="80"/>
      <c r="F577" s="79"/>
      <c r="G577" s="79"/>
      <c r="H577" s="79"/>
      <c r="I577" s="79"/>
      <c r="J577" s="80"/>
      <c r="K577" s="254"/>
    </row>
    <row r="578" spans="2:11">
      <c r="B578" s="78"/>
      <c r="C578" s="79"/>
      <c r="D578" s="79"/>
      <c r="E578" s="80"/>
      <c r="F578" s="79"/>
      <c r="G578" s="79"/>
      <c r="H578" s="79"/>
      <c r="I578" s="79"/>
      <c r="J578" s="80"/>
      <c r="K578" s="254"/>
    </row>
    <row r="579" spans="2:11">
      <c r="B579" s="78"/>
      <c r="C579" s="79"/>
      <c r="D579" s="79"/>
      <c r="E579" s="80"/>
      <c r="F579" s="79"/>
      <c r="G579" s="79"/>
      <c r="H579" s="79"/>
      <c r="I579" s="79"/>
      <c r="J579" s="80"/>
      <c r="K579" s="254"/>
    </row>
    <row r="580" spans="2:11">
      <c r="B580" s="78"/>
      <c r="C580" s="79"/>
      <c r="D580" s="79"/>
      <c r="E580" s="80"/>
      <c r="F580" s="79"/>
      <c r="G580" s="79"/>
      <c r="H580" s="79"/>
      <c r="I580" s="79"/>
      <c r="J580" s="80"/>
      <c r="K580" s="254"/>
    </row>
    <row r="581" spans="2:11">
      <c r="B581" s="78"/>
      <c r="C581" s="79"/>
      <c r="D581" s="79"/>
      <c r="E581" s="80"/>
      <c r="F581" s="79"/>
      <c r="G581" s="79"/>
      <c r="H581" s="79"/>
      <c r="I581" s="79"/>
      <c r="J581" s="80"/>
      <c r="K581" s="254"/>
    </row>
    <row r="582" spans="2:11">
      <c r="B582" s="78"/>
      <c r="C582" s="79"/>
      <c r="D582" s="79"/>
      <c r="E582" s="80"/>
      <c r="F582" s="79"/>
      <c r="G582" s="79"/>
      <c r="H582" s="79"/>
      <c r="I582" s="79"/>
      <c r="J582" s="80"/>
      <c r="K582" s="254"/>
    </row>
    <row r="583" spans="2:11">
      <c r="B583" s="78"/>
      <c r="C583" s="79"/>
      <c r="D583" s="79"/>
      <c r="E583" s="80"/>
      <c r="F583" s="79"/>
      <c r="G583" s="79"/>
      <c r="H583" s="79"/>
      <c r="I583" s="79"/>
      <c r="J583" s="80"/>
      <c r="K583" s="254"/>
    </row>
    <row r="584" spans="2:11">
      <c r="B584" s="78"/>
      <c r="C584" s="79"/>
      <c r="D584" s="79"/>
      <c r="E584" s="80"/>
      <c r="F584" s="79"/>
      <c r="G584" s="79"/>
      <c r="H584" s="79"/>
      <c r="I584" s="79"/>
      <c r="J584" s="80"/>
      <c r="K584" s="254"/>
    </row>
    <row r="585" spans="2:11">
      <c r="B585" s="78"/>
      <c r="C585" s="79"/>
      <c r="D585" s="79"/>
      <c r="E585" s="80"/>
      <c r="F585" s="79"/>
      <c r="G585" s="79"/>
      <c r="H585" s="79"/>
      <c r="I585" s="79"/>
      <c r="J585" s="80"/>
      <c r="K585" s="254"/>
    </row>
    <row r="586" spans="2:11">
      <c r="B586" s="78"/>
      <c r="C586" s="79"/>
      <c r="D586" s="79"/>
      <c r="E586" s="80"/>
      <c r="F586" s="79"/>
      <c r="G586" s="79"/>
      <c r="H586" s="79"/>
      <c r="I586" s="79"/>
      <c r="J586" s="80"/>
      <c r="K586" s="254"/>
    </row>
    <row r="587" spans="2:11">
      <c r="B587" s="78"/>
      <c r="C587" s="79"/>
      <c r="D587" s="79"/>
      <c r="E587" s="80"/>
      <c r="F587" s="79"/>
      <c r="G587" s="79"/>
      <c r="H587" s="79"/>
      <c r="I587" s="79"/>
      <c r="J587" s="80"/>
      <c r="K587" s="254"/>
    </row>
    <row r="588" spans="2:11">
      <c r="B588" s="78"/>
      <c r="C588" s="79"/>
      <c r="D588" s="79"/>
      <c r="E588" s="80"/>
      <c r="F588" s="79"/>
      <c r="G588" s="79"/>
      <c r="H588" s="79"/>
      <c r="I588" s="79"/>
      <c r="J588" s="80"/>
      <c r="K588" s="254"/>
    </row>
    <row r="589" spans="2:11">
      <c r="B589" s="78"/>
      <c r="C589" s="79"/>
      <c r="D589" s="79"/>
      <c r="E589" s="80"/>
      <c r="F589" s="79"/>
      <c r="G589" s="79"/>
      <c r="H589" s="79"/>
      <c r="I589" s="79"/>
      <c r="J589" s="80"/>
      <c r="K589" s="254"/>
    </row>
    <row r="590" spans="2:11">
      <c r="B590" s="78"/>
      <c r="C590" s="79"/>
      <c r="D590" s="79"/>
      <c r="E590" s="80"/>
      <c r="F590" s="79"/>
      <c r="G590" s="79"/>
      <c r="H590" s="79"/>
      <c r="I590" s="79"/>
      <c r="J590" s="80"/>
      <c r="K590" s="254"/>
    </row>
    <row r="591" spans="2:11">
      <c r="B591" s="78"/>
      <c r="C591" s="79"/>
      <c r="D591" s="79"/>
      <c r="E591" s="80"/>
      <c r="F591" s="79"/>
      <c r="G591" s="79"/>
      <c r="H591" s="79"/>
      <c r="I591" s="79"/>
      <c r="J591" s="80"/>
      <c r="K591" s="254"/>
    </row>
    <row r="592" spans="2:11">
      <c r="B592" s="78"/>
      <c r="C592" s="79"/>
      <c r="D592" s="79"/>
      <c r="E592" s="80"/>
      <c r="F592" s="79"/>
      <c r="G592" s="79"/>
      <c r="H592" s="79"/>
      <c r="I592" s="79"/>
      <c r="J592" s="80"/>
      <c r="K592" s="254"/>
    </row>
    <row r="593" spans="2:11">
      <c r="B593" s="78"/>
      <c r="C593" s="79"/>
      <c r="D593" s="79"/>
      <c r="E593" s="80"/>
      <c r="F593" s="79"/>
      <c r="G593" s="79"/>
      <c r="H593" s="79"/>
      <c r="I593" s="79"/>
      <c r="J593" s="80"/>
      <c r="K593" s="254"/>
    </row>
    <row r="594" spans="2:11">
      <c r="B594" s="78"/>
      <c r="C594" s="79"/>
      <c r="D594" s="79"/>
      <c r="E594" s="80"/>
      <c r="F594" s="79"/>
      <c r="G594" s="79"/>
      <c r="H594" s="79"/>
      <c r="I594" s="79"/>
      <c r="J594" s="80"/>
      <c r="K594" s="254"/>
    </row>
    <row r="595" spans="2:11">
      <c r="B595" s="78"/>
      <c r="C595" s="79"/>
      <c r="D595" s="79"/>
      <c r="E595" s="80"/>
      <c r="F595" s="79"/>
      <c r="G595" s="79"/>
      <c r="H595" s="79"/>
      <c r="I595" s="79"/>
      <c r="J595" s="80"/>
      <c r="K595" s="254"/>
    </row>
    <row r="596" spans="2:11">
      <c r="B596" s="78"/>
      <c r="C596" s="79"/>
      <c r="D596" s="79"/>
      <c r="E596" s="80"/>
      <c r="F596" s="79"/>
      <c r="G596" s="79"/>
      <c r="H596" s="79"/>
      <c r="I596" s="79"/>
      <c r="J596" s="80"/>
      <c r="K596" s="254"/>
    </row>
    <row r="597" spans="2:11">
      <c r="B597" s="78"/>
      <c r="C597" s="79"/>
      <c r="D597" s="79"/>
      <c r="E597" s="80"/>
      <c r="F597" s="79"/>
      <c r="G597" s="79"/>
      <c r="H597" s="79"/>
      <c r="I597" s="79"/>
      <c r="J597" s="80"/>
      <c r="K597" s="254"/>
    </row>
    <row r="598" spans="2:11">
      <c r="B598" s="78"/>
      <c r="C598" s="79"/>
      <c r="D598" s="79"/>
      <c r="E598" s="80"/>
      <c r="F598" s="79"/>
      <c r="G598" s="79"/>
      <c r="H598" s="79"/>
      <c r="I598" s="79"/>
      <c r="J598" s="80"/>
      <c r="K598" s="254"/>
    </row>
    <row r="599" spans="2:11">
      <c r="B599" s="78"/>
      <c r="C599" s="79"/>
      <c r="D599" s="79"/>
      <c r="E599" s="80"/>
      <c r="F599" s="79"/>
      <c r="G599" s="79"/>
      <c r="H599" s="79"/>
      <c r="I599" s="79"/>
      <c r="J599" s="80"/>
      <c r="K599" s="254"/>
    </row>
    <row r="600" spans="2:11">
      <c r="B600" s="78"/>
      <c r="C600" s="79"/>
      <c r="D600" s="79"/>
      <c r="E600" s="80"/>
      <c r="F600" s="79"/>
      <c r="G600" s="79"/>
      <c r="H600" s="79"/>
      <c r="I600" s="79"/>
      <c r="J600" s="80"/>
      <c r="K600" s="254"/>
    </row>
    <row r="601" spans="2:11">
      <c r="B601" s="78"/>
      <c r="C601" s="79"/>
      <c r="D601" s="79"/>
      <c r="E601" s="80"/>
      <c r="F601" s="79"/>
      <c r="G601" s="79"/>
      <c r="H601" s="79"/>
      <c r="I601" s="79"/>
      <c r="J601" s="80"/>
      <c r="K601" s="254"/>
    </row>
    <row r="602" spans="2:11">
      <c r="B602" s="78"/>
      <c r="C602" s="79"/>
      <c r="D602" s="79"/>
      <c r="E602" s="80"/>
      <c r="F602" s="79"/>
      <c r="G602" s="79"/>
      <c r="H602" s="79"/>
      <c r="I602" s="79"/>
      <c r="J602" s="80"/>
      <c r="K602" s="254"/>
    </row>
    <row r="603" spans="2:11">
      <c r="B603" s="78"/>
      <c r="C603" s="79"/>
      <c r="D603" s="79"/>
      <c r="E603" s="80"/>
      <c r="F603" s="79"/>
      <c r="G603" s="79"/>
      <c r="H603" s="79"/>
      <c r="I603" s="79"/>
      <c r="J603" s="80"/>
      <c r="K603" s="254"/>
    </row>
    <row r="604" spans="2:11">
      <c r="B604" s="78"/>
      <c r="C604" s="79"/>
      <c r="D604" s="79"/>
      <c r="E604" s="80"/>
      <c r="F604" s="79"/>
      <c r="G604" s="79"/>
      <c r="H604" s="79"/>
      <c r="I604" s="79"/>
      <c r="J604" s="80"/>
      <c r="K604" s="254"/>
    </row>
    <row r="605" spans="2:11">
      <c r="B605" s="78"/>
      <c r="C605" s="79"/>
      <c r="D605" s="79"/>
      <c r="E605" s="80"/>
      <c r="F605" s="79"/>
      <c r="G605" s="79"/>
      <c r="H605" s="79"/>
      <c r="I605" s="79"/>
      <c r="J605" s="80"/>
      <c r="K605" s="254"/>
    </row>
    <row r="606" spans="2:11">
      <c r="B606" s="78"/>
      <c r="C606" s="79"/>
      <c r="D606" s="79"/>
      <c r="E606" s="80"/>
      <c r="F606" s="79"/>
      <c r="G606" s="79"/>
      <c r="H606" s="79"/>
      <c r="I606" s="79"/>
      <c r="J606" s="80"/>
      <c r="K606" s="254"/>
    </row>
    <row r="607" spans="2:11">
      <c r="B607" s="78"/>
      <c r="C607" s="79"/>
      <c r="D607" s="79"/>
      <c r="E607" s="80"/>
      <c r="F607" s="79"/>
      <c r="G607" s="79"/>
      <c r="H607" s="79"/>
      <c r="I607" s="79"/>
      <c r="J607" s="80"/>
      <c r="K607" s="254"/>
    </row>
    <row r="608" spans="2:11">
      <c r="B608" s="78"/>
      <c r="C608" s="79"/>
      <c r="D608" s="79"/>
      <c r="E608" s="80"/>
      <c r="F608" s="79"/>
      <c r="G608" s="79"/>
      <c r="H608" s="79"/>
      <c r="I608" s="79"/>
      <c r="J608" s="80"/>
      <c r="K608" s="254"/>
    </row>
    <row r="609" spans="2:11">
      <c r="B609" s="78"/>
      <c r="C609" s="79"/>
      <c r="D609" s="79"/>
      <c r="E609" s="80"/>
      <c r="F609" s="79"/>
      <c r="G609" s="79"/>
      <c r="H609" s="79"/>
      <c r="I609" s="79"/>
      <c r="J609" s="80"/>
      <c r="K609" s="254"/>
    </row>
    <row r="610" spans="2:11">
      <c r="B610" s="78"/>
      <c r="C610" s="79"/>
      <c r="D610" s="79"/>
      <c r="E610" s="80"/>
      <c r="F610" s="79"/>
      <c r="G610" s="79"/>
      <c r="H610" s="79"/>
      <c r="I610" s="79"/>
      <c r="J610" s="80"/>
      <c r="K610" s="254"/>
    </row>
    <row r="611" spans="2:11">
      <c r="B611" s="78"/>
      <c r="C611" s="79"/>
      <c r="D611" s="79"/>
      <c r="E611" s="80"/>
      <c r="F611" s="79"/>
      <c r="G611" s="79"/>
      <c r="H611" s="79"/>
      <c r="I611" s="79"/>
      <c r="J611" s="80"/>
      <c r="K611" s="254"/>
    </row>
    <row r="612" spans="2:11">
      <c r="B612" s="78"/>
      <c r="C612" s="79"/>
      <c r="D612" s="79"/>
      <c r="E612" s="80"/>
      <c r="F612" s="79"/>
      <c r="G612" s="79"/>
      <c r="H612" s="79"/>
      <c r="I612" s="79"/>
      <c r="J612" s="80"/>
      <c r="K612" s="254"/>
    </row>
    <row r="613" spans="2:11">
      <c r="B613" s="78"/>
      <c r="C613" s="79"/>
      <c r="D613" s="79"/>
      <c r="E613" s="80"/>
      <c r="F613" s="79"/>
      <c r="G613" s="79"/>
      <c r="H613" s="79"/>
      <c r="I613" s="79"/>
      <c r="J613" s="80"/>
      <c r="K613" s="254"/>
    </row>
    <row r="614" spans="2:11">
      <c r="B614" s="78"/>
      <c r="C614" s="79"/>
      <c r="D614" s="79"/>
      <c r="E614" s="80"/>
      <c r="F614" s="79"/>
      <c r="G614" s="79"/>
      <c r="H614" s="79"/>
      <c r="I614" s="79"/>
      <c r="J614" s="80"/>
      <c r="K614" s="254"/>
    </row>
    <row r="615" spans="2:11">
      <c r="B615" s="78"/>
      <c r="C615" s="79"/>
      <c r="D615" s="79"/>
      <c r="E615" s="80"/>
      <c r="F615" s="79"/>
      <c r="G615" s="79"/>
      <c r="H615" s="79"/>
      <c r="I615" s="79"/>
      <c r="J615" s="80"/>
      <c r="K615" s="254"/>
    </row>
    <row r="616" spans="2:11">
      <c r="B616" s="78"/>
      <c r="C616" s="79"/>
      <c r="D616" s="79"/>
      <c r="E616" s="80"/>
      <c r="F616" s="79"/>
      <c r="G616" s="79"/>
      <c r="H616" s="79"/>
      <c r="I616" s="79"/>
      <c r="J616" s="80"/>
      <c r="K616" s="254"/>
    </row>
    <row r="617" spans="2:11">
      <c r="B617" s="78"/>
      <c r="C617" s="79"/>
      <c r="D617" s="79"/>
      <c r="E617" s="80"/>
      <c r="F617" s="79"/>
      <c r="G617" s="79"/>
      <c r="H617" s="79"/>
      <c r="I617" s="79"/>
      <c r="J617" s="80"/>
      <c r="K617" s="254"/>
    </row>
    <row r="618" spans="2:11">
      <c r="B618" s="78"/>
      <c r="C618" s="79"/>
      <c r="D618" s="79"/>
      <c r="E618" s="80"/>
      <c r="F618" s="79"/>
      <c r="G618" s="79"/>
      <c r="H618" s="79"/>
      <c r="I618" s="79"/>
      <c r="J618" s="80"/>
      <c r="K618" s="254"/>
    </row>
    <row r="619" spans="2:11">
      <c r="B619" s="78"/>
      <c r="C619" s="79"/>
      <c r="D619" s="79"/>
      <c r="E619" s="80"/>
      <c r="F619" s="79"/>
      <c r="G619" s="79"/>
      <c r="H619" s="79"/>
      <c r="I619" s="79"/>
      <c r="J619" s="80"/>
      <c r="K619" s="254"/>
    </row>
    <row r="620" spans="2:11">
      <c r="B620" s="78"/>
      <c r="C620" s="79"/>
      <c r="D620" s="79"/>
      <c r="E620" s="80"/>
      <c r="F620" s="79"/>
      <c r="G620" s="79"/>
      <c r="H620" s="79"/>
      <c r="I620" s="79"/>
      <c r="J620" s="80"/>
      <c r="K620" s="254"/>
    </row>
    <row r="621" spans="2:11">
      <c r="B621" s="78"/>
      <c r="C621" s="79"/>
      <c r="D621" s="79"/>
      <c r="E621" s="80"/>
      <c r="F621" s="79"/>
      <c r="G621" s="79"/>
      <c r="H621" s="79"/>
      <c r="I621" s="79"/>
      <c r="J621" s="80"/>
      <c r="K621" s="254"/>
    </row>
    <row r="622" spans="2:11">
      <c r="B622" s="78"/>
      <c r="C622" s="79"/>
      <c r="D622" s="79"/>
      <c r="E622" s="80"/>
      <c r="F622" s="79"/>
      <c r="G622" s="79"/>
      <c r="H622" s="79"/>
      <c r="I622" s="79"/>
      <c r="J622" s="80"/>
      <c r="K622" s="254"/>
    </row>
    <row r="623" spans="2:11">
      <c r="B623" s="78"/>
      <c r="C623" s="79"/>
      <c r="D623" s="79"/>
      <c r="E623" s="80"/>
      <c r="F623" s="79"/>
      <c r="G623" s="79"/>
      <c r="H623" s="79"/>
      <c r="I623" s="79"/>
      <c r="J623" s="80"/>
      <c r="K623" s="254"/>
    </row>
    <row r="624" spans="2:11">
      <c r="B624" s="78"/>
      <c r="C624" s="79"/>
      <c r="D624" s="79"/>
      <c r="E624" s="80"/>
      <c r="F624" s="79"/>
      <c r="G624" s="79"/>
      <c r="H624" s="79"/>
      <c r="I624" s="79"/>
      <c r="J624" s="80"/>
      <c r="K624" s="254"/>
    </row>
    <row r="625" spans="2:11">
      <c r="B625" s="78"/>
      <c r="C625" s="79"/>
      <c r="D625" s="79"/>
      <c r="E625" s="80"/>
      <c r="F625" s="79"/>
      <c r="G625" s="79"/>
      <c r="H625" s="79"/>
      <c r="I625" s="79"/>
      <c r="J625" s="80"/>
      <c r="K625" s="254"/>
    </row>
    <row r="626" spans="2:11">
      <c r="B626" s="78"/>
      <c r="C626" s="79"/>
      <c r="D626" s="79"/>
      <c r="E626" s="80"/>
      <c r="F626" s="79"/>
      <c r="G626" s="79"/>
      <c r="H626" s="79"/>
      <c r="I626" s="79"/>
      <c r="J626" s="80"/>
      <c r="K626" s="254"/>
    </row>
    <row r="627" spans="2:11">
      <c r="B627" s="78"/>
      <c r="C627" s="79"/>
      <c r="D627" s="79"/>
      <c r="E627" s="80"/>
      <c r="F627" s="79"/>
      <c r="G627" s="79"/>
      <c r="H627" s="79"/>
      <c r="I627" s="79"/>
      <c r="J627" s="80"/>
      <c r="K627" s="254"/>
    </row>
    <row r="628" spans="2:11">
      <c r="B628" s="78"/>
      <c r="C628" s="79"/>
      <c r="D628" s="79"/>
      <c r="E628" s="80"/>
      <c r="F628" s="79"/>
      <c r="G628" s="79"/>
      <c r="H628" s="79"/>
      <c r="I628" s="79"/>
      <c r="J628" s="80"/>
      <c r="K628" s="254"/>
    </row>
    <row r="629" spans="2:11">
      <c r="B629" s="78"/>
      <c r="C629" s="79"/>
      <c r="D629" s="79"/>
      <c r="E629" s="80"/>
      <c r="F629" s="79"/>
      <c r="G629" s="79"/>
      <c r="H629" s="79"/>
      <c r="I629" s="79"/>
      <c r="J629" s="80"/>
      <c r="K629" s="254"/>
    </row>
    <row r="630" spans="2:11">
      <c r="B630" s="78"/>
      <c r="C630" s="79"/>
      <c r="D630" s="79"/>
      <c r="E630" s="80"/>
      <c r="F630" s="79"/>
      <c r="G630" s="79"/>
      <c r="H630" s="79"/>
      <c r="I630" s="79"/>
      <c r="J630" s="80"/>
      <c r="K630" s="254"/>
    </row>
    <row r="631" spans="2:11">
      <c r="B631" s="78"/>
      <c r="C631" s="79"/>
      <c r="D631" s="79"/>
      <c r="E631" s="80"/>
      <c r="F631" s="79"/>
      <c r="G631" s="79"/>
      <c r="H631" s="79"/>
      <c r="I631" s="79"/>
      <c r="J631" s="80"/>
      <c r="K631" s="254"/>
    </row>
    <row r="632" spans="2:11">
      <c r="B632" s="78"/>
      <c r="C632" s="79"/>
      <c r="D632" s="79"/>
      <c r="E632" s="80"/>
      <c r="F632" s="79"/>
      <c r="G632" s="79"/>
      <c r="H632" s="79"/>
      <c r="I632" s="79"/>
      <c r="J632" s="80"/>
      <c r="K632" s="254"/>
    </row>
    <row r="633" spans="2:11">
      <c r="B633" s="78"/>
      <c r="C633" s="79"/>
      <c r="D633" s="79"/>
      <c r="E633" s="80"/>
      <c r="F633" s="79"/>
      <c r="G633" s="79"/>
      <c r="H633" s="79"/>
      <c r="I633" s="79"/>
      <c r="J633" s="80"/>
      <c r="K633" s="254"/>
    </row>
    <row r="634" spans="2:11">
      <c r="B634" s="78"/>
      <c r="C634" s="79"/>
      <c r="D634" s="79"/>
      <c r="E634" s="80"/>
      <c r="F634" s="79"/>
      <c r="G634" s="79"/>
      <c r="H634" s="79"/>
      <c r="I634" s="79"/>
      <c r="J634" s="80"/>
      <c r="K634" s="254"/>
    </row>
    <row r="635" spans="2:11">
      <c r="B635" s="78"/>
      <c r="C635" s="79"/>
      <c r="D635" s="79"/>
      <c r="E635" s="80"/>
      <c r="F635" s="79"/>
      <c r="G635" s="79"/>
      <c r="H635" s="79"/>
      <c r="I635" s="79"/>
      <c r="J635" s="80"/>
      <c r="K635" s="254"/>
    </row>
    <row r="636" spans="2:11">
      <c r="B636" s="78"/>
      <c r="C636" s="79"/>
      <c r="D636" s="79"/>
      <c r="E636" s="80"/>
      <c r="F636" s="79"/>
      <c r="G636" s="79"/>
      <c r="H636" s="79"/>
      <c r="I636" s="79"/>
      <c r="J636" s="80"/>
      <c r="K636" s="254"/>
    </row>
    <row r="637" spans="2:11">
      <c r="B637" s="78"/>
      <c r="C637" s="79"/>
      <c r="D637" s="79"/>
      <c r="E637" s="80"/>
      <c r="F637" s="79"/>
      <c r="G637" s="79"/>
      <c r="H637" s="79"/>
      <c r="I637" s="79"/>
      <c r="J637" s="80"/>
      <c r="K637" s="254"/>
    </row>
    <row r="638" spans="2:11">
      <c r="B638" s="78"/>
      <c r="C638" s="79"/>
      <c r="D638" s="79"/>
      <c r="E638" s="80"/>
      <c r="F638" s="79"/>
      <c r="G638" s="79"/>
      <c r="H638" s="79"/>
      <c r="I638" s="79"/>
      <c r="J638" s="80"/>
      <c r="K638" s="254"/>
    </row>
    <row r="639" spans="2:11">
      <c r="B639" s="78"/>
      <c r="C639" s="79"/>
      <c r="D639" s="79"/>
      <c r="E639" s="80"/>
      <c r="F639" s="79"/>
      <c r="G639" s="79"/>
      <c r="H639" s="79"/>
      <c r="I639" s="79"/>
      <c r="J639" s="80"/>
      <c r="K639" s="254"/>
    </row>
    <row r="640" spans="2:11">
      <c r="B640" s="78"/>
      <c r="C640" s="79"/>
      <c r="D640" s="79"/>
      <c r="E640" s="80"/>
      <c r="F640" s="79"/>
      <c r="G640" s="79"/>
      <c r="H640" s="79"/>
      <c r="I640" s="79"/>
      <c r="J640" s="80"/>
      <c r="K640" s="254"/>
    </row>
    <row r="641" spans="2:11">
      <c r="B641" s="78"/>
      <c r="C641" s="79"/>
      <c r="D641" s="79"/>
      <c r="E641" s="80"/>
      <c r="F641" s="79"/>
      <c r="G641" s="79"/>
      <c r="H641" s="79"/>
      <c r="I641" s="79"/>
      <c r="J641" s="80"/>
      <c r="K641" s="254"/>
    </row>
    <row r="642" spans="2:11">
      <c r="B642" s="78"/>
      <c r="C642" s="79"/>
      <c r="D642" s="79"/>
      <c r="E642" s="80"/>
      <c r="F642" s="79"/>
      <c r="G642" s="79"/>
      <c r="H642" s="79"/>
      <c r="I642" s="79"/>
      <c r="J642" s="80"/>
      <c r="K642" s="254"/>
    </row>
    <row r="643" spans="2:11">
      <c r="B643" s="78"/>
      <c r="C643" s="79"/>
      <c r="D643" s="79"/>
      <c r="E643" s="80"/>
      <c r="F643" s="79"/>
      <c r="G643" s="79"/>
      <c r="H643" s="79"/>
      <c r="I643" s="79"/>
      <c r="J643" s="80"/>
      <c r="K643" s="254"/>
    </row>
    <row r="644" spans="2:11">
      <c r="B644" s="78"/>
      <c r="C644" s="79"/>
      <c r="D644" s="79"/>
      <c r="E644" s="80"/>
      <c r="F644" s="79"/>
      <c r="G644" s="79"/>
      <c r="H644" s="79"/>
      <c r="I644" s="79"/>
      <c r="J644" s="80"/>
      <c r="K644" s="254"/>
    </row>
    <row r="645" spans="2:11">
      <c r="B645" s="78"/>
      <c r="C645" s="79"/>
      <c r="D645" s="79"/>
      <c r="E645" s="80"/>
      <c r="F645" s="79"/>
      <c r="G645" s="79"/>
      <c r="H645" s="79"/>
      <c r="I645" s="79"/>
      <c r="J645" s="80"/>
      <c r="K645" s="254"/>
    </row>
    <row r="646" spans="2:11">
      <c r="B646" s="78"/>
      <c r="C646" s="79"/>
      <c r="D646" s="79"/>
      <c r="E646" s="80"/>
      <c r="F646" s="79"/>
      <c r="G646" s="79"/>
      <c r="H646" s="79"/>
      <c r="I646" s="79"/>
      <c r="J646" s="80"/>
      <c r="K646" s="254"/>
    </row>
    <row r="647" spans="2:11">
      <c r="B647" s="78"/>
      <c r="C647" s="79"/>
      <c r="D647" s="79"/>
      <c r="E647" s="80"/>
      <c r="F647" s="79"/>
      <c r="G647" s="79"/>
      <c r="H647" s="79"/>
      <c r="I647" s="79"/>
      <c r="J647" s="80"/>
      <c r="K647" s="254"/>
    </row>
    <row r="648" spans="2:11">
      <c r="B648" s="78"/>
      <c r="C648" s="79"/>
      <c r="D648" s="79"/>
      <c r="E648" s="80"/>
      <c r="F648" s="79"/>
      <c r="G648" s="79"/>
      <c r="H648" s="79"/>
      <c r="I648" s="79"/>
      <c r="J648" s="80"/>
      <c r="K648" s="254"/>
    </row>
    <row r="649" spans="2:11">
      <c r="B649" s="78"/>
      <c r="C649" s="79"/>
      <c r="D649" s="79"/>
      <c r="E649" s="80"/>
      <c r="F649" s="79"/>
      <c r="G649" s="79"/>
      <c r="H649" s="79"/>
      <c r="I649" s="79"/>
      <c r="J649" s="80"/>
      <c r="K649" s="254"/>
    </row>
    <row r="650" spans="2:11">
      <c r="B650" s="78"/>
      <c r="C650" s="79"/>
      <c r="D650" s="79"/>
      <c r="E650" s="80"/>
      <c r="F650" s="79"/>
      <c r="G650" s="79"/>
      <c r="H650" s="79"/>
      <c r="I650" s="79"/>
      <c r="J650" s="80"/>
      <c r="K650" s="254"/>
    </row>
    <row r="651" spans="2:11">
      <c r="B651" s="78"/>
      <c r="C651" s="79"/>
      <c r="D651" s="79"/>
      <c r="E651" s="80"/>
      <c r="F651" s="79"/>
      <c r="G651" s="79"/>
      <c r="H651" s="79"/>
      <c r="I651" s="79"/>
      <c r="J651" s="80"/>
      <c r="K651" s="254"/>
    </row>
    <row r="652" spans="2:11">
      <c r="B652" s="78"/>
      <c r="C652" s="79"/>
      <c r="D652" s="79"/>
      <c r="E652" s="80"/>
      <c r="F652" s="79"/>
      <c r="G652" s="79"/>
      <c r="H652" s="79"/>
      <c r="I652" s="79"/>
      <c r="J652" s="80"/>
      <c r="K652" s="254"/>
    </row>
    <row r="653" spans="2:11">
      <c r="B653" s="78"/>
      <c r="C653" s="79"/>
      <c r="D653" s="79"/>
      <c r="E653" s="80"/>
      <c r="F653" s="79"/>
      <c r="G653" s="79"/>
      <c r="H653" s="79"/>
      <c r="I653" s="79"/>
      <c r="J653" s="80"/>
      <c r="K653" s="254"/>
    </row>
    <row r="654" spans="2:11">
      <c r="B654" s="78"/>
      <c r="C654" s="79"/>
      <c r="D654" s="79"/>
      <c r="E654" s="80"/>
      <c r="F654" s="79"/>
      <c r="G654" s="79"/>
      <c r="H654" s="79"/>
      <c r="I654" s="79"/>
      <c r="J654" s="80"/>
      <c r="K654" s="254"/>
    </row>
    <row r="655" spans="2:11">
      <c r="B655" s="78"/>
      <c r="C655" s="79"/>
      <c r="D655" s="79"/>
      <c r="E655" s="80"/>
      <c r="F655" s="79"/>
      <c r="G655" s="79"/>
      <c r="H655" s="79"/>
      <c r="I655" s="79"/>
      <c r="J655" s="80"/>
      <c r="K655" s="254"/>
    </row>
    <row r="656" spans="2:11">
      <c r="B656" s="78"/>
      <c r="C656" s="79"/>
      <c r="D656" s="79"/>
      <c r="E656" s="80"/>
      <c r="F656" s="79"/>
      <c r="G656" s="79"/>
      <c r="H656" s="79"/>
      <c r="I656" s="79"/>
      <c r="J656" s="80"/>
      <c r="K656" s="254"/>
    </row>
    <row r="657" spans="2:11">
      <c r="B657" s="78"/>
      <c r="C657" s="79"/>
      <c r="D657" s="79"/>
      <c r="E657" s="80"/>
      <c r="F657" s="79"/>
      <c r="G657" s="79"/>
      <c r="H657" s="79"/>
      <c r="I657" s="79"/>
      <c r="J657" s="80"/>
      <c r="K657" s="254"/>
    </row>
    <row r="658" spans="2:11">
      <c r="B658" s="78"/>
      <c r="C658" s="79"/>
      <c r="D658" s="79"/>
      <c r="E658" s="80"/>
      <c r="F658" s="79"/>
      <c r="G658" s="79"/>
      <c r="H658" s="79"/>
      <c r="I658" s="79"/>
      <c r="J658" s="80"/>
      <c r="K658" s="254"/>
    </row>
    <row r="659" spans="2:11">
      <c r="B659" s="78"/>
      <c r="C659" s="79"/>
      <c r="D659" s="79"/>
      <c r="E659" s="80"/>
      <c r="F659" s="79"/>
      <c r="G659" s="79"/>
      <c r="H659" s="79"/>
      <c r="I659" s="79"/>
      <c r="J659" s="80"/>
      <c r="K659" s="254"/>
    </row>
    <row r="660" spans="2:11">
      <c r="B660" s="78"/>
      <c r="C660" s="79"/>
      <c r="D660" s="79"/>
      <c r="E660" s="80"/>
      <c r="F660" s="79"/>
      <c r="G660" s="79"/>
      <c r="H660" s="79"/>
      <c r="I660" s="79"/>
      <c r="J660" s="80"/>
      <c r="K660" s="254"/>
    </row>
    <row r="661" spans="2:11">
      <c r="B661" s="78"/>
      <c r="C661" s="79"/>
      <c r="D661" s="79"/>
      <c r="E661" s="80"/>
      <c r="F661" s="79"/>
      <c r="G661" s="79"/>
      <c r="H661" s="79"/>
      <c r="I661" s="79"/>
      <c r="J661" s="80"/>
      <c r="K661" s="254"/>
    </row>
    <row r="662" spans="2:11">
      <c r="B662" s="78"/>
      <c r="C662" s="79"/>
      <c r="D662" s="79"/>
      <c r="E662" s="80"/>
      <c r="F662" s="79"/>
      <c r="G662" s="79"/>
      <c r="H662" s="79"/>
      <c r="I662" s="79"/>
      <c r="J662" s="80"/>
      <c r="K662" s="254"/>
    </row>
    <row r="663" spans="2:11">
      <c r="B663" s="78"/>
      <c r="C663" s="79"/>
      <c r="D663" s="79"/>
      <c r="E663" s="80"/>
      <c r="F663" s="79"/>
      <c r="G663" s="79"/>
      <c r="H663" s="79"/>
      <c r="I663" s="79"/>
      <c r="J663" s="80"/>
      <c r="K663" s="254"/>
    </row>
    <row r="664" spans="2:11">
      <c r="B664" s="78"/>
      <c r="C664" s="79"/>
      <c r="D664" s="79"/>
      <c r="E664" s="80"/>
      <c r="F664" s="79"/>
      <c r="G664" s="79"/>
      <c r="H664" s="79"/>
      <c r="I664" s="79"/>
      <c r="J664" s="80"/>
      <c r="K664" s="254"/>
    </row>
    <row r="665" spans="2:11">
      <c r="B665" s="78"/>
      <c r="C665" s="79"/>
      <c r="D665" s="79"/>
      <c r="E665" s="80"/>
      <c r="F665" s="79"/>
      <c r="G665" s="79"/>
      <c r="H665" s="79"/>
      <c r="I665" s="79"/>
      <c r="J665" s="80"/>
      <c r="K665" s="254"/>
    </row>
    <row r="666" spans="2:11">
      <c r="B666" s="78"/>
      <c r="C666" s="79"/>
      <c r="D666" s="79"/>
      <c r="E666" s="80"/>
      <c r="F666" s="79"/>
      <c r="G666" s="79"/>
      <c r="H666" s="79"/>
      <c r="I666" s="79"/>
      <c r="J666" s="80"/>
      <c r="K666" s="254"/>
    </row>
    <row r="667" spans="2:11">
      <c r="B667" s="78"/>
      <c r="C667" s="79"/>
      <c r="D667" s="79"/>
      <c r="E667" s="80"/>
      <c r="F667" s="79"/>
      <c r="G667" s="79"/>
      <c r="H667" s="79"/>
      <c r="I667" s="79"/>
      <c r="J667" s="80"/>
      <c r="K667" s="254"/>
    </row>
    <row r="668" spans="2:11">
      <c r="B668" s="78"/>
      <c r="C668" s="79"/>
      <c r="D668" s="79"/>
      <c r="E668" s="80"/>
      <c r="F668" s="79"/>
      <c r="G668" s="79"/>
      <c r="H668" s="79"/>
      <c r="I668" s="79"/>
      <c r="J668" s="80"/>
      <c r="K668" s="254"/>
    </row>
    <row r="669" spans="2:11">
      <c r="B669" s="78"/>
      <c r="C669" s="79"/>
      <c r="D669" s="79"/>
      <c r="E669" s="80"/>
      <c r="F669" s="79"/>
      <c r="G669" s="79"/>
      <c r="H669" s="79"/>
      <c r="I669" s="79"/>
      <c r="J669" s="80"/>
      <c r="K669" s="254"/>
    </row>
    <row r="670" spans="2:11">
      <c r="B670" s="78"/>
      <c r="C670" s="79"/>
      <c r="D670" s="79"/>
      <c r="E670" s="80"/>
      <c r="F670" s="79"/>
      <c r="G670" s="79"/>
      <c r="H670" s="79"/>
      <c r="I670" s="79"/>
      <c r="J670" s="80"/>
      <c r="K670" s="254"/>
    </row>
    <row r="671" spans="2:11">
      <c r="B671" s="78"/>
      <c r="C671" s="79"/>
      <c r="D671" s="79"/>
      <c r="E671" s="80"/>
      <c r="F671" s="79"/>
      <c r="G671" s="79"/>
      <c r="H671" s="79"/>
      <c r="I671" s="79"/>
      <c r="J671" s="80"/>
      <c r="K671" s="254"/>
    </row>
    <row r="672" spans="2:11">
      <c r="B672" s="78"/>
      <c r="C672" s="79"/>
      <c r="D672" s="79"/>
      <c r="E672" s="80"/>
      <c r="F672" s="79"/>
      <c r="G672" s="79"/>
      <c r="H672" s="79"/>
      <c r="I672" s="79"/>
      <c r="J672" s="80"/>
      <c r="K672" s="254"/>
    </row>
    <row r="673" spans="2:11">
      <c r="B673" s="78"/>
      <c r="C673" s="79"/>
      <c r="D673" s="79"/>
      <c r="E673" s="80"/>
      <c r="F673" s="79"/>
      <c r="G673" s="79"/>
      <c r="H673" s="79"/>
      <c r="I673" s="79"/>
      <c r="J673" s="80"/>
      <c r="K673" s="254"/>
    </row>
    <row r="674" spans="2:11">
      <c r="B674" s="78"/>
      <c r="C674" s="79"/>
      <c r="D674" s="79"/>
      <c r="E674" s="80"/>
      <c r="F674" s="79"/>
      <c r="G674" s="79"/>
      <c r="H674" s="79"/>
      <c r="I674" s="79"/>
      <c r="J674" s="80"/>
      <c r="K674" s="254"/>
    </row>
    <row r="675" spans="2:11">
      <c r="B675" s="78"/>
      <c r="C675" s="79"/>
      <c r="D675" s="79"/>
      <c r="E675" s="80"/>
      <c r="F675" s="79"/>
      <c r="G675" s="79"/>
      <c r="H675" s="79"/>
      <c r="I675" s="79"/>
      <c r="J675" s="80"/>
      <c r="K675" s="254"/>
    </row>
    <row r="676" spans="2:11">
      <c r="B676" s="78"/>
      <c r="C676" s="79"/>
      <c r="D676" s="79"/>
      <c r="E676" s="80"/>
      <c r="F676" s="79"/>
      <c r="G676" s="79"/>
      <c r="H676" s="79"/>
      <c r="I676" s="79"/>
      <c r="J676" s="80"/>
      <c r="K676" s="254"/>
    </row>
    <row r="677" spans="2:11">
      <c r="B677" s="78"/>
      <c r="C677" s="79"/>
      <c r="D677" s="79"/>
      <c r="E677" s="80"/>
      <c r="F677" s="79"/>
      <c r="G677" s="79"/>
      <c r="H677" s="79"/>
      <c r="I677" s="79"/>
      <c r="J677" s="80"/>
      <c r="K677" s="254"/>
    </row>
    <row r="678" spans="2:11">
      <c r="B678" s="78"/>
      <c r="C678" s="79"/>
      <c r="D678" s="79"/>
      <c r="E678" s="80"/>
      <c r="F678" s="79"/>
      <c r="G678" s="79"/>
      <c r="H678" s="79"/>
      <c r="I678" s="79"/>
      <c r="J678" s="80"/>
      <c r="K678" s="254"/>
    </row>
    <row r="679" spans="2:11">
      <c r="B679" s="78"/>
      <c r="C679" s="79"/>
      <c r="D679" s="79"/>
      <c r="E679" s="80"/>
      <c r="F679" s="79"/>
      <c r="G679" s="79"/>
      <c r="H679" s="79"/>
      <c r="I679" s="79"/>
      <c r="J679" s="80"/>
      <c r="K679" s="254"/>
    </row>
    <row r="680" spans="2:11">
      <c r="B680" s="78"/>
      <c r="C680" s="79"/>
      <c r="D680" s="79"/>
      <c r="E680" s="80"/>
      <c r="F680" s="79"/>
      <c r="G680" s="79"/>
      <c r="H680" s="79"/>
      <c r="I680" s="79"/>
      <c r="J680" s="80"/>
      <c r="K680" s="254"/>
    </row>
    <row r="681" spans="2:11">
      <c r="B681" s="78"/>
      <c r="C681" s="79"/>
      <c r="D681" s="79"/>
      <c r="E681" s="80"/>
      <c r="F681" s="79"/>
      <c r="G681" s="79"/>
      <c r="H681" s="79"/>
      <c r="I681" s="79"/>
      <c r="J681" s="80"/>
      <c r="K681" s="254"/>
    </row>
    <row r="682" spans="2:11">
      <c r="B682" s="78"/>
      <c r="C682" s="79"/>
      <c r="D682" s="79"/>
      <c r="E682" s="80"/>
      <c r="F682" s="79"/>
      <c r="G682" s="79"/>
      <c r="H682" s="79"/>
      <c r="I682" s="79"/>
      <c r="J682" s="80"/>
      <c r="K682" s="254"/>
    </row>
    <row r="683" spans="2:11">
      <c r="B683" s="78"/>
      <c r="C683" s="79"/>
      <c r="D683" s="79"/>
      <c r="E683" s="80"/>
      <c r="F683" s="79"/>
      <c r="G683" s="79"/>
      <c r="H683" s="79"/>
      <c r="I683" s="79"/>
      <c r="J683" s="80"/>
      <c r="K683" s="254"/>
    </row>
    <row r="684" spans="2:11">
      <c r="B684" s="78"/>
      <c r="C684" s="79"/>
      <c r="D684" s="79"/>
      <c r="E684" s="80"/>
      <c r="F684" s="79"/>
      <c r="G684" s="79"/>
      <c r="H684" s="79"/>
      <c r="I684" s="79"/>
      <c r="J684" s="80"/>
      <c r="K684" s="254"/>
    </row>
    <row r="685" spans="2:11">
      <c r="B685" s="78"/>
      <c r="C685" s="79"/>
      <c r="D685" s="79"/>
      <c r="E685" s="80"/>
      <c r="F685" s="79"/>
      <c r="G685" s="79"/>
      <c r="H685" s="79"/>
      <c r="I685" s="79"/>
      <c r="J685" s="80"/>
      <c r="K685" s="254"/>
    </row>
    <row r="686" spans="2:11">
      <c r="B686" s="78"/>
      <c r="C686" s="79"/>
      <c r="D686" s="79"/>
      <c r="E686" s="80"/>
      <c r="F686" s="79"/>
      <c r="G686" s="79"/>
      <c r="H686" s="79"/>
      <c r="I686" s="79"/>
      <c r="J686" s="80"/>
      <c r="K686" s="254"/>
    </row>
    <row r="687" spans="2:11">
      <c r="B687" s="78"/>
      <c r="C687" s="79"/>
      <c r="D687" s="79"/>
      <c r="E687" s="80"/>
      <c r="F687" s="79"/>
      <c r="G687" s="79"/>
      <c r="H687" s="79"/>
      <c r="I687" s="79"/>
      <c r="J687" s="80"/>
      <c r="K687" s="254"/>
    </row>
    <row r="688" spans="2:11">
      <c r="B688" s="78"/>
      <c r="C688" s="79"/>
      <c r="D688" s="79"/>
      <c r="E688" s="80"/>
      <c r="F688" s="79"/>
      <c r="G688" s="79"/>
      <c r="H688" s="79"/>
      <c r="I688" s="79"/>
      <c r="J688" s="80"/>
      <c r="K688" s="254"/>
    </row>
    <row r="689" spans="2:11">
      <c r="B689" s="78"/>
      <c r="C689" s="79"/>
      <c r="D689" s="79"/>
      <c r="E689" s="80"/>
      <c r="F689" s="79"/>
      <c r="G689" s="79"/>
      <c r="H689" s="79"/>
      <c r="I689" s="79"/>
      <c r="J689" s="80"/>
      <c r="K689" s="254"/>
    </row>
    <row r="690" spans="2:11">
      <c r="B690" s="78"/>
      <c r="C690" s="79"/>
      <c r="D690" s="79"/>
      <c r="E690" s="80"/>
      <c r="F690" s="79"/>
      <c r="G690" s="79"/>
      <c r="H690" s="79"/>
      <c r="I690" s="79"/>
      <c r="J690" s="80"/>
      <c r="K690" s="254"/>
    </row>
    <row r="691" spans="2:11">
      <c r="B691" s="78"/>
      <c r="C691" s="79"/>
      <c r="D691" s="79"/>
      <c r="E691" s="80"/>
      <c r="F691" s="79"/>
      <c r="G691" s="79"/>
      <c r="H691" s="79"/>
      <c r="I691" s="79"/>
      <c r="J691" s="80"/>
      <c r="K691" s="254"/>
    </row>
    <row r="692" spans="2:11">
      <c r="B692" s="78"/>
      <c r="C692" s="79"/>
      <c r="D692" s="79"/>
      <c r="E692" s="80"/>
      <c r="F692" s="79"/>
      <c r="G692" s="79"/>
      <c r="H692" s="79"/>
      <c r="I692" s="79"/>
      <c r="J692" s="80"/>
      <c r="K692" s="254"/>
    </row>
    <row r="693" spans="2:11">
      <c r="B693" s="78"/>
      <c r="C693" s="79"/>
      <c r="D693" s="79"/>
      <c r="E693" s="80"/>
      <c r="F693" s="79"/>
      <c r="G693" s="79"/>
      <c r="H693" s="79"/>
      <c r="I693" s="79"/>
      <c r="J693" s="80"/>
      <c r="K693" s="254"/>
    </row>
    <row r="694" spans="2:11">
      <c r="B694" s="78"/>
      <c r="C694" s="79"/>
      <c r="D694" s="79"/>
      <c r="E694" s="80"/>
      <c r="F694" s="79"/>
      <c r="G694" s="79"/>
      <c r="H694" s="79"/>
      <c r="I694" s="79"/>
      <c r="J694" s="80"/>
      <c r="K694" s="254"/>
    </row>
    <row r="695" spans="2:11">
      <c r="B695" s="78"/>
      <c r="C695" s="79"/>
      <c r="D695" s="79"/>
      <c r="E695" s="80"/>
      <c r="F695" s="79"/>
      <c r="G695" s="79"/>
      <c r="H695" s="79"/>
      <c r="I695" s="79"/>
      <c r="J695" s="80"/>
      <c r="K695" s="254"/>
    </row>
    <row r="696" spans="2:11">
      <c r="B696" s="78"/>
      <c r="C696" s="79"/>
      <c r="D696" s="79"/>
      <c r="E696" s="80"/>
      <c r="F696" s="79"/>
      <c r="G696" s="79"/>
      <c r="H696" s="79"/>
      <c r="I696" s="79"/>
      <c r="J696" s="80"/>
      <c r="K696" s="254"/>
    </row>
    <row r="697" spans="2:11">
      <c r="B697" s="78"/>
      <c r="C697" s="79"/>
      <c r="D697" s="79"/>
      <c r="E697" s="80"/>
      <c r="F697" s="79"/>
      <c r="G697" s="79"/>
      <c r="H697" s="79"/>
      <c r="I697" s="79"/>
      <c r="J697" s="80"/>
      <c r="K697" s="254"/>
    </row>
    <row r="698" spans="2:11">
      <c r="B698" s="78"/>
      <c r="C698" s="79"/>
      <c r="D698" s="79"/>
      <c r="E698" s="80"/>
      <c r="F698" s="79"/>
      <c r="G698" s="79"/>
      <c r="H698" s="79"/>
      <c r="I698" s="79"/>
      <c r="J698" s="80"/>
      <c r="K698" s="254"/>
    </row>
    <row r="699" spans="2:11">
      <c r="B699" s="78"/>
      <c r="C699" s="79"/>
      <c r="D699" s="79"/>
      <c r="E699" s="80"/>
      <c r="F699" s="79"/>
      <c r="G699" s="79"/>
      <c r="H699" s="79"/>
      <c r="I699" s="79"/>
      <c r="J699" s="80"/>
      <c r="K699" s="254"/>
    </row>
    <row r="700" spans="2:11">
      <c r="B700" s="78"/>
      <c r="C700" s="79"/>
      <c r="D700" s="79"/>
      <c r="E700" s="80"/>
      <c r="F700" s="79"/>
      <c r="G700" s="79"/>
      <c r="H700" s="79"/>
      <c r="I700" s="79"/>
      <c r="J700" s="80"/>
      <c r="K700" s="254"/>
    </row>
    <row r="701" spans="2:11">
      <c r="B701" s="78"/>
      <c r="C701" s="79"/>
      <c r="D701" s="79"/>
      <c r="E701" s="80"/>
      <c r="F701" s="79"/>
      <c r="G701" s="79"/>
      <c r="H701" s="79"/>
      <c r="I701" s="79"/>
      <c r="J701" s="80"/>
      <c r="K701" s="254"/>
    </row>
    <row r="702" spans="2:11">
      <c r="B702" s="78"/>
      <c r="C702" s="79"/>
      <c r="D702" s="79"/>
      <c r="E702" s="80"/>
      <c r="F702" s="79"/>
      <c r="G702" s="79"/>
      <c r="H702" s="79"/>
      <c r="I702" s="79"/>
      <c r="J702" s="80"/>
      <c r="K702" s="254"/>
    </row>
    <row r="703" spans="2:11">
      <c r="B703" s="78"/>
      <c r="C703" s="79"/>
      <c r="D703" s="79"/>
      <c r="E703" s="80"/>
      <c r="F703" s="79"/>
      <c r="G703" s="79"/>
      <c r="H703" s="79"/>
      <c r="I703" s="79"/>
      <c r="J703" s="80"/>
      <c r="K703" s="254"/>
    </row>
    <row r="704" spans="2:11">
      <c r="B704" s="78"/>
      <c r="C704" s="79"/>
      <c r="D704" s="79"/>
      <c r="E704" s="80"/>
      <c r="F704" s="79"/>
      <c r="G704" s="79"/>
      <c r="H704" s="79"/>
      <c r="I704" s="79"/>
      <c r="J704" s="80"/>
      <c r="K704" s="254"/>
    </row>
    <row r="705" spans="2:11">
      <c r="B705" s="78"/>
      <c r="C705" s="79"/>
      <c r="D705" s="79"/>
      <c r="E705" s="80"/>
      <c r="F705" s="79"/>
      <c r="G705" s="79"/>
      <c r="H705" s="79"/>
      <c r="I705" s="79"/>
      <c r="J705" s="80"/>
      <c r="K705" s="254"/>
    </row>
    <row r="706" spans="2:11">
      <c r="B706" s="78"/>
      <c r="C706" s="79"/>
      <c r="D706" s="79"/>
      <c r="E706" s="80"/>
      <c r="F706" s="79"/>
      <c r="G706" s="79"/>
      <c r="H706" s="79"/>
      <c r="I706" s="79"/>
      <c r="J706" s="80"/>
      <c r="K706" s="254"/>
    </row>
    <row r="707" spans="2:11">
      <c r="B707" s="78"/>
      <c r="C707" s="79"/>
      <c r="D707" s="79"/>
      <c r="E707" s="80"/>
      <c r="F707" s="79"/>
      <c r="G707" s="79"/>
      <c r="H707" s="79"/>
      <c r="I707" s="79"/>
      <c r="J707" s="80"/>
      <c r="K707" s="254"/>
    </row>
    <row r="708" spans="2:11">
      <c r="B708" s="78"/>
      <c r="C708" s="79"/>
      <c r="D708" s="79"/>
      <c r="E708" s="80"/>
      <c r="F708" s="79"/>
      <c r="G708" s="79"/>
      <c r="H708" s="79"/>
      <c r="I708" s="79"/>
      <c r="J708" s="80"/>
      <c r="K708" s="254"/>
    </row>
    <row r="709" spans="2:11">
      <c r="B709" s="78"/>
      <c r="C709" s="79"/>
      <c r="D709" s="79"/>
      <c r="E709" s="80"/>
      <c r="F709" s="79"/>
      <c r="G709" s="79"/>
      <c r="H709" s="79"/>
      <c r="I709" s="79"/>
      <c r="J709" s="80"/>
      <c r="K709" s="254"/>
    </row>
    <row r="710" spans="2:11">
      <c r="B710" s="78"/>
      <c r="C710" s="79"/>
      <c r="D710" s="79"/>
      <c r="E710" s="80"/>
      <c r="F710" s="79"/>
      <c r="G710" s="79"/>
      <c r="H710" s="79"/>
      <c r="I710" s="79"/>
      <c r="J710" s="80"/>
      <c r="K710" s="254"/>
    </row>
    <row r="711" spans="2:11">
      <c r="B711" s="78"/>
      <c r="C711" s="79"/>
      <c r="D711" s="79"/>
      <c r="E711" s="80"/>
      <c r="F711" s="79"/>
      <c r="G711" s="79"/>
      <c r="H711" s="79"/>
      <c r="I711" s="79"/>
      <c r="J711" s="80"/>
      <c r="K711" s="254"/>
    </row>
    <row r="712" spans="2:11">
      <c r="B712" s="78"/>
      <c r="C712" s="79"/>
      <c r="D712" s="79"/>
      <c r="E712" s="80"/>
      <c r="F712" s="79"/>
      <c r="G712" s="79"/>
      <c r="H712" s="79"/>
      <c r="I712" s="79"/>
      <c r="J712" s="80"/>
      <c r="K712" s="254"/>
    </row>
    <row r="713" spans="2:11">
      <c r="B713" s="78"/>
      <c r="C713" s="79"/>
      <c r="D713" s="79"/>
      <c r="E713" s="80"/>
      <c r="F713" s="79"/>
      <c r="G713" s="79"/>
      <c r="H713" s="79"/>
      <c r="I713" s="79"/>
      <c r="J713" s="80"/>
      <c r="K713" s="254"/>
    </row>
    <row r="714" spans="2:11">
      <c r="B714" s="78"/>
      <c r="C714" s="79"/>
      <c r="D714" s="79"/>
      <c r="E714" s="80"/>
      <c r="F714" s="79"/>
      <c r="G714" s="79"/>
      <c r="H714" s="79"/>
      <c r="I714" s="79"/>
      <c r="J714" s="80"/>
      <c r="K714" s="254"/>
    </row>
    <row r="715" spans="2:11">
      <c r="B715" s="78"/>
      <c r="C715" s="79"/>
      <c r="D715" s="79"/>
      <c r="E715" s="80"/>
      <c r="F715" s="79"/>
      <c r="G715" s="79"/>
      <c r="H715" s="79"/>
      <c r="I715" s="79"/>
      <c r="J715" s="80"/>
      <c r="K715" s="254"/>
    </row>
    <row r="716" spans="2:11">
      <c r="B716" s="78"/>
      <c r="C716" s="79"/>
      <c r="D716" s="79"/>
      <c r="E716" s="80"/>
      <c r="F716" s="79"/>
      <c r="G716" s="79"/>
      <c r="H716" s="79"/>
      <c r="I716" s="79"/>
      <c r="J716" s="80"/>
      <c r="K716" s="254"/>
    </row>
    <row r="717" spans="2:11">
      <c r="B717" s="78"/>
      <c r="C717" s="79"/>
      <c r="D717" s="79"/>
      <c r="E717" s="80"/>
      <c r="F717" s="79"/>
      <c r="G717" s="79"/>
      <c r="H717" s="79"/>
      <c r="I717" s="79"/>
      <c r="J717" s="80"/>
      <c r="K717" s="254"/>
    </row>
    <row r="718" spans="2:11">
      <c r="B718" s="78"/>
      <c r="C718" s="79"/>
      <c r="D718" s="79"/>
      <c r="E718" s="80"/>
      <c r="F718" s="79"/>
      <c r="G718" s="79"/>
      <c r="H718" s="79"/>
      <c r="I718" s="79"/>
      <c r="J718" s="80"/>
      <c r="K718" s="254"/>
    </row>
    <row r="719" spans="2:11">
      <c r="B719" s="78"/>
      <c r="C719" s="79"/>
      <c r="D719" s="79"/>
      <c r="E719" s="80"/>
      <c r="F719" s="79"/>
      <c r="G719" s="79"/>
      <c r="H719" s="79"/>
      <c r="I719" s="79"/>
      <c r="J719" s="80"/>
      <c r="K719" s="254"/>
    </row>
    <row r="720" spans="2:11">
      <c r="B720" s="78"/>
      <c r="C720" s="79"/>
      <c r="D720" s="79"/>
      <c r="E720" s="80"/>
      <c r="F720" s="79"/>
      <c r="G720" s="79"/>
      <c r="H720" s="79"/>
      <c r="I720" s="79"/>
      <c r="J720" s="80"/>
      <c r="K720" s="254"/>
    </row>
    <row r="721" spans="2:11">
      <c r="B721" s="78"/>
      <c r="C721" s="79"/>
      <c r="D721" s="79"/>
      <c r="E721" s="80"/>
      <c r="F721" s="79"/>
      <c r="G721" s="79"/>
      <c r="H721" s="79"/>
      <c r="I721" s="79"/>
      <c r="J721" s="80"/>
      <c r="K721" s="254"/>
    </row>
    <row r="722" spans="2:11">
      <c r="B722" s="78"/>
      <c r="C722" s="79"/>
      <c r="D722" s="79"/>
      <c r="E722" s="80"/>
      <c r="F722" s="79"/>
      <c r="G722" s="79"/>
      <c r="H722" s="79"/>
      <c r="I722" s="79"/>
      <c r="J722" s="80"/>
      <c r="K722" s="254"/>
    </row>
    <row r="723" spans="2:11">
      <c r="B723" s="78"/>
      <c r="C723" s="79"/>
      <c r="D723" s="79"/>
      <c r="E723" s="80"/>
      <c r="F723" s="79"/>
      <c r="G723" s="79"/>
      <c r="H723" s="79"/>
      <c r="I723" s="79"/>
      <c r="J723" s="80"/>
      <c r="K723" s="254"/>
    </row>
    <row r="724" spans="2:11">
      <c r="B724" s="78"/>
      <c r="C724" s="79"/>
      <c r="D724" s="79"/>
      <c r="E724" s="80"/>
      <c r="F724" s="79"/>
      <c r="G724" s="79"/>
      <c r="H724" s="79"/>
      <c r="I724" s="79"/>
      <c r="J724" s="80"/>
      <c r="K724" s="254"/>
    </row>
    <row r="725" spans="2:11">
      <c r="B725" s="78"/>
      <c r="C725" s="79"/>
      <c r="D725" s="79"/>
      <c r="E725" s="80"/>
      <c r="F725" s="79"/>
      <c r="G725" s="79"/>
      <c r="H725" s="79"/>
      <c r="I725" s="79"/>
      <c r="J725" s="80"/>
      <c r="K725" s="254"/>
    </row>
    <row r="726" spans="2:11">
      <c r="B726" s="78"/>
      <c r="C726" s="79"/>
      <c r="D726" s="79"/>
      <c r="E726" s="80"/>
      <c r="F726" s="79"/>
      <c r="G726" s="79"/>
      <c r="H726" s="79"/>
      <c r="I726" s="79"/>
      <c r="J726" s="80"/>
      <c r="K726" s="254"/>
    </row>
    <row r="727" spans="2:11">
      <c r="B727" s="78"/>
      <c r="C727" s="79"/>
      <c r="D727" s="79"/>
      <c r="E727" s="80"/>
      <c r="F727" s="79"/>
      <c r="G727" s="79"/>
      <c r="H727" s="79"/>
      <c r="I727" s="79"/>
      <c r="J727" s="80"/>
      <c r="K727" s="254"/>
    </row>
    <row r="728" spans="2:11">
      <c r="B728" s="78"/>
      <c r="C728" s="79"/>
      <c r="D728" s="79"/>
      <c r="E728" s="80"/>
      <c r="F728" s="79"/>
      <c r="G728" s="79"/>
      <c r="H728" s="79"/>
      <c r="I728" s="79"/>
      <c r="J728" s="80"/>
      <c r="K728" s="254"/>
    </row>
    <row r="729" spans="2:11">
      <c r="B729" s="78"/>
      <c r="C729" s="79"/>
      <c r="D729" s="79"/>
      <c r="E729" s="80"/>
      <c r="F729" s="79"/>
      <c r="G729" s="79"/>
      <c r="H729" s="79"/>
      <c r="I729" s="79"/>
      <c r="J729" s="80"/>
      <c r="K729" s="254"/>
    </row>
    <row r="730" spans="2:11">
      <c r="B730" s="78"/>
      <c r="C730" s="79"/>
      <c r="D730" s="79"/>
      <c r="E730" s="80"/>
      <c r="F730" s="79"/>
      <c r="G730" s="79"/>
      <c r="H730" s="79"/>
      <c r="I730" s="79"/>
      <c r="J730" s="80"/>
      <c r="K730" s="254"/>
    </row>
    <row r="731" spans="2:11">
      <c r="B731" s="78"/>
      <c r="C731" s="79"/>
      <c r="D731" s="79"/>
      <c r="E731" s="80"/>
      <c r="F731" s="79"/>
      <c r="G731" s="79"/>
      <c r="H731" s="79"/>
      <c r="I731" s="79"/>
      <c r="J731" s="80"/>
      <c r="K731" s="254"/>
    </row>
    <row r="732" spans="2:11">
      <c r="B732" s="78"/>
      <c r="C732" s="79"/>
      <c r="D732" s="79"/>
      <c r="E732" s="80"/>
      <c r="F732" s="79"/>
      <c r="G732" s="79"/>
      <c r="H732" s="79"/>
      <c r="I732" s="79"/>
      <c r="J732" s="80"/>
      <c r="K732" s="254"/>
    </row>
    <row r="733" spans="2:11">
      <c r="B733" s="78"/>
      <c r="C733" s="79"/>
      <c r="D733" s="79"/>
      <c r="E733" s="80"/>
      <c r="F733" s="79"/>
      <c r="G733" s="79"/>
      <c r="H733" s="79"/>
      <c r="I733" s="79"/>
      <c r="J733" s="80"/>
      <c r="K733" s="254"/>
    </row>
    <row r="734" spans="2:11">
      <c r="B734" s="78"/>
      <c r="C734" s="79"/>
      <c r="D734" s="79"/>
      <c r="E734" s="80"/>
      <c r="F734" s="79"/>
      <c r="G734" s="79"/>
      <c r="H734" s="79"/>
      <c r="I734" s="79"/>
      <c r="J734" s="80"/>
      <c r="K734" s="254"/>
    </row>
    <row r="735" spans="2:11">
      <c r="B735" s="78"/>
      <c r="C735" s="79"/>
      <c r="D735" s="79"/>
      <c r="E735" s="80"/>
      <c r="F735" s="79"/>
      <c r="G735" s="79"/>
      <c r="H735" s="79"/>
      <c r="I735" s="79"/>
      <c r="J735" s="80"/>
      <c r="K735" s="254"/>
    </row>
    <row r="736" spans="2:11">
      <c r="B736" s="78"/>
      <c r="C736" s="79"/>
      <c r="D736" s="79"/>
      <c r="E736" s="80"/>
      <c r="F736" s="79"/>
      <c r="G736" s="79"/>
      <c r="H736" s="79"/>
      <c r="I736" s="79"/>
      <c r="J736" s="80"/>
      <c r="K736" s="254"/>
    </row>
    <row r="737" spans="2:11">
      <c r="B737" s="78"/>
      <c r="C737" s="79"/>
      <c r="D737" s="79"/>
      <c r="E737" s="80"/>
      <c r="F737" s="79"/>
      <c r="G737" s="79"/>
      <c r="H737" s="79"/>
      <c r="I737" s="79"/>
      <c r="J737" s="80"/>
      <c r="K737" s="254"/>
    </row>
    <row r="738" spans="2:11">
      <c r="B738" s="78"/>
      <c r="C738" s="79"/>
      <c r="D738" s="79"/>
      <c r="E738" s="80"/>
      <c r="F738" s="79"/>
      <c r="G738" s="79"/>
      <c r="H738" s="79"/>
      <c r="I738" s="79"/>
      <c r="J738" s="80"/>
      <c r="K738" s="254"/>
    </row>
    <row r="739" spans="2:11">
      <c r="B739" s="78"/>
      <c r="C739" s="79"/>
      <c r="D739" s="79"/>
      <c r="E739" s="80"/>
      <c r="F739" s="79"/>
      <c r="G739" s="79"/>
      <c r="H739" s="79"/>
      <c r="I739" s="79"/>
      <c r="J739" s="80"/>
      <c r="K739" s="254"/>
    </row>
    <row r="740" spans="2:11">
      <c r="B740" s="78"/>
      <c r="C740" s="79"/>
      <c r="D740" s="79"/>
      <c r="E740" s="80"/>
      <c r="F740" s="79"/>
      <c r="G740" s="79"/>
      <c r="H740" s="79"/>
      <c r="I740" s="79"/>
      <c r="J740" s="80"/>
      <c r="K740" s="254"/>
    </row>
    <row r="741" spans="2:11">
      <c r="B741" s="78"/>
      <c r="C741" s="79"/>
      <c r="D741" s="79"/>
      <c r="E741" s="80"/>
      <c r="F741" s="79"/>
      <c r="G741" s="79"/>
      <c r="H741" s="79"/>
      <c r="I741" s="79"/>
      <c r="J741" s="80"/>
      <c r="K741" s="254"/>
    </row>
    <row r="742" spans="2:11">
      <c r="B742" s="78"/>
      <c r="C742" s="79"/>
      <c r="D742" s="79"/>
      <c r="E742" s="80"/>
      <c r="F742" s="79"/>
      <c r="G742" s="79"/>
      <c r="H742" s="79"/>
      <c r="I742" s="79"/>
      <c r="J742" s="80"/>
      <c r="K742" s="254"/>
    </row>
    <row r="743" spans="2:11">
      <c r="B743" s="78"/>
      <c r="C743" s="79"/>
      <c r="D743" s="79"/>
      <c r="E743" s="80"/>
      <c r="F743" s="79"/>
      <c r="G743" s="79"/>
      <c r="H743" s="79"/>
      <c r="I743" s="79"/>
      <c r="J743" s="80"/>
      <c r="K743" s="254"/>
    </row>
    <row r="744" spans="2:11">
      <c r="B744" s="78"/>
      <c r="C744" s="79"/>
      <c r="D744" s="79"/>
      <c r="E744" s="80"/>
      <c r="F744" s="79"/>
      <c r="G744" s="79"/>
      <c r="H744" s="79"/>
      <c r="I744" s="79"/>
      <c r="J744" s="80"/>
      <c r="K744" s="254"/>
    </row>
    <row r="745" spans="2:11">
      <c r="B745" s="78"/>
      <c r="C745" s="79"/>
      <c r="D745" s="79"/>
      <c r="E745" s="80"/>
      <c r="F745" s="79"/>
      <c r="G745" s="79"/>
      <c r="H745" s="79"/>
      <c r="I745" s="79"/>
      <c r="J745" s="80"/>
      <c r="K745" s="254"/>
    </row>
    <row r="746" spans="2:11">
      <c r="B746" s="78"/>
      <c r="C746" s="79"/>
      <c r="D746" s="79"/>
      <c r="E746" s="80"/>
      <c r="F746" s="79"/>
      <c r="G746" s="79"/>
      <c r="H746" s="79"/>
      <c r="I746" s="79"/>
      <c r="J746" s="80"/>
      <c r="K746" s="254"/>
    </row>
    <row r="747" spans="2:11">
      <c r="B747" s="78"/>
      <c r="C747" s="79"/>
      <c r="D747" s="79"/>
      <c r="E747" s="80"/>
      <c r="F747" s="79"/>
      <c r="G747" s="79"/>
      <c r="H747" s="79"/>
      <c r="I747" s="79"/>
      <c r="J747" s="80"/>
      <c r="K747" s="254"/>
    </row>
    <row r="748" spans="2:11">
      <c r="B748" s="78"/>
      <c r="C748" s="79"/>
      <c r="D748" s="79"/>
      <c r="E748" s="80"/>
      <c r="F748" s="79"/>
      <c r="G748" s="79"/>
      <c r="H748" s="79"/>
      <c r="I748" s="79"/>
      <c r="J748" s="80"/>
      <c r="K748" s="254"/>
    </row>
    <row r="749" spans="2:11">
      <c r="B749" s="78"/>
      <c r="C749" s="79"/>
      <c r="D749" s="79"/>
      <c r="E749" s="80"/>
      <c r="F749" s="79"/>
      <c r="G749" s="79"/>
      <c r="H749" s="79"/>
      <c r="I749" s="79"/>
      <c r="J749" s="80"/>
      <c r="K749" s="254"/>
    </row>
    <row r="750" spans="2:11">
      <c r="B750" s="78"/>
      <c r="C750" s="79"/>
      <c r="D750" s="79"/>
      <c r="E750" s="80"/>
      <c r="F750" s="79"/>
      <c r="G750" s="79"/>
      <c r="H750" s="79"/>
      <c r="I750" s="79"/>
      <c r="J750" s="80"/>
      <c r="K750" s="254"/>
    </row>
    <row r="751" spans="2:11">
      <c r="B751" s="78"/>
      <c r="C751" s="79"/>
      <c r="D751" s="79"/>
      <c r="E751" s="80"/>
      <c r="F751" s="79"/>
      <c r="G751" s="79"/>
      <c r="H751" s="79"/>
      <c r="I751" s="79"/>
      <c r="J751" s="80"/>
      <c r="K751" s="254"/>
    </row>
    <row r="752" spans="2:11">
      <c r="B752" s="78"/>
      <c r="C752" s="79"/>
      <c r="D752" s="79"/>
      <c r="E752" s="80"/>
      <c r="F752" s="79"/>
      <c r="G752" s="79"/>
      <c r="H752" s="79"/>
      <c r="I752" s="79"/>
      <c r="J752" s="80"/>
      <c r="K752" s="254"/>
    </row>
    <row r="753" spans="2:11">
      <c r="B753" s="78"/>
      <c r="C753" s="79"/>
      <c r="D753" s="79"/>
      <c r="E753" s="80"/>
      <c r="F753" s="79"/>
      <c r="G753" s="79"/>
      <c r="H753" s="79"/>
      <c r="I753" s="79"/>
      <c r="J753" s="80"/>
      <c r="K753" s="254"/>
    </row>
    <row r="754" spans="2:11">
      <c r="B754" s="78"/>
      <c r="C754" s="79"/>
      <c r="D754" s="79"/>
      <c r="E754" s="80"/>
      <c r="F754" s="79"/>
      <c r="G754" s="79"/>
      <c r="H754" s="79"/>
      <c r="I754" s="79"/>
      <c r="J754" s="80"/>
      <c r="K754" s="254"/>
    </row>
    <row r="755" spans="2:11">
      <c r="B755" s="78"/>
      <c r="C755" s="79"/>
      <c r="D755" s="79"/>
      <c r="E755" s="80"/>
      <c r="F755" s="79"/>
      <c r="G755" s="79"/>
      <c r="H755" s="79"/>
      <c r="I755" s="79"/>
      <c r="J755" s="80"/>
      <c r="K755" s="254"/>
    </row>
    <row r="756" spans="2:11">
      <c r="B756" s="78"/>
      <c r="C756" s="79"/>
      <c r="D756" s="79"/>
      <c r="E756" s="80"/>
      <c r="F756" s="79"/>
      <c r="G756" s="79"/>
      <c r="H756" s="79"/>
      <c r="I756" s="79"/>
      <c r="J756" s="80"/>
      <c r="K756" s="254"/>
    </row>
    <row r="757" spans="2:11">
      <c r="B757" s="78"/>
      <c r="C757" s="79"/>
      <c r="D757" s="79"/>
      <c r="E757" s="80"/>
      <c r="F757" s="79"/>
      <c r="G757" s="79"/>
      <c r="H757" s="79"/>
      <c r="I757" s="79"/>
      <c r="J757" s="80"/>
      <c r="K757" s="254"/>
    </row>
    <row r="758" spans="2:11">
      <c r="B758" s="78"/>
      <c r="C758" s="79"/>
      <c r="D758" s="79"/>
      <c r="E758" s="80"/>
      <c r="F758" s="79"/>
      <c r="G758" s="79"/>
      <c r="H758" s="79"/>
      <c r="I758" s="79"/>
      <c r="J758" s="80"/>
      <c r="K758" s="254"/>
    </row>
    <row r="759" spans="2:11">
      <c r="B759" s="78"/>
      <c r="C759" s="79"/>
      <c r="D759" s="79"/>
      <c r="E759" s="80"/>
      <c r="F759" s="79"/>
      <c r="G759" s="79"/>
      <c r="H759" s="79"/>
      <c r="I759" s="79"/>
      <c r="J759" s="80"/>
      <c r="K759" s="254"/>
    </row>
    <row r="760" spans="2:11">
      <c r="B760" s="78"/>
      <c r="C760" s="79"/>
      <c r="D760" s="79"/>
      <c r="E760" s="80"/>
      <c r="F760" s="79"/>
      <c r="G760" s="79"/>
      <c r="H760" s="79"/>
      <c r="I760" s="79"/>
      <c r="J760" s="80"/>
      <c r="K760" s="254"/>
    </row>
    <row r="761" spans="2:11">
      <c r="B761" s="78"/>
      <c r="C761" s="79"/>
      <c r="D761" s="79"/>
      <c r="E761" s="80"/>
      <c r="F761" s="79"/>
      <c r="G761" s="79"/>
      <c r="H761" s="79"/>
      <c r="I761" s="79"/>
      <c r="J761" s="80"/>
      <c r="K761" s="254"/>
    </row>
    <row r="762" spans="2:11">
      <c r="B762" s="78"/>
      <c r="C762" s="79"/>
      <c r="D762" s="79"/>
      <c r="E762" s="80"/>
      <c r="F762" s="79"/>
      <c r="G762" s="79"/>
      <c r="H762" s="79"/>
      <c r="I762" s="79"/>
      <c r="J762" s="80"/>
      <c r="K762" s="254"/>
    </row>
    <row r="763" spans="2:11">
      <c r="B763" s="78"/>
      <c r="C763" s="79"/>
      <c r="D763" s="79"/>
      <c r="E763" s="80"/>
      <c r="F763" s="79"/>
      <c r="G763" s="79"/>
      <c r="H763" s="79"/>
      <c r="I763" s="79"/>
      <c r="J763" s="80"/>
      <c r="K763" s="254"/>
    </row>
    <row r="764" spans="2:11">
      <c r="B764" s="78"/>
      <c r="C764" s="79"/>
      <c r="D764" s="79"/>
      <c r="E764" s="80"/>
      <c r="F764" s="79"/>
      <c r="G764" s="79"/>
      <c r="H764" s="79"/>
      <c r="I764" s="79"/>
      <c r="J764" s="80"/>
      <c r="K764" s="254"/>
    </row>
    <row r="765" spans="2:11">
      <c r="B765" s="78"/>
      <c r="C765" s="79"/>
      <c r="D765" s="79"/>
      <c r="E765" s="80"/>
      <c r="F765" s="79"/>
      <c r="G765" s="79"/>
      <c r="H765" s="79"/>
      <c r="I765" s="79"/>
      <c r="J765" s="80"/>
      <c r="K765" s="254"/>
    </row>
    <row r="766" spans="2:11">
      <c r="B766" s="78"/>
      <c r="C766" s="79"/>
      <c r="D766" s="79"/>
      <c r="E766" s="80"/>
      <c r="F766" s="79"/>
      <c r="G766" s="79"/>
      <c r="H766" s="79"/>
      <c r="I766" s="79"/>
      <c r="J766" s="80"/>
      <c r="K766" s="254"/>
    </row>
    <row r="767" spans="2:11">
      <c r="B767" s="78"/>
      <c r="C767" s="79"/>
      <c r="D767" s="79"/>
      <c r="E767" s="80"/>
      <c r="F767" s="79"/>
      <c r="G767" s="79"/>
      <c r="H767" s="79"/>
      <c r="I767" s="79"/>
      <c r="J767" s="80"/>
      <c r="K767" s="254"/>
    </row>
    <row r="768" spans="2:11">
      <c r="B768" s="78"/>
      <c r="C768" s="79"/>
      <c r="D768" s="79"/>
      <c r="E768" s="80"/>
      <c r="F768" s="79"/>
      <c r="G768" s="79"/>
      <c r="H768" s="79"/>
      <c r="I768" s="79"/>
      <c r="J768" s="80"/>
      <c r="K768" s="254"/>
    </row>
    <row r="769" spans="2:11">
      <c r="B769" s="78"/>
      <c r="C769" s="79"/>
      <c r="D769" s="79"/>
      <c r="E769" s="80"/>
      <c r="F769" s="79"/>
      <c r="G769" s="79"/>
      <c r="H769" s="79"/>
      <c r="I769" s="79"/>
      <c r="J769" s="80"/>
      <c r="K769" s="254"/>
    </row>
    <row r="770" spans="2:11">
      <c r="B770" s="78"/>
      <c r="C770" s="79"/>
      <c r="D770" s="79"/>
      <c r="E770" s="80"/>
      <c r="F770" s="79"/>
      <c r="G770" s="79"/>
      <c r="H770" s="79"/>
      <c r="I770" s="79"/>
      <c r="J770" s="80"/>
      <c r="K770" s="254"/>
    </row>
    <row r="771" spans="2:11">
      <c r="B771" s="78"/>
      <c r="C771" s="79"/>
      <c r="D771" s="79"/>
      <c r="E771" s="80"/>
      <c r="F771" s="79"/>
      <c r="G771" s="79"/>
      <c r="H771" s="79"/>
      <c r="I771" s="79"/>
      <c r="J771" s="80"/>
      <c r="K771" s="254"/>
    </row>
    <row r="772" spans="2:11">
      <c r="B772" s="78"/>
      <c r="C772" s="79"/>
      <c r="D772" s="79"/>
      <c r="E772" s="80"/>
      <c r="F772" s="79"/>
      <c r="G772" s="79"/>
      <c r="H772" s="79"/>
      <c r="I772" s="79"/>
      <c r="J772" s="80"/>
      <c r="K772" s="254"/>
    </row>
    <row r="773" spans="2:11">
      <c r="B773" s="78"/>
      <c r="C773" s="79"/>
      <c r="D773" s="79"/>
      <c r="E773" s="80"/>
      <c r="F773" s="79"/>
      <c r="G773" s="79"/>
      <c r="H773" s="79"/>
      <c r="I773" s="79"/>
      <c r="J773" s="80"/>
      <c r="K773" s="254"/>
    </row>
    <row r="774" spans="2:11">
      <c r="B774" s="78"/>
      <c r="C774" s="79"/>
      <c r="D774" s="79"/>
      <c r="E774" s="80"/>
      <c r="F774" s="79"/>
      <c r="G774" s="79"/>
      <c r="H774" s="79"/>
      <c r="I774" s="79"/>
      <c r="J774" s="80"/>
      <c r="K774" s="254"/>
    </row>
    <row r="775" spans="2:11">
      <c r="B775" s="78"/>
      <c r="C775" s="79"/>
      <c r="D775" s="79"/>
      <c r="E775" s="80"/>
      <c r="F775" s="79"/>
      <c r="G775" s="79"/>
      <c r="H775" s="79"/>
      <c r="I775" s="79"/>
      <c r="J775" s="80"/>
      <c r="K775" s="254"/>
    </row>
    <row r="776" spans="2:11">
      <c r="B776" s="78"/>
      <c r="C776" s="79"/>
      <c r="D776" s="79"/>
      <c r="E776" s="80"/>
      <c r="F776" s="79"/>
      <c r="G776" s="79"/>
      <c r="H776" s="79"/>
      <c r="I776" s="79"/>
      <c r="J776" s="80"/>
      <c r="K776" s="254"/>
    </row>
    <row r="777" spans="2:11">
      <c r="B777" s="78"/>
      <c r="C777" s="79"/>
      <c r="D777" s="79"/>
      <c r="E777" s="80"/>
      <c r="F777" s="79"/>
      <c r="G777" s="79"/>
      <c r="H777" s="79"/>
      <c r="I777" s="79"/>
      <c r="J777" s="80"/>
      <c r="K777" s="254"/>
    </row>
    <row r="778" spans="2:11">
      <c r="B778" s="78"/>
      <c r="C778" s="79"/>
      <c r="D778" s="79"/>
      <c r="E778" s="80"/>
      <c r="F778" s="79"/>
      <c r="G778" s="79"/>
      <c r="H778" s="79"/>
      <c r="I778" s="79"/>
      <c r="J778" s="80"/>
      <c r="K778" s="254"/>
    </row>
    <row r="779" spans="2:11">
      <c r="B779" s="78"/>
      <c r="C779" s="79"/>
      <c r="D779" s="79"/>
      <c r="E779" s="80"/>
      <c r="F779" s="79"/>
      <c r="G779" s="79"/>
      <c r="H779" s="79"/>
      <c r="I779" s="79"/>
      <c r="J779" s="80"/>
      <c r="K779" s="254"/>
    </row>
    <row r="780" spans="2:11">
      <c r="B780" s="78"/>
      <c r="C780" s="79"/>
      <c r="D780" s="79"/>
      <c r="E780" s="80"/>
      <c r="F780" s="79"/>
      <c r="G780" s="79"/>
      <c r="H780" s="79"/>
      <c r="I780" s="79"/>
      <c r="J780" s="80"/>
      <c r="K780" s="254"/>
    </row>
    <row r="781" spans="2:11">
      <c r="B781" s="78"/>
      <c r="C781" s="79"/>
      <c r="D781" s="79"/>
      <c r="E781" s="80"/>
      <c r="F781" s="79"/>
      <c r="G781" s="79"/>
      <c r="H781" s="79"/>
      <c r="I781" s="79"/>
      <c r="J781" s="80"/>
      <c r="K781" s="254"/>
    </row>
    <row r="782" spans="2:11">
      <c r="B782" s="78"/>
      <c r="C782" s="79"/>
      <c r="D782" s="79"/>
      <c r="E782" s="80"/>
      <c r="F782" s="79"/>
      <c r="G782" s="79"/>
      <c r="H782" s="79"/>
      <c r="I782" s="79"/>
      <c r="J782" s="80"/>
      <c r="K782" s="254"/>
    </row>
    <row r="783" spans="2:11">
      <c r="B783" s="78"/>
      <c r="C783" s="79"/>
      <c r="D783" s="79"/>
      <c r="E783" s="80"/>
      <c r="F783" s="79"/>
      <c r="G783" s="79"/>
      <c r="H783" s="79"/>
      <c r="I783" s="79"/>
      <c r="J783" s="80"/>
      <c r="K783" s="254"/>
    </row>
    <row r="784" spans="2:11">
      <c r="B784" s="78"/>
      <c r="C784" s="79"/>
      <c r="D784" s="79"/>
      <c r="E784" s="80"/>
      <c r="F784" s="79"/>
      <c r="G784" s="79"/>
      <c r="H784" s="79"/>
      <c r="I784" s="79"/>
      <c r="J784" s="80"/>
      <c r="K784" s="254"/>
    </row>
    <row r="785" spans="2:11">
      <c r="B785" s="78"/>
      <c r="C785" s="79"/>
      <c r="D785" s="79"/>
      <c r="E785" s="80"/>
      <c r="F785" s="79"/>
      <c r="G785" s="79"/>
      <c r="H785" s="79"/>
      <c r="I785" s="79"/>
      <c r="J785" s="80"/>
      <c r="K785" s="254"/>
    </row>
    <row r="786" spans="2:11">
      <c r="B786" s="78"/>
      <c r="C786" s="79"/>
      <c r="D786" s="79"/>
      <c r="E786" s="80"/>
      <c r="F786" s="79"/>
      <c r="G786" s="79"/>
      <c r="H786" s="79"/>
      <c r="I786" s="79"/>
      <c r="J786" s="80"/>
      <c r="K786" s="254"/>
    </row>
    <row r="787" spans="2:11">
      <c r="B787" s="78"/>
      <c r="C787" s="79"/>
      <c r="D787" s="79"/>
      <c r="E787" s="80"/>
      <c r="F787" s="79"/>
      <c r="G787" s="79"/>
      <c r="H787" s="79"/>
      <c r="I787" s="79"/>
      <c r="J787" s="80"/>
      <c r="K787" s="254"/>
    </row>
    <row r="788" spans="2:11">
      <c r="B788" s="78"/>
      <c r="C788" s="79"/>
      <c r="D788" s="79"/>
      <c r="E788" s="80"/>
      <c r="F788" s="79"/>
      <c r="G788" s="79"/>
      <c r="H788" s="79"/>
      <c r="I788" s="79"/>
      <c r="J788" s="80"/>
      <c r="K788" s="254"/>
    </row>
    <row r="789" spans="2:11">
      <c r="B789" s="78"/>
      <c r="C789" s="79"/>
      <c r="D789" s="79"/>
      <c r="E789" s="80"/>
      <c r="F789" s="79"/>
      <c r="G789" s="79"/>
      <c r="H789" s="79"/>
      <c r="I789" s="79"/>
      <c r="J789" s="80"/>
      <c r="K789" s="254"/>
    </row>
    <row r="790" spans="2:11">
      <c r="B790" s="78"/>
      <c r="C790" s="79"/>
      <c r="D790" s="79"/>
      <c r="E790" s="80"/>
      <c r="F790" s="79"/>
      <c r="G790" s="79"/>
      <c r="H790" s="79"/>
      <c r="I790" s="79"/>
      <c r="J790" s="80"/>
      <c r="K790" s="254"/>
    </row>
    <row r="791" spans="2:11">
      <c r="B791" s="78"/>
      <c r="C791" s="79"/>
      <c r="D791" s="79"/>
      <c r="E791" s="80"/>
      <c r="F791" s="79"/>
      <c r="G791" s="79"/>
      <c r="H791" s="79"/>
      <c r="I791" s="79"/>
      <c r="J791" s="80"/>
      <c r="K791" s="254"/>
    </row>
    <row r="792" spans="2:11">
      <c r="B792" s="78"/>
      <c r="C792" s="79"/>
      <c r="D792" s="79"/>
      <c r="E792" s="80"/>
      <c r="F792" s="79"/>
      <c r="G792" s="79"/>
      <c r="H792" s="79"/>
      <c r="I792" s="79"/>
      <c r="J792" s="80"/>
      <c r="K792" s="254"/>
    </row>
    <row r="793" spans="2:11">
      <c r="B793" s="78"/>
      <c r="C793" s="79"/>
      <c r="D793" s="79"/>
      <c r="E793" s="80"/>
      <c r="F793" s="79"/>
      <c r="G793" s="79"/>
      <c r="H793" s="79"/>
      <c r="I793" s="79"/>
      <c r="J793" s="80"/>
      <c r="K793" s="254"/>
    </row>
    <row r="794" spans="2:11">
      <c r="B794" s="78"/>
      <c r="C794" s="79"/>
      <c r="D794" s="79"/>
      <c r="E794" s="80"/>
      <c r="F794" s="79"/>
      <c r="G794" s="79"/>
      <c r="H794" s="79"/>
      <c r="I794" s="79"/>
      <c r="J794" s="80"/>
      <c r="K794" s="254"/>
    </row>
    <row r="795" spans="2:11">
      <c r="B795" s="78"/>
      <c r="C795" s="79"/>
      <c r="D795" s="79"/>
      <c r="E795" s="80"/>
      <c r="F795" s="79"/>
      <c r="G795" s="79"/>
      <c r="H795" s="79"/>
      <c r="I795" s="79"/>
      <c r="J795" s="80"/>
      <c r="K795" s="254"/>
    </row>
    <row r="796" spans="2:11">
      <c r="B796" s="78"/>
      <c r="C796" s="79"/>
      <c r="D796" s="79"/>
      <c r="E796" s="80"/>
      <c r="F796" s="79"/>
      <c r="G796" s="79"/>
      <c r="H796" s="79"/>
      <c r="I796" s="79"/>
      <c r="J796" s="80"/>
      <c r="K796" s="254"/>
    </row>
    <row r="797" spans="2:11">
      <c r="B797" s="78"/>
      <c r="C797" s="79"/>
      <c r="D797" s="79"/>
      <c r="E797" s="80"/>
      <c r="F797" s="79"/>
      <c r="G797" s="79"/>
      <c r="H797" s="79"/>
      <c r="I797" s="79"/>
      <c r="J797" s="80"/>
      <c r="K797" s="254"/>
    </row>
    <row r="798" spans="2:11">
      <c r="B798" s="78"/>
      <c r="C798" s="79"/>
      <c r="D798" s="79"/>
      <c r="E798" s="80"/>
      <c r="F798" s="79"/>
      <c r="G798" s="79"/>
      <c r="H798" s="79"/>
      <c r="I798" s="79"/>
      <c r="J798" s="80"/>
      <c r="K798" s="254"/>
    </row>
    <row r="799" spans="2:11">
      <c r="B799" s="78"/>
      <c r="C799" s="79"/>
      <c r="D799" s="79"/>
      <c r="E799" s="80"/>
      <c r="F799" s="79"/>
      <c r="G799" s="79"/>
      <c r="H799" s="79"/>
      <c r="I799" s="79"/>
      <c r="J799" s="80"/>
      <c r="K799" s="254"/>
    </row>
    <row r="800" spans="2:11">
      <c r="B800" s="78"/>
      <c r="C800" s="79"/>
      <c r="D800" s="79"/>
      <c r="E800" s="80"/>
      <c r="F800" s="79"/>
      <c r="G800" s="79"/>
      <c r="H800" s="79"/>
      <c r="I800" s="79"/>
      <c r="J800" s="80"/>
      <c r="K800" s="254"/>
    </row>
    <row r="801" spans="2:11">
      <c r="B801" s="78"/>
      <c r="C801" s="79"/>
      <c r="D801" s="79"/>
      <c r="E801" s="80"/>
      <c r="F801" s="79"/>
      <c r="G801" s="79"/>
      <c r="H801" s="79"/>
      <c r="I801" s="79"/>
      <c r="J801" s="80"/>
      <c r="K801" s="254"/>
    </row>
    <row r="802" spans="2:11">
      <c r="B802" s="78"/>
      <c r="C802" s="79"/>
      <c r="D802" s="79"/>
      <c r="E802" s="80"/>
      <c r="F802" s="79"/>
      <c r="G802" s="79"/>
      <c r="H802" s="79"/>
      <c r="I802" s="79"/>
      <c r="J802" s="80"/>
      <c r="K802" s="254"/>
    </row>
    <row r="803" spans="2:11">
      <c r="B803" s="78"/>
      <c r="C803" s="79"/>
      <c r="D803" s="79"/>
      <c r="E803" s="80"/>
      <c r="F803" s="79"/>
      <c r="G803" s="79"/>
      <c r="H803" s="79"/>
      <c r="I803" s="79"/>
      <c r="J803" s="80"/>
      <c r="K803" s="254"/>
    </row>
    <row r="804" spans="2:11">
      <c r="B804" s="78"/>
      <c r="C804" s="79"/>
      <c r="D804" s="79"/>
      <c r="E804" s="80"/>
      <c r="F804" s="79"/>
      <c r="G804" s="79"/>
      <c r="H804" s="79"/>
      <c r="I804" s="79"/>
      <c r="J804" s="80"/>
      <c r="K804" s="254"/>
    </row>
    <row r="805" spans="2:11">
      <c r="B805" s="78"/>
      <c r="C805" s="79"/>
      <c r="D805" s="79"/>
      <c r="E805" s="80"/>
      <c r="F805" s="79"/>
      <c r="G805" s="79"/>
      <c r="H805" s="79"/>
      <c r="I805" s="79"/>
      <c r="J805" s="80"/>
      <c r="K805" s="254"/>
    </row>
    <row r="806" spans="2:11">
      <c r="B806" s="78"/>
      <c r="C806" s="79"/>
      <c r="D806" s="79"/>
      <c r="E806" s="80"/>
      <c r="F806" s="79"/>
      <c r="G806" s="79"/>
      <c r="H806" s="79"/>
      <c r="I806" s="79"/>
      <c r="J806" s="80"/>
      <c r="K806" s="254"/>
    </row>
    <row r="807" spans="2:11">
      <c r="B807" s="78"/>
      <c r="C807" s="79"/>
      <c r="D807" s="79"/>
      <c r="E807" s="80"/>
      <c r="F807" s="79"/>
      <c r="G807" s="79"/>
      <c r="H807" s="79"/>
      <c r="I807" s="79"/>
      <c r="J807" s="80"/>
      <c r="K807" s="254"/>
    </row>
    <row r="808" spans="2:11">
      <c r="B808" s="78"/>
      <c r="C808" s="79"/>
      <c r="D808" s="79"/>
      <c r="E808" s="80"/>
      <c r="F808" s="79"/>
      <c r="G808" s="79"/>
      <c r="H808" s="79"/>
      <c r="I808" s="79"/>
      <c r="J808" s="80"/>
      <c r="K808" s="254"/>
    </row>
    <row r="809" spans="2:11">
      <c r="B809" s="78"/>
      <c r="C809" s="79"/>
      <c r="D809" s="79"/>
      <c r="E809" s="80"/>
      <c r="F809" s="79"/>
      <c r="G809" s="79"/>
      <c r="H809" s="79"/>
      <c r="I809" s="79"/>
      <c r="J809" s="80"/>
      <c r="K809" s="254"/>
    </row>
    <row r="810" spans="2:11">
      <c r="B810" s="78"/>
      <c r="C810" s="79"/>
      <c r="D810" s="79"/>
      <c r="E810" s="80"/>
      <c r="F810" s="79"/>
      <c r="G810" s="79"/>
      <c r="H810" s="79"/>
      <c r="I810" s="79"/>
      <c r="J810" s="80"/>
      <c r="K810" s="254"/>
    </row>
    <row r="811" spans="2:11">
      <c r="B811" s="78"/>
      <c r="C811" s="79"/>
      <c r="D811" s="79"/>
      <c r="E811" s="80"/>
      <c r="F811" s="79"/>
      <c r="G811" s="79"/>
      <c r="H811" s="79"/>
      <c r="I811" s="79"/>
      <c r="J811" s="80"/>
      <c r="K811" s="254"/>
    </row>
    <row r="812" spans="2:11">
      <c r="B812" s="78"/>
      <c r="C812" s="79"/>
      <c r="D812" s="79"/>
      <c r="E812" s="80"/>
      <c r="F812" s="79"/>
      <c r="G812" s="79"/>
      <c r="H812" s="79"/>
      <c r="I812" s="79"/>
      <c r="J812" s="80"/>
      <c r="K812" s="254"/>
    </row>
    <row r="813" spans="2:11">
      <c r="B813" s="78"/>
      <c r="C813" s="79"/>
      <c r="D813" s="79"/>
      <c r="E813" s="80"/>
      <c r="F813" s="79"/>
      <c r="G813" s="79"/>
      <c r="H813" s="79"/>
      <c r="I813" s="79"/>
      <c r="J813" s="80"/>
      <c r="K813" s="254"/>
    </row>
    <row r="814" spans="2:11">
      <c r="B814" s="78"/>
      <c r="C814" s="79"/>
      <c r="D814" s="79"/>
      <c r="E814" s="80"/>
      <c r="F814" s="79"/>
      <c r="G814" s="79"/>
      <c r="H814" s="79"/>
      <c r="I814" s="79"/>
      <c r="J814" s="80"/>
      <c r="K814" s="254"/>
    </row>
    <row r="815" spans="2:11">
      <c r="B815" s="78"/>
      <c r="C815" s="79"/>
      <c r="D815" s="79"/>
      <c r="E815" s="80"/>
      <c r="F815" s="79"/>
      <c r="G815" s="79"/>
      <c r="H815" s="79"/>
      <c r="I815" s="79"/>
      <c r="J815" s="80"/>
      <c r="K815" s="254"/>
    </row>
    <row r="816" spans="2:11">
      <c r="B816" s="78"/>
      <c r="C816" s="79"/>
      <c r="D816" s="79"/>
      <c r="E816" s="80"/>
      <c r="F816" s="79"/>
      <c r="G816" s="79"/>
      <c r="H816" s="79"/>
      <c r="I816" s="79"/>
      <c r="J816" s="80"/>
      <c r="K816" s="254"/>
    </row>
    <row r="817" spans="2:11">
      <c r="B817" s="78"/>
      <c r="C817" s="79"/>
      <c r="D817" s="79"/>
      <c r="E817" s="80"/>
      <c r="F817" s="79"/>
      <c r="G817" s="79"/>
      <c r="H817" s="79"/>
      <c r="I817" s="79"/>
      <c r="J817" s="80"/>
      <c r="K817" s="254"/>
    </row>
    <row r="818" spans="2:11">
      <c r="B818" s="78"/>
      <c r="C818" s="79"/>
      <c r="D818" s="79"/>
      <c r="E818" s="80"/>
      <c r="F818" s="79"/>
      <c r="G818" s="79"/>
      <c r="H818" s="79"/>
      <c r="I818" s="79"/>
      <c r="J818" s="80"/>
      <c r="K818" s="254"/>
    </row>
    <row r="819" spans="2:11">
      <c r="B819" s="78"/>
      <c r="C819" s="79"/>
      <c r="D819" s="79"/>
      <c r="E819" s="80"/>
      <c r="F819" s="79"/>
      <c r="G819" s="79"/>
      <c r="H819" s="79"/>
      <c r="I819" s="79"/>
      <c r="J819" s="80"/>
      <c r="K819" s="254"/>
    </row>
    <row r="820" spans="2:11">
      <c r="B820" s="78"/>
      <c r="C820" s="79"/>
      <c r="D820" s="79"/>
      <c r="E820" s="80"/>
      <c r="F820" s="79"/>
      <c r="G820" s="79"/>
      <c r="H820" s="79"/>
      <c r="I820" s="79"/>
      <c r="J820" s="80"/>
      <c r="K820" s="254"/>
    </row>
    <row r="821" spans="2:11">
      <c r="B821" s="78"/>
      <c r="C821" s="79"/>
      <c r="D821" s="79"/>
      <c r="E821" s="80"/>
      <c r="F821" s="79"/>
      <c r="G821" s="79"/>
      <c r="H821" s="79"/>
      <c r="I821" s="79"/>
      <c r="J821" s="80"/>
      <c r="K821" s="254"/>
    </row>
    <row r="822" spans="2:11">
      <c r="B822" s="78"/>
      <c r="C822" s="79"/>
      <c r="D822" s="79"/>
      <c r="E822" s="80"/>
      <c r="F822" s="79"/>
      <c r="G822" s="79"/>
      <c r="H822" s="79"/>
      <c r="I822" s="79"/>
      <c r="J822" s="80"/>
      <c r="K822" s="254"/>
    </row>
    <row r="823" spans="2:11">
      <c r="B823" s="78"/>
      <c r="C823" s="79"/>
      <c r="D823" s="79"/>
      <c r="E823" s="80"/>
      <c r="F823" s="79"/>
      <c r="G823" s="79"/>
      <c r="H823" s="79"/>
      <c r="I823" s="79"/>
      <c r="J823" s="80"/>
      <c r="K823" s="254"/>
    </row>
    <row r="824" spans="2:11">
      <c r="B824" s="78"/>
      <c r="C824" s="79"/>
      <c r="D824" s="79"/>
      <c r="E824" s="80"/>
      <c r="F824" s="79"/>
      <c r="G824" s="79"/>
      <c r="H824" s="79"/>
      <c r="I824" s="79"/>
      <c r="J824" s="80"/>
      <c r="K824" s="254"/>
    </row>
    <row r="825" spans="2:11">
      <c r="B825" s="78"/>
      <c r="C825" s="79"/>
      <c r="D825" s="79"/>
      <c r="E825" s="80"/>
      <c r="F825" s="79"/>
      <c r="G825" s="79"/>
      <c r="H825" s="79"/>
      <c r="I825" s="79"/>
      <c r="J825" s="80"/>
      <c r="K825" s="254"/>
    </row>
    <row r="826" spans="2:11">
      <c r="B826" s="78"/>
      <c r="C826" s="79"/>
      <c r="D826" s="79"/>
      <c r="E826" s="80"/>
      <c r="F826" s="79"/>
      <c r="G826" s="79"/>
      <c r="H826" s="79"/>
      <c r="I826" s="79"/>
      <c r="J826" s="80"/>
      <c r="K826" s="254"/>
    </row>
    <row r="827" spans="2:11">
      <c r="B827" s="78"/>
      <c r="C827" s="79"/>
      <c r="D827" s="79"/>
      <c r="E827" s="80"/>
      <c r="F827" s="79"/>
      <c r="G827" s="79"/>
      <c r="H827" s="79"/>
      <c r="I827" s="79"/>
      <c r="J827" s="80"/>
      <c r="K827" s="254"/>
    </row>
    <row r="828" spans="2:11">
      <c r="B828" s="78"/>
      <c r="C828" s="79"/>
      <c r="D828" s="79"/>
      <c r="E828" s="80"/>
      <c r="F828" s="79"/>
      <c r="G828" s="79"/>
      <c r="H828" s="79"/>
      <c r="I828" s="79"/>
      <c r="J828" s="80"/>
      <c r="K828" s="254"/>
    </row>
    <row r="829" spans="2:11">
      <c r="B829" s="78"/>
      <c r="C829" s="79"/>
      <c r="D829" s="79"/>
      <c r="E829" s="80"/>
      <c r="F829" s="79"/>
      <c r="G829" s="79"/>
      <c r="H829" s="79"/>
      <c r="I829" s="79"/>
      <c r="J829" s="80"/>
      <c r="K829" s="254"/>
    </row>
    <row r="830" spans="2:11">
      <c r="B830" s="78"/>
      <c r="C830" s="79"/>
      <c r="D830" s="79"/>
      <c r="E830" s="80"/>
      <c r="F830" s="79"/>
      <c r="G830" s="79"/>
      <c r="H830" s="79"/>
      <c r="I830" s="79"/>
      <c r="J830" s="80"/>
      <c r="K830" s="254"/>
    </row>
    <row r="831" spans="2:11">
      <c r="B831" s="78"/>
      <c r="C831" s="79"/>
      <c r="D831" s="79"/>
      <c r="E831" s="80"/>
      <c r="F831" s="79"/>
      <c r="G831" s="79"/>
      <c r="H831" s="79"/>
      <c r="I831" s="79"/>
      <c r="J831" s="80"/>
      <c r="K831" s="254"/>
    </row>
    <row r="832" spans="2:11">
      <c r="B832" s="78"/>
      <c r="C832" s="79"/>
      <c r="D832" s="79"/>
      <c r="E832" s="80"/>
      <c r="F832" s="79"/>
      <c r="G832" s="79"/>
      <c r="H832" s="79"/>
      <c r="I832" s="79"/>
      <c r="J832" s="80"/>
      <c r="K832" s="254"/>
    </row>
    <row r="833" spans="2:11">
      <c r="B833" s="78"/>
      <c r="C833" s="79"/>
      <c r="D833" s="79"/>
      <c r="E833" s="80"/>
      <c r="F833" s="79"/>
      <c r="G833" s="79"/>
      <c r="H833" s="79"/>
      <c r="I833" s="79"/>
      <c r="J833" s="80"/>
      <c r="K833" s="254"/>
    </row>
    <row r="834" spans="2:11">
      <c r="B834" s="78"/>
      <c r="C834" s="79"/>
      <c r="D834" s="79"/>
      <c r="E834" s="80"/>
      <c r="F834" s="79"/>
      <c r="G834" s="79"/>
      <c r="H834" s="79"/>
      <c r="I834" s="79"/>
      <c r="J834" s="80"/>
      <c r="K834" s="254"/>
    </row>
    <row r="835" spans="2:11">
      <c r="B835" s="78"/>
      <c r="C835" s="79"/>
      <c r="D835" s="79"/>
      <c r="E835" s="80"/>
      <c r="F835" s="79"/>
      <c r="G835" s="79"/>
      <c r="H835" s="79"/>
      <c r="I835" s="79"/>
      <c r="J835" s="80"/>
      <c r="K835" s="254"/>
    </row>
    <row r="836" spans="2:11">
      <c r="B836" s="78"/>
      <c r="C836" s="79"/>
      <c r="D836" s="79"/>
      <c r="E836" s="80"/>
      <c r="F836" s="79"/>
      <c r="G836" s="79"/>
      <c r="H836" s="79"/>
      <c r="I836" s="79"/>
      <c r="J836" s="80"/>
      <c r="K836" s="254"/>
    </row>
    <row r="837" spans="2:11">
      <c r="B837" s="78"/>
      <c r="C837" s="79"/>
      <c r="D837" s="79"/>
      <c r="E837" s="80"/>
      <c r="F837" s="79"/>
      <c r="G837" s="79"/>
      <c r="H837" s="79"/>
      <c r="I837" s="79"/>
      <c r="J837" s="80"/>
      <c r="K837" s="254"/>
    </row>
    <row r="838" spans="2:11">
      <c r="B838" s="78"/>
      <c r="C838" s="79"/>
      <c r="D838" s="79"/>
      <c r="E838" s="80"/>
      <c r="F838" s="79"/>
      <c r="G838" s="79"/>
      <c r="H838" s="79"/>
      <c r="I838" s="79"/>
      <c r="J838" s="80"/>
      <c r="K838" s="254"/>
    </row>
    <row r="839" spans="2:11">
      <c r="B839" s="78"/>
      <c r="C839" s="79"/>
      <c r="D839" s="79"/>
      <c r="E839" s="80"/>
      <c r="F839" s="79"/>
      <c r="G839" s="79"/>
      <c r="H839" s="79"/>
      <c r="I839" s="79"/>
      <c r="J839" s="80"/>
      <c r="K839" s="254"/>
    </row>
    <row r="840" spans="2:11">
      <c r="B840" s="78"/>
      <c r="C840" s="79"/>
      <c r="D840" s="79"/>
      <c r="E840" s="80"/>
      <c r="F840" s="79"/>
      <c r="G840" s="79"/>
      <c r="H840" s="79"/>
      <c r="I840" s="79"/>
      <c r="J840" s="80"/>
      <c r="K840" s="254"/>
    </row>
    <row r="841" spans="2:11">
      <c r="B841" s="78"/>
      <c r="C841" s="79"/>
      <c r="D841" s="79"/>
      <c r="E841" s="80"/>
      <c r="F841" s="79"/>
      <c r="G841" s="79"/>
      <c r="H841" s="79"/>
      <c r="I841" s="79"/>
      <c r="J841" s="80"/>
      <c r="K841" s="254"/>
    </row>
    <row r="842" spans="2:11">
      <c r="B842" s="78"/>
      <c r="C842" s="79"/>
      <c r="D842" s="79"/>
      <c r="E842" s="80"/>
      <c r="F842" s="79"/>
      <c r="G842" s="79"/>
      <c r="H842" s="79"/>
      <c r="I842" s="79"/>
      <c r="J842" s="80"/>
      <c r="K842" s="254"/>
    </row>
    <row r="843" spans="2:11">
      <c r="B843" s="78"/>
      <c r="C843" s="79"/>
      <c r="D843" s="79"/>
      <c r="E843" s="80"/>
      <c r="F843" s="79"/>
      <c r="G843" s="79"/>
      <c r="H843" s="79"/>
      <c r="I843" s="79"/>
      <c r="J843" s="80"/>
      <c r="K843" s="254"/>
    </row>
    <row r="844" spans="2:11">
      <c r="B844" s="78"/>
      <c r="C844" s="79"/>
      <c r="D844" s="79"/>
      <c r="E844" s="80"/>
      <c r="F844" s="79"/>
      <c r="G844" s="79"/>
      <c r="H844" s="79"/>
      <c r="I844" s="79"/>
      <c r="J844" s="80"/>
      <c r="K844" s="254"/>
    </row>
    <row r="845" spans="2:11">
      <c r="B845" s="78"/>
      <c r="C845" s="79"/>
      <c r="D845" s="79"/>
      <c r="E845" s="80"/>
      <c r="F845" s="79"/>
      <c r="G845" s="79"/>
      <c r="H845" s="79"/>
      <c r="I845" s="79"/>
      <c r="J845" s="80"/>
      <c r="K845" s="254"/>
    </row>
    <row r="846" spans="2:11">
      <c r="B846" s="78"/>
      <c r="C846" s="79"/>
      <c r="D846" s="79"/>
      <c r="E846" s="80"/>
      <c r="F846" s="79"/>
      <c r="G846" s="79"/>
      <c r="H846" s="79"/>
      <c r="I846" s="79"/>
      <c r="J846" s="80"/>
      <c r="K846" s="254"/>
    </row>
    <row r="847" spans="2:11">
      <c r="B847" s="78"/>
      <c r="C847" s="79"/>
      <c r="D847" s="79"/>
      <c r="E847" s="80"/>
      <c r="F847" s="79"/>
      <c r="G847" s="79"/>
      <c r="H847" s="79"/>
      <c r="I847" s="79"/>
      <c r="J847" s="80"/>
      <c r="K847" s="254"/>
    </row>
    <row r="848" spans="2:11">
      <c r="B848" s="78"/>
      <c r="C848" s="79"/>
      <c r="D848" s="79"/>
      <c r="E848" s="80"/>
      <c r="F848" s="79"/>
      <c r="G848" s="79"/>
      <c r="H848" s="79"/>
      <c r="I848" s="79"/>
      <c r="J848" s="80"/>
      <c r="K848" s="254"/>
    </row>
    <row r="849" spans="2:11">
      <c r="B849" s="78"/>
      <c r="C849" s="79"/>
      <c r="D849" s="79"/>
      <c r="E849" s="80"/>
      <c r="F849" s="79"/>
      <c r="G849" s="79"/>
      <c r="H849" s="79"/>
      <c r="I849" s="79"/>
      <c r="J849" s="80"/>
      <c r="K849" s="254"/>
    </row>
    <row r="850" spans="2:11">
      <c r="B850" s="78"/>
      <c r="C850" s="79"/>
      <c r="D850" s="79"/>
      <c r="E850" s="80"/>
      <c r="F850" s="79"/>
      <c r="G850" s="79"/>
      <c r="H850" s="79"/>
      <c r="I850" s="79"/>
      <c r="J850" s="80"/>
      <c r="K850" s="254"/>
    </row>
    <row r="851" spans="2:11">
      <c r="B851" s="78"/>
      <c r="C851" s="79"/>
      <c r="D851" s="79"/>
      <c r="E851" s="80"/>
      <c r="F851" s="79"/>
      <c r="G851" s="79"/>
      <c r="H851" s="79"/>
      <c r="I851" s="79"/>
      <c r="J851" s="80"/>
      <c r="K851" s="254"/>
    </row>
    <row r="852" spans="2:11">
      <c r="B852" s="78"/>
      <c r="C852" s="79"/>
      <c r="D852" s="79"/>
      <c r="E852" s="80"/>
      <c r="F852" s="79"/>
      <c r="G852" s="79"/>
      <c r="H852" s="79"/>
      <c r="I852" s="79"/>
      <c r="J852" s="80"/>
      <c r="K852" s="254"/>
    </row>
    <row r="853" spans="2:11">
      <c r="B853" s="78"/>
      <c r="C853" s="79"/>
      <c r="D853" s="79"/>
      <c r="E853" s="80"/>
      <c r="F853" s="79"/>
      <c r="G853" s="79"/>
      <c r="H853" s="79"/>
      <c r="I853" s="79"/>
      <c r="J853" s="80"/>
      <c r="K853" s="254"/>
    </row>
    <row r="854" spans="2:11">
      <c r="B854" s="78"/>
      <c r="C854" s="79"/>
      <c r="D854" s="79"/>
      <c r="E854" s="80"/>
      <c r="F854" s="79"/>
      <c r="G854" s="79"/>
      <c r="H854" s="79"/>
      <c r="I854" s="79"/>
      <c r="J854" s="80"/>
      <c r="K854" s="254"/>
    </row>
    <row r="855" spans="2:11">
      <c r="B855" s="78"/>
      <c r="C855" s="79"/>
      <c r="D855" s="79"/>
      <c r="E855" s="80"/>
      <c r="F855" s="79"/>
      <c r="G855" s="79"/>
      <c r="H855" s="79"/>
      <c r="I855" s="79"/>
      <c r="J855" s="80"/>
      <c r="K855" s="254"/>
    </row>
    <row r="856" spans="2:11">
      <c r="B856" s="78"/>
      <c r="C856" s="79"/>
      <c r="D856" s="79"/>
      <c r="E856" s="80"/>
      <c r="F856" s="79"/>
      <c r="G856" s="79"/>
      <c r="H856" s="79"/>
      <c r="I856" s="79"/>
      <c r="J856" s="80"/>
      <c r="K856" s="254"/>
    </row>
    <row r="857" spans="2:11">
      <c r="B857" s="78"/>
      <c r="C857" s="79"/>
      <c r="D857" s="79"/>
      <c r="E857" s="80"/>
      <c r="F857" s="79"/>
      <c r="G857" s="79"/>
      <c r="H857" s="79"/>
      <c r="I857" s="79"/>
      <c r="J857" s="80"/>
      <c r="K857" s="254"/>
    </row>
    <row r="858" spans="2:11">
      <c r="B858" s="78"/>
      <c r="C858" s="79"/>
      <c r="D858" s="79"/>
      <c r="E858" s="80"/>
      <c r="F858" s="79"/>
      <c r="G858" s="79"/>
      <c r="H858" s="79"/>
      <c r="I858" s="79"/>
      <c r="J858" s="80"/>
      <c r="K858" s="254"/>
    </row>
    <row r="859" spans="2:11">
      <c r="B859" s="78"/>
      <c r="C859" s="79"/>
      <c r="D859" s="79"/>
      <c r="E859" s="80"/>
      <c r="F859" s="79"/>
      <c r="G859" s="79"/>
      <c r="H859" s="79"/>
      <c r="I859" s="79"/>
      <c r="J859" s="80"/>
      <c r="K859" s="254"/>
    </row>
    <row r="860" spans="2:11">
      <c r="B860" s="78"/>
      <c r="C860" s="79"/>
      <c r="D860" s="79"/>
      <c r="E860" s="80"/>
      <c r="F860" s="79"/>
      <c r="G860" s="79"/>
      <c r="H860" s="79"/>
      <c r="I860" s="79"/>
      <c r="J860" s="80"/>
      <c r="K860" s="254"/>
    </row>
    <row r="861" spans="2:11">
      <c r="B861" s="78"/>
      <c r="C861" s="79"/>
      <c r="D861" s="79"/>
      <c r="E861" s="80"/>
      <c r="F861" s="79"/>
      <c r="G861" s="79"/>
      <c r="H861" s="79"/>
      <c r="I861" s="79"/>
      <c r="J861" s="80"/>
      <c r="K861" s="254"/>
    </row>
    <row r="862" spans="2:11">
      <c r="B862" s="78"/>
      <c r="C862" s="79"/>
      <c r="D862" s="79"/>
      <c r="E862" s="80"/>
      <c r="F862" s="79"/>
      <c r="G862" s="79"/>
      <c r="H862" s="79"/>
      <c r="I862" s="79"/>
      <c r="J862" s="80"/>
      <c r="K862" s="254"/>
    </row>
    <row r="863" spans="2:11">
      <c r="B863" s="78"/>
      <c r="C863" s="79"/>
      <c r="D863" s="79"/>
      <c r="E863" s="80"/>
      <c r="F863" s="79"/>
      <c r="G863" s="79"/>
      <c r="H863" s="79"/>
      <c r="I863" s="79"/>
      <c r="J863" s="80"/>
      <c r="K863" s="254"/>
    </row>
    <row r="864" spans="2:11">
      <c r="B864" s="78"/>
      <c r="C864" s="79"/>
      <c r="D864" s="79"/>
      <c r="E864" s="80"/>
      <c r="F864" s="79"/>
      <c r="G864" s="79"/>
      <c r="H864" s="79"/>
      <c r="I864" s="79"/>
      <c r="J864" s="80"/>
      <c r="K864" s="254"/>
    </row>
    <row r="865" spans="2:11">
      <c r="B865" s="78"/>
      <c r="C865" s="79"/>
      <c r="D865" s="79"/>
      <c r="E865" s="80"/>
      <c r="F865" s="79"/>
      <c r="G865" s="79"/>
      <c r="H865" s="79"/>
      <c r="I865" s="79"/>
      <c r="J865" s="80"/>
      <c r="K865" s="254"/>
    </row>
    <row r="866" spans="2:11">
      <c r="B866" s="78"/>
      <c r="C866" s="79"/>
      <c r="D866" s="79"/>
      <c r="E866" s="80"/>
      <c r="F866" s="79"/>
      <c r="G866" s="79"/>
      <c r="H866" s="79"/>
      <c r="I866" s="79"/>
      <c r="J866" s="80"/>
      <c r="K866" s="254"/>
    </row>
    <row r="867" spans="2:11">
      <c r="B867" s="78"/>
      <c r="C867" s="79"/>
      <c r="D867" s="79"/>
      <c r="E867" s="80"/>
      <c r="F867" s="79"/>
      <c r="G867" s="79"/>
      <c r="H867" s="79"/>
      <c r="I867" s="79"/>
      <c r="J867" s="80"/>
      <c r="K867" s="254"/>
    </row>
    <row r="868" spans="2:11">
      <c r="B868" s="78"/>
      <c r="C868" s="79"/>
      <c r="D868" s="79"/>
      <c r="E868" s="80"/>
      <c r="F868" s="79"/>
      <c r="G868" s="79"/>
      <c r="H868" s="79"/>
      <c r="I868" s="79"/>
      <c r="J868" s="80"/>
      <c r="K868" s="254"/>
    </row>
    <row r="869" spans="2:11">
      <c r="B869" s="78"/>
      <c r="C869" s="79"/>
      <c r="D869" s="79"/>
      <c r="E869" s="80"/>
      <c r="F869" s="79"/>
      <c r="G869" s="79"/>
      <c r="H869" s="79"/>
      <c r="I869" s="79"/>
      <c r="J869" s="80"/>
      <c r="K869" s="254"/>
    </row>
    <row r="870" spans="2:11">
      <c r="B870" s="78"/>
      <c r="C870" s="79"/>
      <c r="D870" s="79"/>
      <c r="E870" s="80"/>
      <c r="F870" s="79"/>
      <c r="G870" s="79"/>
      <c r="H870" s="79"/>
      <c r="I870" s="79"/>
      <c r="J870" s="80"/>
      <c r="K870" s="254"/>
    </row>
    <row r="871" spans="2:11">
      <c r="B871" s="78"/>
      <c r="C871" s="79"/>
      <c r="D871" s="79"/>
      <c r="E871" s="80"/>
      <c r="F871" s="79"/>
      <c r="G871" s="79"/>
      <c r="H871" s="79"/>
      <c r="I871" s="79"/>
      <c r="J871" s="80"/>
      <c r="K871" s="254"/>
    </row>
    <row r="872" spans="2:11">
      <c r="B872" s="78"/>
      <c r="C872" s="79"/>
      <c r="D872" s="79"/>
      <c r="E872" s="80"/>
      <c r="F872" s="79"/>
      <c r="G872" s="79"/>
      <c r="H872" s="79"/>
      <c r="I872" s="79"/>
      <c r="J872" s="80"/>
      <c r="K872" s="254"/>
    </row>
    <row r="873" spans="2:11">
      <c r="B873" s="78"/>
      <c r="C873" s="79"/>
      <c r="D873" s="79"/>
      <c r="E873" s="80"/>
      <c r="F873" s="79"/>
      <c r="G873" s="79"/>
      <c r="H873" s="79"/>
      <c r="I873" s="79"/>
      <c r="J873" s="80"/>
      <c r="K873" s="254"/>
    </row>
    <row r="874" spans="2:11">
      <c r="B874" s="78"/>
      <c r="C874" s="79"/>
      <c r="D874" s="79"/>
      <c r="E874" s="80"/>
      <c r="F874" s="79"/>
      <c r="G874" s="79"/>
      <c r="H874" s="79"/>
      <c r="I874" s="79"/>
      <c r="J874" s="80"/>
      <c r="K874" s="254"/>
    </row>
    <row r="875" spans="2:11">
      <c r="B875" s="78"/>
      <c r="C875" s="79"/>
      <c r="D875" s="79"/>
      <c r="E875" s="80"/>
      <c r="F875" s="79"/>
      <c r="G875" s="79"/>
      <c r="H875" s="79"/>
      <c r="I875" s="79"/>
      <c r="J875" s="80"/>
      <c r="K875" s="254"/>
    </row>
    <row r="876" spans="2:11">
      <c r="B876" s="78"/>
      <c r="C876" s="79"/>
      <c r="D876" s="79"/>
      <c r="E876" s="80"/>
      <c r="F876" s="79"/>
      <c r="G876" s="79"/>
      <c r="H876" s="79"/>
      <c r="I876" s="79"/>
      <c r="J876" s="80"/>
      <c r="K876" s="254"/>
    </row>
    <row r="877" spans="2:11">
      <c r="B877" s="78"/>
      <c r="C877" s="79"/>
      <c r="D877" s="79"/>
      <c r="E877" s="80"/>
      <c r="F877" s="79"/>
      <c r="G877" s="79"/>
      <c r="H877" s="79"/>
      <c r="I877" s="79"/>
      <c r="J877" s="80"/>
      <c r="K877" s="254"/>
    </row>
    <row r="878" spans="2:11">
      <c r="B878" s="78"/>
      <c r="C878" s="79"/>
      <c r="D878" s="79"/>
      <c r="E878" s="80"/>
      <c r="F878" s="79"/>
      <c r="G878" s="79"/>
      <c r="H878" s="79"/>
      <c r="I878" s="79"/>
      <c r="J878" s="80"/>
      <c r="K878" s="254"/>
    </row>
    <row r="879" spans="2:11">
      <c r="B879" s="78"/>
      <c r="C879" s="79"/>
      <c r="D879" s="79"/>
      <c r="E879" s="80"/>
      <c r="F879" s="79"/>
      <c r="G879" s="79"/>
      <c r="H879" s="79"/>
      <c r="I879" s="79"/>
      <c r="J879" s="80"/>
      <c r="K879" s="254"/>
    </row>
    <row r="880" spans="2:11">
      <c r="B880" s="78"/>
      <c r="C880" s="79"/>
      <c r="D880" s="79"/>
      <c r="E880" s="80"/>
      <c r="F880" s="79"/>
      <c r="G880" s="79"/>
      <c r="H880" s="79"/>
      <c r="I880" s="79"/>
      <c r="J880" s="80"/>
      <c r="K880" s="254"/>
    </row>
    <row r="881" spans="2:11">
      <c r="B881" s="78"/>
      <c r="C881" s="79"/>
      <c r="D881" s="79"/>
      <c r="E881" s="80"/>
      <c r="F881" s="79"/>
      <c r="G881" s="79"/>
      <c r="H881" s="79"/>
      <c r="I881" s="79"/>
      <c r="J881" s="80"/>
      <c r="K881" s="254"/>
    </row>
    <row r="882" spans="2:11">
      <c r="B882" s="78"/>
      <c r="C882" s="79"/>
      <c r="D882" s="79"/>
      <c r="E882" s="80"/>
      <c r="F882" s="79"/>
      <c r="G882" s="79"/>
      <c r="H882" s="79"/>
      <c r="I882" s="79"/>
      <c r="J882" s="80"/>
      <c r="K882" s="254"/>
    </row>
    <row r="883" spans="2:11">
      <c r="B883" s="78"/>
      <c r="C883" s="79"/>
      <c r="D883" s="79"/>
      <c r="E883" s="80"/>
      <c r="F883" s="79"/>
      <c r="G883" s="79"/>
      <c r="H883" s="79"/>
      <c r="I883" s="79"/>
      <c r="J883" s="80"/>
      <c r="K883" s="254"/>
    </row>
    <row r="884" spans="2:11">
      <c r="B884" s="78"/>
      <c r="C884" s="79"/>
      <c r="D884" s="79"/>
      <c r="E884" s="80"/>
      <c r="F884" s="79"/>
      <c r="G884" s="79"/>
      <c r="H884" s="79"/>
      <c r="I884" s="79"/>
      <c r="J884" s="80"/>
      <c r="K884" s="254"/>
    </row>
    <row r="885" spans="2:11">
      <c r="B885" s="78"/>
      <c r="C885" s="79"/>
      <c r="D885" s="79"/>
      <c r="E885" s="80"/>
      <c r="F885" s="79"/>
      <c r="G885" s="79"/>
      <c r="H885" s="79"/>
      <c r="I885" s="79"/>
      <c r="J885" s="80"/>
      <c r="K885" s="254"/>
    </row>
    <row r="886" spans="2:11">
      <c r="B886" s="78"/>
      <c r="C886" s="79"/>
      <c r="D886" s="79"/>
      <c r="E886" s="80"/>
      <c r="F886" s="79"/>
      <c r="G886" s="79"/>
      <c r="H886" s="79"/>
      <c r="I886" s="79"/>
      <c r="J886" s="80"/>
      <c r="K886" s="254"/>
    </row>
    <row r="887" spans="2:11">
      <c r="B887" s="78"/>
      <c r="C887" s="79"/>
      <c r="D887" s="79"/>
      <c r="E887" s="80"/>
      <c r="F887" s="79"/>
      <c r="G887" s="79"/>
      <c r="H887" s="79"/>
      <c r="I887" s="79"/>
      <c r="J887" s="80"/>
      <c r="K887" s="254"/>
    </row>
    <row r="888" spans="2:11">
      <c r="B888" s="78"/>
      <c r="C888" s="79"/>
      <c r="D888" s="79"/>
      <c r="E888" s="80"/>
      <c r="F888" s="79"/>
      <c r="G888" s="79"/>
      <c r="H888" s="79"/>
      <c r="I888" s="79"/>
      <c r="J888" s="80"/>
      <c r="K888" s="254"/>
    </row>
    <row r="889" spans="2:11">
      <c r="B889" s="78"/>
      <c r="C889" s="79"/>
      <c r="D889" s="79"/>
      <c r="E889" s="80"/>
      <c r="F889" s="79"/>
      <c r="G889" s="79"/>
      <c r="H889" s="79"/>
      <c r="I889" s="79"/>
      <c r="J889" s="80"/>
      <c r="K889" s="254"/>
    </row>
    <row r="890" spans="2:11">
      <c r="B890" s="78"/>
      <c r="C890" s="79"/>
      <c r="D890" s="79"/>
      <c r="E890" s="80"/>
      <c r="F890" s="79"/>
      <c r="G890" s="79"/>
      <c r="H890" s="79"/>
      <c r="I890" s="79"/>
      <c r="J890" s="80"/>
      <c r="K890" s="254"/>
    </row>
    <row r="891" spans="2:11">
      <c r="B891" s="78"/>
      <c r="C891" s="79"/>
      <c r="D891" s="79"/>
      <c r="E891" s="80"/>
      <c r="F891" s="79"/>
      <c r="G891" s="79"/>
      <c r="H891" s="79"/>
      <c r="I891" s="79"/>
      <c r="J891" s="80"/>
      <c r="K891" s="254"/>
    </row>
    <row r="892" spans="2:11">
      <c r="B892" s="78"/>
      <c r="C892" s="79"/>
      <c r="D892" s="79"/>
      <c r="E892" s="80"/>
      <c r="F892" s="79"/>
      <c r="G892" s="79"/>
      <c r="H892" s="79"/>
      <c r="I892" s="79"/>
      <c r="J892" s="80"/>
      <c r="K892" s="254"/>
    </row>
    <row r="893" spans="2:11">
      <c r="B893" s="78"/>
      <c r="C893" s="79"/>
      <c r="D893" s="79"/>
      <c r="E893" s="80"/>
      <c r="F893" s="79"/>
      <c r="G893" s="79"/>
      <c r="H893" s="79"/>
      <c r="I893" s="79"/>
      <c r="J893" s="80"/>
      <c r="K893" s="254"/>
    </row>
    <row r="894" spans="2:11">
      <c r="B894" s="78"/>
      <c r="C894" s="79"/>
      <c r="D894" s="79"/>
      <c r="E894" s="80"/>
      <c r="F894" s="79"/>
      <c r="G894" s="79"/>
      <c r="H894" s="79"/>
      <c r="I894" s="79"/>
      <c r="J894" s="80"/>
      <c r="K894" s="254"/>
    </row>
    <row r="895" spans="2:11">
      <c r="B895" s="78"/>
      <c r="C895" s="79"/>
      <c r="D895" s="79"/>
      <c r="E895" s="80"/>
      <c r="F895" s="79"/>
      <c r="G895" s="79"/>
      <c r="H895" s="79"/>
      <c r="I895" s="79"/>
      <c r="J895" s="80"/>
      <c r="K895" s="254"/>
    </row>
    <row r="896" spans="2:11">
      <c r="B896" s="78"/>
      <c r="C896" s="79"/>
      <c r="D896" s="79"/>
      <c r="E896" s="80"/>
      <c r="F896" s="79"/>
      <c r="G896" s="79"/>
      <c r="H896" s="79"/>
      <c r="I896" s="79"/>
      <c r="J896" s="80"/>
      <c r="K896" s="254"/>
    </row>
    <row r="897" spans="2:11">
      <c r="B897" s="78"/>
      <c r="C897" s="79"/>
      <c r="D897" s="79"/>
      <c r="E897" s="80"/>
      <c r="F897" s="79"/>
      <c r="G897" s="79"/>
      <c r="H897" s="79"/>
      <c r="I897" s="79"/>
      <c r="J897" s="80"/>
      <c r="K897" s="254"/>
    </row>
    <row r="898" spans="2:11">
      <c r="B898" s="78"/>
      <c r="C898" s="79"/>
      <c r="D898" s="79"/>
      <c r="E898" s="80"/>
      <c r="F898" s="79"/>
      <c r="G898" s="79"/>
      <c r="H898" s="79"/>
      <c r="I898" s="79"/>
      <c r="J898" s="80"/>
      <c r="K898" s="254"/>
    </row>
    <row r="899" spans="2:11">
      <c r="B899" s="78"/>
      <c r="C899" s="79"/>
      <c r="D899" s="79"/>
      <c r="E899" s="80"/>
      <c r="F899" s="79"/>
      <c r="G899" s="79"/>
      <c r="H899" s="79"/>
      <c r="I899" s="79"/>
      <c r="J899" s="80"/>
      <c r="K899" s="254"/>
    </row>
    <row r="900" spans="2:11">
      <c r="B900" s="78"/>
      <c r="C900" s="79"/>
      <c r="D900" s="79"/>
      <c r="E900" s="80"/>
      <c r="F900" s="79"/>
      <c r="G900" s="79"/>
      <c r="H900" s="79"/>
      <c r="I900" s="79"/>
      <c r="J900" s="80"/>
      <c r="K900" s="254"/>
    </row>
    <row r="901" spans="2:11">
      <c r="B901" s="78"/>
      <c r="C901" s="79"/>
      <c r="D901" s="79"/>
      <c r="E901" s="80"/>
      <c r="F901" s="79"/>
      <c r="G901" s="79"/>
      <c r="H901" s="79"/>
      <c r="I901" s="79"/>
      <c r="J901" s="80"/>
      <c r="K901" s="254"/>
    </row>
    <row r="902" spans="2:11">
      <c r="B902" s="78"/>
      <c r="C902" s="79"/>
      <c r="D902" s="79"/>
      <c r="E902" s="80"/>
      <c r="F902" s="79"/>
      <c r="G902" s="79"/>
      <c r="H902" s="79"/>
      <c r="I902" s="79"/>
      <c r="J902" s="80"/>
      <c r="K902" s="254"/>
    </row>
    <row r="903" spans="2:11">
      <c r="B903" s="78"/>
      <c r="C903" s="79"/>
      <c r="D903" s="79"/>
      <c r="E903" s="80"/>
      <c r="F903" s="79"/>
      <c r="G903" s="79"/>
      <c r="H903" s="79"/>
      <c r="I903" s="79"/>
      <c r="J903" s="80"/>
      <c r="K903" s="254"/>
    </row>
    <row r="904" spans="2:11">
      <c r="B904" s="78"/>
      <c r="C904" s="79"/>
      <c r="D904" s="79"/>
      <c r="E904" s="80"/>
      <c r="F904" s="79"/>
      <c r="G904" s="79"/>
      <c r="H904" s="79"/>
      <c r="I904" s="79"/>
      <c r="J904" s="80"/>
      <c r="K904" s="254"/>
    </row>
    <row r="905" spans="2:11">
      <c r="B905" s="78"/>
      <c r="C905" s="79"/>
      <c r="D905" s="79"/>
      <c r="E905" s="80"/>
      <c r="F905" s="79"/>
      <c r="G905" s="79"/>
      <c r="H905" s="79"/>
      <c r="I905" s="79"/>
      <c r="J905" s="80"/>
      <c r="K905" s="254"/>
    </row>
    <row r="906" spans="2:11">
      <c r="B906" s="78"/>
      <c r="C906" s="79"/>
      <c r="D906" s="79"/>
      <c r="E906" s="80"/>
      <c r="F906" s="79"/>
      <c r="G906" s="79"/>
      <c r="H906" s="79"/>
      <c r="I906" s="79"/>
      <c r="J906" s="80"/>
      <c r="K906" s="254"/>
    </row>
    <row r="907" spans="2:11">
      <c r="B907" s="78"/>
      <c r="C907" s="79"/>
      <c r="D907" s="79"/>
      <c r="E907" s="80"/>
      <c r="F907" s="79"/>
      <c r="G907" s="79"/>
      <c r="H907" s="79"/>
      <c r="I907" s="79"/>
      <c r="J907" s="80"/>
      <c r="K907" s="254"/>
    </row>
    <row r="908" spans="2:11">
      <c r="B908" s="78"/>
      <c r="C908" s="79"/>
      <c r="D908" s="79"/>
      <c r="E908" s="80"/>
      <c r="F908" s="79"/>
      <c r="G908" s="79"/>
      <c r="H908" s="79"/>
      <c r="I908" s="79"/>
      <c r="J908" s="80"/>
      <c r="K908" s="254"/>
    </row>
    <row r="909" spans="2:11">
      <c r="B909" s="78"/>
      <c r="C909" s="79"/>
      <c r="D909" s="79"/>
      <c r="E909" s="80"/>
      <c r="F909" s="79"/>
      <c r="G909" s="79"/>
      <c r="H909" s="79"/>
      <c r="I909" s="79"/>
      <c r="J909" s="80"/>
      <c r="K909" s="254"/>
    </row>
    <row r="910" spans="2:11">
      <c r="B910" s="78"/>
      <c r="C910" s="79"/>
      <c r="D910" s="79"/>
      <c r="E910" s="80"/>
      <c r="F910" s="79"/>
      <c r="G910" s="79"/>
      <c r="H910" s="79"/>
      <c r="I910" s="79"/>
      <c r="J910" s="80"/>
      <c r="K910" s="254"/>
    </row>
    <row r="911" spans="2:11">
      <c r="B911" s="78"/>
      <c r="C911" s="79"/>
      <c r="D911" s="79"/>
      <c r="E911" s="80"/>
      <c r="F911" s="79"/>
      <c r="G911" s="79"/>
      <c r="H911" s="79"/>
      <c r="I911" s="79"/>
      <c r="J911" s="80"/>
      <c r="K911" s="254"/>
    </row>
    <row r="912" spans="2:11">
      <c r="B912" s="78"/>
      <c r="C912" s="79"/>
      <c r="D912" s="79"/>
      <c r="E912" s="80"/>
      <c r="F912" s="79"/>
      <c r="G912" s="79"/>
      <c r="H912" s="79"/>
      <c r="I912" s="79"/>
      <c r="J912" s="80"/>
      <c r="K912" s="254"/>
    </row>
    <row r="913" spans="2:11">
      <c r="B913" s="78"/>
      <c r="C913" s="79"/>
      <c r="D913" s="79"/>
      <c r="E913" s="80"/>
      <c r="F913" s="79"/>
      <c r="G913" s="79"/>
      <c r="H913" s="79"/>
      <c r="I913" s="79"/>
      <c r="J913" s="80"/>
      <c r="K913" s="254"/>
    </row>
    <row r="914" spans="2:11">
      <c r="B914" s="78"/>
      <c r="C914" s="79"/>
      <c r="D914" s="79"/>
      <c r="E914" s="80"/>
      <c r="F914" s="79"/>
      <c r="G914" s="79"/>
      <c r="H914" s="79"/>
      <c r="I914" s="79"/>
      <c r="J914" s="80"/>
      <c r="K914" s="254"/>
    </row>
    <row r="915" spans="2:11">
      <c r="B915" s="78"/>
      <c r="C915" s="79"/>
      <c r="D915" s="79"/>
      <c r="E915" s="80"/>
      <c r="F915" s="79"/>
      <c r="G915" s="79"/>
      <c r="H915" s="79"/>
      <c r="I915" s="79"/>
      <c r="J915" s="80"/>
      <c r="K915" s="254"/>
    </row>
    <row r="916" spans="2:11">
      <c r="B916" s="78"/>
      <c r="C916" s="79"/>
      <c r="D916" s="79"/>
      <c r="E916" s="80"/>
      <c r="F916" s="79"/>
      <c r="G916" s="79"/>
      <c r="H916" s="79"/>
      <c r="I916" s="79"/>
      <c r="J916" s="80"/>
      <c r="K916" s="254"/>
    </row>
    <row r="917" spans="2:11">
      <c r="B917" s="78"/>
      <c r="C917" s="79"/>
      <c r="D917" s="79"/>
      <c r="E917" s="80"/>
      <c r="F917" s="79"/>
      <c r="G917" s="79"/>
      <c r="H917" s="79"/>
      <c r="I917" s="79"/>
      <c r="J917" s="80"/>
      <c r="K917" s="254"/>
    </row>
    <row r="918" spans="2:11">
      <c r="B918" s="78"/>
      <c r="C918" s="79"/>
      <c r="D918" s="79"/>
      <c r="E918" s="80"/>
      <c r="F918" s="79"/>
      <c r="G918" s="79"/>
      <c r="H918" s="79"/>
      <c r="I918" s="79"/>
      <c r="J918" s="80"/>
      <c r="K918" s="254"/>
    </row>
    <row r="919" spans="2:11">
      <c r="B919" s="78"/>
      <c r="C919" s="79"/>
      <c r="D919" s="79"/>
      <c r="E919" s="80"/>
      <c r="F919" s="79"/>
      <c r="G919" s="79"/>
      <c r="H919" s="79"/>
      <c r="I919" s="79"/>
      <c r="J919" s="80"/>
      <c r="K919" s="254"/>
    </row>
    <row r="920" spans="2:11">
      <c r="B920" s="78"/>
      <c r="C920" s="79"/>
      <c r="D920" s="79"/>
      <c r="E920" s="80"/>
      <c r="F920" s="79"/>
      <c r="G920" s="79"/>
      <c r="H920" s="79"/>
      <c r="I920" s="79"/>
      <c r="J920" s="80"/>
      <c r="K920" s="254"/>
    </row>
    <row r="921" spans="2:11">
      <c r="B921" s="78"/>
      <c r="C921" s="79"/>
      <c r="D921" s="79"/>
      <c r="E921" s="80"/>
      <c r="F921" s="79"/>
      <c r="G921" s="79"/>
      <c r="H921" s="79"/>
      <c r="I921" s="79"/>
      <c r="J921" s="80"/>
      <c r="K921" s="254"/>
    </row>
    <row r="922" spans="2:11">
      <c r="B922" s="78"/>
      <c r="C922" s="79"/>
      <c r="D922" s="79"/>
      <c r="E922" s="80"/>
      <c r="F922" s="79"/>
      <c r="G922" s="79"/>
      <c r="H922" s="79"/>
      <c r="I922" s="79"/>
      <c r="J922" s="80"/>
      <c r="K922" s="254"/>
    </row>
    <row r="923" spans="2:11">
      <c r="B923" s="78"/>
      <c r="C923" s="79"/>
      <c r="D923" s="79"/>
      <c r="E923" s="80"/>
      <c r="F923" s="79"/>
      <c r="G923" s="79"/>
      <c r="H923" s="79"/>
      <c r="I923" s="79"/>
      <c r="J923" s="80"/>
      <c r="K923" s="254"/>
    </row>
    <row r="924" spans="2:11">
      <c r="B924" s="78"/>
      <c r="C924" s="79"/>
      <c r="D924" s="79"/>
      <c r="E924" s="80"/>
      <c r="F924" s="79"/>
      <c r="G924" s="79"/>
      <c r="H924" s="79"/>
      <c r="I924" s="79"/>
      <c r="J924" s="80"/>
      <c r="K924" s="254"/>
    </row>
    <row r="925" spans="2:11">
      <c r="B925" s="78"/>
      <c r="C925" s="79"/>
      <c r="D925" s="79"/>
      <c r="E925" s="80"/>
      <c r="F925" s="79"/>
      <c r="G925" s="79"/>
      <c r="H925" s="79"/>
      <c r="I925" s="79"/>
      <c r="J925" s="80"/>
      <c r="K925" s="254"/>
    </row>
    <row r="926" spans="2:11">
      <c r="B926" s="78"/>
      <c r="C926" s="79"/>
      <c r="D926" s="79"/>
      <c r="E926" s="80"/>
      <c r="F926" s="79"/>
      <c r="G926" s="79"/>
      <c r="H926" s="79"/>
      <c r="I926" s="79"/>
      <c r="J926" s="80"/>
      <c r="K926" s="254"/>
    </row>
    <row r="927" spans="2:11">
      <c r="B927" s="78"/>
      <c r="C927" s="79"/>
      <c r="D927" s="79"/>
      <c r="E927" s="80"/>
      <c r="F927" s="79"/>
      <c r="G927" s="79"/>
      <c r="H927" s="79"/>
      <c r="I927" s="79"/>
      <c r="J927" s="80"/>
      <c r="K927" s="254"/>
    </row>
    <row r="928" spans="2:11">
      <c r="B928" s="78"/>
      <c r="C928" s="79"/>
      <c r="D928" s="79"/>
      <c r="E928" s="80"/>
      <c r="F928" s="79"/>
      <c r="G928" s="79"/>
      <c r="H928" s="79"/>
      <c r="I928" s="79"/>
      <c r="J928" s="80"/>
      <c r="K928" s="254"/>
    </row>
    <row r="929" spans="2:11">
      <c r="B929" s="78"/>
      <c r="C929" s="79"/>
      <c r="D929" s="79"/>
      <c r="E929" s="80"/>
      <c r="F929" s="79"/>
      <c r="G929" s="79"/>
      <c r="H929" s="79"/>
      <c r="I929" s="79"/>
      <c r="J929" s="80"/>
      <c r="K929" s="254"/>
    </row>
    <row r="930" spans="2:11">
      <c r="B930" s="78"/>
      <c r="C930" s="79"/>
      <c r="D930" s="79"/>
      <c r="E930" s="80"/>
      <c r="F930" s="79"/>
      <c r="G930" s="79"/>
      <c r="H930" s="79"/>
      <c r="I930" s="79"/>
      <c r="J930" s="80"/>
      <c r="K930" s="254"/>
    </row>
    <row r="931" spans="2:11">
      <c r="B931" s="78"/>
      <c r="C931" s="79"/>
      <c r="D931" s="79"/>
      <c r="E931" s="80"/>
      <c r="F931" s="79"/>
      <c r="G931" s="79"/>
      <c r="H931" s="79"/>
      <c r="I931" s="79"/>
      <c r="J931" s="80"/>
      <c r="K931" s="254"/>
    </row>
    <row r="932" spans="2:11">
      <c r="B932" s="78"/>
      <c r="C932" s="79"/>
      <c r="D932" s="79"/>
      <c r="E932" s="80"/>
      <c r="F932" s="79"/>
      <c r="G932" s="79"/>
      <c r="H932" s="79"/>
      <c r="I932" s="79"/>
      <c r="J932" s="80"/>
      <c r="K932" s="254"/>
    </row>
    <row r="933" spans="2:11">
      <c r="B933" s="78"/>
      <c r="C933" s="79"/>
      <c r="D933" s="79"/>
      <c r="E933" s="80"/>
      <c r="F933" s="79"/>
      <c r="G933" s="79"/>
      <c r="H933" s="79"/>
      <c r="I933" s="79"/>
      <c r="J933" s="80"/>
      <c r="K933" s="254"/>
    </row>
    <row r="934" spans="2:11">
      <c r="B934" s="78"/>
      <c r="C934" s="79"/>
      <c r="D934" s="79"/>
      <c r="E934" s="80"/>
      <c r="F934" s="79"/>
      <c r="G934" s="79"/>
      <c r="H934" s="79"/>
      <c r="I934" s="79"/>
      <c r="J934" s="80"/>
      <c r="K934" s="254"/>
    </row>
    <row r="935" spans="2:11">
      <c r="B935" s="78"/>
      <c r="C935" s="79"/>
      <c r="D935" s="79"/>
      <c r="E935" s="80"/>
      <c r="F935" s="79"/>
      <c r="G935" s="79"/>
      <c r="H935" s="79"/>
      <c r="I935" s="79"/>
      <c r="J935" s="80"/>
      <c r="K935" s="254"/>
    </row>
    <row r="936" spans="2:11">
      <c r="B936" s="78"/>
      <c r="C936" s="79"/>
      <c r="D936" s="79"/>
      <c r="E936" s="80"/>
      <c r="F936" s="79"/>
      <c r="G936" s="79"/>
      <c r="H936" s="79"/>
      <c r="I936" s="79"/>
      <c r="J936" s="80"/>
      <c r="K936" s="254"/>
    </row>
    <row r="937" spans="2:11">
      <c r="B937" s="78"/>
      <c r="C937" s="79"/>
      <c r="D937" s="79"/>
      <c r="E937" s="80"/>
      <c r="F937" s="79"/>
      <c r="G937" s="79"/>
      <c r="H937" s="79"/>
      <c r="I937" s="79"/>
      <c r="J937" s="80"/>
      <c r="K937" s="254"/>
    </row>
    <row r="938" spans="2:11">
      <c r="B938" s="78"/>
      <c r="C938" s="79"/>
      <c r="D938" s="79"/>
      <c r="E938" s="80"/>
      <c r="F938" s="79"/>
      <c r="G938" s="79"/>
      <c r="H938" s="79"/>
      <c r="I938" s="79"/>
      <c r="J938" s="80"/>
      <c r="K938" s="254"/>
    </row>
    <row r="939" spans="2:11">
      <c r="B939" s="78"/>
      <c r="C939" s="79"/>
      <c r="D939" s="79"/>
      <c r="E939" s="80"/>
      <c r="F939" s="79"/>
      <c r="G939" s="79"/>
      <c r="H939" s="79"/>
      <c r="I939" s="79"/>
      <c r="J939" s="80"/>
      <c r="K939" s="254"/>
    </row>
    <row r="940" spans="2:11">
      <c r="B940" s="78"/>
      <c r="C940" s="79"/>
      <c r="D940" s="79"/>
      <c r="E940" s="80"/>
      <c r="F940" s="79"/>
      <c r="G940" s="79"/>
      <c r="H940" s="79"/>
      <c r="I940" s="79"/>
      <c r="J940" s="80"/>
      <c r="K940" s="254"/>
    </row>
    <row r="941" spans="2:11">
      <c r="B941" s="78"/>
      <c r="C941" s="79"/>
      <c r="D941" s="79"/>
      <c r="E941" s="80"/>
      <c r="F941" s="79"/>
      <c r="G941" s="79"/>
      <c r="H941" s="79"/>
      <c r="I941" s="79"/>
      <c r="J941" s="80"/>
      <c r="K941" s="254"/>
    </row>
    <row r="942" spans="2:11">
      <c r="B942" s="78"/>
      <c r="C942" s="79"/>
      <c r="D942" s="79"/>
      <c r="E942" s="80"/>
      <c r="F942" s="79"/>
      <c r="G942" s="79"/>
      <c r="H942" s="79"/>
      <c r="I942" s="79"/>
      <c r="J942" s="80"/>
      <c r="K942" s="254"/>
    </row>
    <row r="943" spans="2:11">
      <c r="B943" s="78"/>
      <c r="C943" s="79"/>
      <c r="D943" s="79"/>
      <c r="E943" s="80"/>
      <c r="F943" s="79"/>
      <c r="G943" s="79"/>
      <c r="H943" s="79"/>
      <c r="I943" s="79"/>
      <c r="J943" s="80"/>
      <c r="K943" s="254"/>
    </row>
    <row r="944" spans="2:11">
      <c r="B944" s="78"/>
      <c r="C944" s="79"/>
      <c r="D944" s="79"/>
      <c r="E944" s="80"/>
      <c r="F944" s="79"/>
      <c r="G944" s="79"/>
      <c r="H944" s="79"/>
      <c r="I944" s="79"/>
      <c r="J944" s="80"/>
      <c r="K944" s="254"/>
    </row>
    <row r="945" spans="2:11">
      <c r="B945" s="78"/>
      <c r="C945" s="79"/>
      <c r="D945" s="79"/>
      <c r="E945" s="80"/>
      <c r="F945" s="79"/>
      <c r="G945" s="79"/>
      <c r="H945" s="79"/>
      <c r="I945" s="79"/>
      <c r="J945" s="80"/>
      <c r="K945" s="254"/>
    </row>
    <row r="946" spans="2:11">
      <c r="B946" s="78"/>
      <c r="C946" s="79"/>
      <c r="D946" s="79"/>
      <c r="E946" s="80"/>
      <c r="F946" s="79"/>
      <c r="G946" s="79"/>
      <c r="H946" s="79"/>
      <c r="I946" s="79"/>
      <c r="J946" s="80"/>
      <c r="K946" s="254"/>
    </row>
    <row r="947" spans="2:11">
      <c r="B947" s="78"/>
      <c r="C947" s="79"/>
      <c r="D947" s="79"/>
      <c r="E947" s="80"/>
      <c r="F947" s="79"/>
      <c r="G947" s="79"/>
      <c r="H947" s="79"/>
      <c r="I947" s="79"/>
      <c r="J947" s="80"/>
      <c r="K947" s="254"/>
    </row>
    <row r="948" spans="2:11">
      <c r="B948" s="78"/>
      <c r="C948" s="79"/>
      <c r="D948" s="79"/>
      <c r="E948" s="80"/>
      <c r="F948" s="79"/>
      <c r="G948" s="79"/>
      <c r="H948" s="79"/>
      <c r="I948" s="79"/>
      <c r="J948" s="80"/>
      <c r="K948" s="254"/>
    </row>
    <row r="949" spans="2:11">
      <c r="B949" s="78"/>
      <c r="C949" s="79"/>
      <c r="D949" s="79"/>
      <c r="E949" s="80"/>
      <c r="F949" s="79"/>
      <c r="G949" s="79"/>
      <c r="H949" s="79"/>
      <c r="I949" s="79"/>
      <c r="J949" s="80"/>
      <c r="K949" s="254"/>
    </row>
    <row r="950" spans="2:11">
      <c r="B950" s="78"/>
      <c r="C950" s="79"/>
      <c r="D950" s="79"/>
      <c r="E950" s="80"/>
      <c r="F950" s="79"/>
      <c r="G950" s="79"/>
      <c r="H950" s="79"/>
      <c r="I950" s="79"/>
      <c r="J950" s="80"/>
      <c r="K950" s="254"/>
    </row>
    <row r="951" spans="2:11">
      <c r="B951" s="78"/>
      <c r="C951" s="79"/>
      <c r="D951" s="79"/>
      <c r="E951" s="80"/>
      <c r="F951" s="79"/>
      <c r="G951" s="79"/>
      <c r="H951" s="79"/>
      <c r="I951" s="79"/>
      <c r="J951" s="80"/>
      <c r="K951" s="254"/>
    </row>
    <row r="952" spans="2:11">
      <c r="B952" s="78"/>
      <c r="C952" s="79"/>
      <c r="D952" s="79"/>
      <c r="E952" s="80"/>
      <c r="F952" s="79"/>
      <c r="G952" s="79"/>
      <c r="H952" s="79"/>
      <c r="I952" s="79"/>
      <c r="J952" s="80"/>
      <c r="K952" s="254"/>
    </row>
    <row r="953" spans="2:11">
      <c r="B953" s="78"/>
      <c r="C953" s="79"/>
      <c r="D953" s="79"/>
      <c r="E953" s="80"/>
      <c r="F953" s="79"/>
      <c r="G953" s="79"/>
      <c r="H953" s="79"/>
      <c r="I953" s="79"/>
      <c r="J953" s="80"/>
      <c r="K953" s="254"/>
    </row>
    <row r="954" spans="2:11">
      <c r="B954" s="78"/>
      <c r="C954" s="79"/>
      <c r="D954" s="79"/>
      <c r="E954" s="80"/>
      <c r="F954" s="79"/>
      <c r="G954" s="79"/>
      <c r="H954" s="79"/>
      <c r="I954" s="79"/>
      <c r="J954" s="80"/>
      <c r="K954" s="254"/>
    </row>
    <row r="955" spans="2:11">
      <c r="B955" s="78"/>
      <c r="C955" s="79"/>
      <c r="D955" s="79"/>
      <c r="E955" s="80"/>
      <c r="F955" s="79"/>
      <c r="G955" s="79"/>
      <c r="H955" s="79"/>
      <c r="I955" s="79"/>
      <c r="J955" s="80"/>
      <c r="K955" s="254"/>
    </row>
    <row r="956" spans="2:11">
      <c r="B956" s="78"/>
      <c r="C956" s="79"/>
      <c r="D956" s="79"/>
      <c r="E956" s="80"/>
      <c r="F956" s="79"/>
      <c r="G956" s="79"/>
      <c r="H956" s="79"/>
      <c r="I956" s="79"/>
      <c r="J956" s="80"/>
      <c r="K956" s="254"/>
    </row>
    <row r="957" spans="2:11">
      <c r="B957" s="78"/>
      <c r="C957" s="79"/>
      <c r="D957" s="79"/>
      <c r="E957" s="80"/>
      <c r="F957" s="79"/>
      <c r="G957" s="79"/>
      <c r="H957" s="79"/>
      <c r="I957" s="79"/>
      <c r="J957" s="80"/>
      <c r="K957" s="254"/>
    </row>
    <row r="958" spans="2:11">
      <c r="B958" s="78"/>
      <c r="C958" s="79"/>
      <c r="D958" s="79"/>
      <c r="E958" s="80"/>
      <c r="F958" s="79"/>
      <c r="G958" s="79"/>
      <c r="H958" s="79"/>
      <c r="I958" s="79"/>
      <c r="J958" s="80"/>
      <c r="K958" s="254"/>
    </row>
    <row r="959" spans="2:11">
      <c r="B959" s="78"/>
      <c r="C959" s="79"/>
      <c r="D959" s="79"/>
      <c r="E959" s="80"/>
      <c r="F959" s="79"/>
      <c r="G959" s="79"/>
      <c r="H959" s="79"/>
      <c r="I959" s="79"/>
      <c r="J959" s="80"/>
      <c r="K959" s="254"/>
    </row>
    <row r="960" spans="2:11">
      <c r="B960" s="78"/>
      <c r="C960" s="79"/>
      <c r="D960" s="79"/>
      <c r="E960" s="80"/>
      <c r="F960" s="79"/>
      <c r="G960" s="79"/>
      <c r="H960" s="79"/>
      <c r="I960" s="79"/>
      <c r="J960" s="80"/>
      <c r="K960" s="254"/>
    </row>
    <row r="961" spans="2:11">
      <c r="B961" s="78"/>
      <c r="C961" s="79"/>
      <c r="D961" s="79"/>
      <c r="E961" s="80"/>
      <c r="F961" s="79"/>
      <c r="G961" s="79"/>
      <c r="H961" s="79"/>
      <c r="I961" s="79"/>
      <c r="J961" s="80"/>
      <c r="K961" s="254"/>
    </row>
    <row r="962" spans="2:11">
      <c r="B962" s="78"/>
      <c r="C962" s="79"/>
      <c r="D962" s="79"/>
      <c r="E962" s="80"/>
      <c r="F962" s="79"/>
      <c r="G962" s="79"/>
      <c r="H962" s="79"/>
      <c r="I962" s="79"/>
      <c r="J962" s="80"/>
      <c r="K962" s="254"/>
    </row>
    <row r="963" spans="2:11">
      <c r="B963" s="78"/>
      <c r="C963" s="79"/>
      <c r="D963" s="79"/>
      <c r="E963" s="80"/>
      <c r="F963" s="79"/>
      <c r="G963" s="79"/>
      <c r="H963" s="79"/>
      <c r="I963" s="79"/>
      <c r="J963" s="80"/>
      <c r="K963" s="254"/>
    </row>
    <row r="964" spans="2:11">
      <c r="B964" s="78"/>
      <c r="C964" s="79"/>
      <c r="D964" s="79"/>
      <c r="E964" s="80"/>
      <c r="F964" s="79"/>
      <c r="G964" s="79"/>
      <c r="H964" s="79"/>
      <c r="I964" s="79"/>
      <c r="J964" s="80"/>
      <c r="K964" s="254"/>
    </row>
    <row r="965" spans="2:11">
      <c r="B965" s="78"/>
      <c r="C965" s="79"/>
      <c r="D965" s="79"/>
      <c r="E965" s="80"/>
      <c r="F965" s="79"/>
      <c r="G965" s="79"/>
      <c r="H965" s="79"/>
      <c r="I965" s="79"/>
      <c r="J965" s="80"/>
      <c r="K965" s="254"/>
    </row>
    <row r="966" spans="2:11">
      <c r="B966" s="78"/>
      <c r="C966" s="79"/>
      <c r="D966" s="79"/>
      <c r="E966" s="80"/>
      <c r="F966" s="79"/>
      <c r="G966" s="79"/>
      <c r="H966" s="79"/>
      <c r="I966" s="79"/>
      <c r="J966" s="80"/>
      <c r="K966" s="254"/>
    </row>
    <row r="967" spans="2:11">
      <c r="B967" s="78"/>
      <c r="C967" s="79"/>
      <c r="D967" s="79"/>
      <c r="E967" s="80"/>
      <c r="F967" s="79"/>
      <c r="G967" s="79"/>
      <c r="H967" s="79"/>
      <c r="I967" s="79"/>
      <c r="J967" s="80"/>
      <c r="K967" s="254"/>
    </row>
    <row r="968" spans="2:11">
      <c r="B968" s="78"/>
      <c r="C968" s="79"/>
      <c r="D968" s="79"/>
      <c r="E968" s="80"/>
      <c r="F968" s="79"/>
      <c r="G968" s="79"/>
      <c r="H968" s="79"/>
      <c r="I968" s="79"/>
      <c r="J968" s="80"/>
      <c r="K968" s="254"/>
    </row>
    <row r="969" spans="2:11">
      <c r="B969" s="78"/>
      <c r="C969" s="79"/>
      <c r="D969" s="79"/>
      <c r="E969" s="80"/>
      <c r="F969" s="79"/>
      <c r="G969" s="79"/>
      <c r="H969" s="79"/>
      <c r="I969" s="79"/>
      <c r="J969" s="80"/>
      <c r="K969" s="254"/>
    </row>
    <row r="970" spans="2:11">
      <c r="B970" s="78"/>
      <c r="C970" s="79"/>
      <c r="D970" s="79"/>
      <c r="E970" s="80"/>
      <c r="F970" s="79"/>
      <c r="G970" s="79"/>
      <c r="H970" s="79"/>
      <c r="I970" s="79"/>
      <c r="J970" s="80"/>
      <c r="K970" s="254"/>
    </row>
    <row r="971" spans="2:11">
      <c r="B971" s="78"/>
      <c r="C971" s="79"/>
      <c r="D971" s="79"/>
      <c r="E971" s="80"/>
      <c r="F971" s="79"/>
      <c r="G971" s="79"/>
      <c r="H971" s="79"/>
      <c r="I971" s="79"/>
      <c r="J971" s="80"/>
      <c r="K971" s="254"/>
    </row>
    <row r="972" spans="2:11">
      <c r="B972" s="78"/>
      <c r="C972" s="79"/>
      <c r="D972" s="79"/>
      <c r="E972" s="80"/>
      <c r="F972" s="79"/>
      <c r="G972" s="79"/>
      <c r="H972" s="79"/>
      <c r="I972" s="79"/>
      <c r="J972" s="80"/>
      <c r="K972" s="254"/>
    </row>
    <row r="973" spans="2:11">
      <c r="B973" s="78"/>
      <c r="C973" s="79"/>
      <c r="D973" s="79"/>
      <c r="E973" s="80"/>
      <c r="F973" s="79"/>
      <c r="G973" s="79"/>
      <c r="H973" s="79"/>
      <c r="I973" s="79"/>
      <c r="J973" s="80"/>
      <c r="K973" s="254"/>
    </row>
    <row r="974" spans="2:11">
      <c r="B974" s="78"/>
      <c r="C974" s="79"/>
      <c r="D974" s="79"/>
      <c r="E974" s="80"/>
      <c r="F974" s="79"/>
      <c r="G974" s="79"/>
      <c r="H974" s="79"/>
      <c r="I974" s="79"/>
      <c r="J974" s="80"/>
      <c r="K974" s="254"/>
    </row>
    <row r="975" spans="2:11">
      <c r="B975" s="78"/>
      <c r="C975" s="79"/>
      <c r="D975" s="79"/>
      <c r="E975" s="80"/>
      <c r="F975" s="79"/>
      <c r="G975" s="79"/>
      <c r="H975" s="79"/>
      <c r="I975" s="79"/>
      <c r="J975" s="80"/>
      <c r="K975" s="254"/>
    </row>
    <row r="976" spans="2:11">
      <c r="B976" s="78"/>
      <c r="C976" s="79"/>
      <c r="D976" s="79"/>
      <c r="E976" s="80"/>
      <c r="F976" s="79"/>
      <c r="G976" s="79"/>
      <c r="H976" s="79"/>
      <c r="I976" s="79"/>
      <c r="J976" s="80"/>
      <c r="K976" s="254"/>
    </row>
    <row r="977" spans="2:11">
      <c r="B977" s="78"/>
      <c r="C977" s="79"/>
      <c r="D977" s="79"/>
      <c r="E977" s="80"/>
      <c r="F977" s="79"/>
      <c r="G977" s="79"/>
      <c r="H977" s="79"/>
      <c r="I977" s="79"/>
      <c r="J977" s="80"/>
      <c r="K977" s="254"/>
    </row>
    <row r="978" spans="2:11">
      <c r="B978" s="78"/>
      <c r="C978" s="79"/>
      <c r="D978" s="79"/>
      <c r="E978" s="80"/>
      <c r="F978" s="79"/>
      <c r="G978" s="79"/>
      <c r="H978" s="79"/>
      <c r="I978" s="79"/>
      <c r="J978" s="80"/>
      <c r="K978" s="254"/>
    </row>
    <row r="979" spans="2:11">
      <c r="B979" s="78"/>
      <c r="C979" s="79"/>
      <c r="D979" s="79"/>
      <c r="E979" s="80"/>
      <c r="F979" s="79"/>
      <c r="G979" s="79"/>
      <c r="H979" s="79"/>
      <c r="I979" s="79"/>
      <c r="J979" s="80"/>
      <c r="K979" s="254"/>
    </row>
    <row r="980" spans="2:11">
      <c r="B980" s="78"/>
      <c r="C980" s="79"/>
      <c r="D980" s="79"/>
      <c r="E980" s="80"/>
      <c r="F980" s="79"/>
      <c r="G980" s="79"/>
      <c r="H980" s="79"/>
      <c r="I980" s="79"/>
      <c r="J980" s="80"/>
      <c r="K980" s="254"/>
    </row>
    <row r="981" spans="2:11">
      <c r="B981" s="78"/>
      <c r="C981" s="79"/>
      <c r="D981" s="79"/>
      <c r="E981" s="80"/>
      <c r="F981" s="79"/>
      <c r="G981" s="79"/>
      <c r="H981" s="79"/>
      <c r="I981" s="79"/>
      <c r="J981" s="80"/>
      <c r="K981" s="254"/>
    </row>
    <row r="982" spans="2:11">
      <c r="B982" s="78"/>
      <c r="C982" s="79"/>
      <c r="D982" s="79"/>
      <c r="E982" s="80"/>
      <c r="F982" s="79"/>
      <c r="G982" s="79"/>
      <c r="H982" s="79"/>
      <c r="I982" s="79"/>
      <c r="J982" s="80"/>
      <c r="K982" s="254"/>
    </row>
    <row r="983" spans="2:11">
      <c r="B983" s="78"/>
      <c r="C983" s="79"/>
      <c r="D983" s="79"/>
      <c r="E983" s="80"/>
      <c r="F983" s="79"/>
      <c r="G983" s="79"/>
      <c r="H983" s="79"/>
      <c r="I983" s="79"/>
      <c r="J983" s="80"/>
      <c r="K983" s="254"/>
    </row>
    <row r="984" spans="2:11">
      <c r="B984" s="78"/>
      <c r="C984" s="79"/>
      <c r="D984" s="79"/>
      <c r="E984" s="80"/>
      <c r="F984" s="79"/>
      <c r="G984" s="79"/>
      <c r="H984" s="79"/>
      <c r="I984" s="79"/>
      <c r="J984" s="80"/>
      <c r="K984" s="254"/>
    </row>
    <row r="985" spans="2:11">
      <c r="B985" s="78"/>
      <c r="C985" s="79"/>
      <c r="D985" s="79"/>
      <c r="E985" s="80"/>
      <c r="F985" s="79"/>
      <c r="G985" s="79"/>
      <c r="H985" s="79"/>
      <c r="I985" s="79"/>
      <c r="J985" s="80"/>
      <c r="K985" s="254"/>
    </row>
    <row r="986" spans="2:11">
      <c r="B986" s="78"/>
      <c r="C986" s="79"/>
      <c r="D986" s="79"/>
      <c r="E986" s="80"/>
      <c r="F986" s="79"/>
      <c r="G986" s="79"/>
      <c r="H986" s="79"/>
      <c r="I986" s="79"/>
      <c r="J986" s="80"/>
      <c r="K986" s="254"/>
    </row>
    <row r="987" spans="2:11">
      <c r="B987" s="78"/>
      <c r="C987" s="79"/>
      <c r="D987" s="79"/>
      <c r="E987" s="80"/>
      <c r="F987" s="79"/>
      <c r="G987" s="79"/>
      <c r="H987" s="79"/>
      <c r="I987" s="79"/>
      <c r="J987" s="80"/>
      <c r="K987" s="254"/>
    </row>
    <row r="988" spans="2:11">
      <c r="B988" s="78"/>
      <c r="C988" s="79"/>
      <c r="D988" s="79"/>
      <c r="E988" s="80"/>
      <c r="F988" s="79"/>
      <c r="G988" s="79"/>
      <c r="H988" s="79"/>
      <c r="I988" s="79"/>
      <c r="J988" s="80"/>
      <c r="K988" s="254"/>
    </row>
    <row r="989" spans="2:11">
      <c r="B989" s="78"/>
      <c r="C989" s="79"/>
      <c r="D989" s="79"/>
      <c r="E989" s="80"/>
      <c r="F989" s="79"/>
      <c r="G989" s="79"/>
      <c r="H989" s="79"/>
      <c r="I989" s="79"/>
      <c r="J989" s="80"/>
      <c r="K989" s="254"/>
    </row>
    <row r="990" spans="2:11">
      <c r="B990" s="78"/>
      <c r="C990" s="79"/>
      <c r="D990" s="79"/>
      <c r="E990" s="80"/>
      <c r="F990" s="79"/>
      <c r="G990" s="79"/>
      <c r="H990" s="79"/>
      <c r="I990" s="79"/>
      <c r="J990" s="80"/>
      <c r="K990" s="254"/>
    </row>
    <row r="991" spans="2:11">
      <c r="B991" s="78"/>
      <c r="C991" s="79"/>
      <c r="D991" s="79"/>
      <c r="E991" s="80"/>
      <c r="F991" s="79"/>
      <c r="G991" s="79"/>
      <c r="H991" s="79"/>
      <c r="I991" s="79"/>
      <c r="J991" s="80"/>
      <c r="K991" s="254"/>
    </row>
    <row r="992" spans="2:11">
      <c r="B992" s="78"/>
      <c r="C992" s="79"/>
      <c r="D992" s="79"/>
      <c r="E992" s="80"/>
      <c r="F992" s="79"/>
      <c r="G992" s="79"/>
      <c r="H992" s="79"/>
      <c r="I992" s="79"/>
      <c r="J992" s="80"/>
      <c r="K992" s="254"/>
    </row>
    <row r="993" spans="2:11">
      <c r="B993" s="78"/>
      <c r="C993" s="79"/>
      <c r="D993" s="79"/>
      <c r="E993" s="80"/>
      <c r="F993" s="79"/>
      <c r="G993" s="79"/>
      <c r="H993" s="79"/>
      <c r="I993" s="79"/>
      <c r="J993" s="80"/>
      <c r="K993" s="254"/>
    </row>
    <row r="994" spans="2:11">
      <c r="B994" s="78"/>
      <c r="C994" s="79"/>
      <c r="D994" s="79"/>
      <c r="E994" s="80"/>
      <c r="F994" s="79"/>
      <c r="G994" s="79"/>
      <c r="H994" s="79"/>
      <c r="I994" s="79"/>
      <c r="J994" s="80"/>
      <c r="K994" s="254"/>
    </row>
    <row r="995" spans="2:11">
      <c r="B995" s="78"/>
      <c r="C995" s="79"/>
      <c r="D995" s="79"/>
      <c r="E995" s="80"/>
      <c r="F995" s="79"/>
      <c r="G995" s="79"/>
      <c r="H995" s="79"/>
      <c r="I995" s="79"/>
      <c r="J995" s="80"/>
      <c r="K995" s="254"/>
    </row>
    <row r="996" spans="2:11">
      <c r="B996" s="78"/>
      <c r="C996" s="79"/>
      <c r="D996" s="79"/>
      <c r="E996" s="80"/>
      <c r="F996" s="79"/>
      <c r="G996" s="79"/>
      <c r="H996" s="79"/>
      <c r="I996" s="79"/>
      <c r="J996" s="80"/>
      <c r="K996" s="254"/>
    </row>
    <row r="997" spans="2:11">
      <c r="B997" s="78"/>
      <c r="C997" s="79"/>
      <c r="D997" s="79"/>
      <c r="E997" s="80"/>
      <c r="F997" s="79"/>
      <c r="G997" s="79"/>
      <c r="H997" s="79"/>
      <c r="I997" s="79"/>
      <c r="J997" s="80"/>
      <c r="K997" s="254"/>
    </row>
    <row r="998" spans="2:11">
      <c r="B998" s="78"/>
      <c r="C998" s="79"/>
      <c r="D998" s="79"/>
      <c r="E998" s="80"/>
      <c r="F998" s="79"/>
      <c r="G998" s="79"/>
      <c r="H998" s="79"/>
      <c r="I998" s="79"/>
      <c r="J998" s="80"/>
      <c r="K998" s="254"/>
    </row>
    <row r="999" spans="2:11">
      <c r="B999" s="78"/>
      <c r="C999" s="79"/>
      <c r="D999" s="79"/>
      <c r="E999" s="80"/>
      <c r="F999" s="79"/>
      <c r="G999" s="79"/>
      <c r="H999" s="79"/>
      <c r="I999" s="79"/>
      <c r="J999" s="80"/>
      <c r="K999" s="254"/>
    </row>
    <row r="1000" spans="2:11">
      <c r="B1000" s="78"/>
      <c r="C1000" s="79"/>
      <c r="D1000" s="79"/>
      <c r="E1000" s="80"/>
      <c r="F1000" s="79"/>
      <c r="G1000" s="79"/>
      <c r="H1000" s="79"/>
      <c r="I1000" s="79"/>
      <c r="J1000" s="80"/>
      <c r="K1000" s="254"/>
    </row>
    <row r="1001" spans="2:11">
      <c r="B1001" s="80"/>
      <c r="C1001" s="79"/>
      <c r="D1001" s="79"/>
      <c r="E1001" s="80"/>
      <c r="F1001" s="79"/>
      <c r="G1001" s="79"/>
      <c r="H1001" s="79"/>
      <c r="I1001" s="79"/>
      <c r="J1001" s="80"/>
      <c r="K1001" s="254"/>
    </row>
    <row r="1002" spans="2:11">
      <c r="B1002" s="80"/>
      <c r="C1002" s="79"/>
      <c r="D1002" s="79"/>
      <c r="E1002" s="80"/>
      <c r="F1002" s="79"/>
      <c r="G1002" s="79"/>
      <c r="H1002" s="79"/>
      <c r="I1002" s="79"/>
      <c r="J1002" s="80"/>
      <c r="K1002" s="254"/>
    </row>
    <row r="1003" spans="2:11">
      <c r="B1003" s="80"/>
      <c r="C1003" s="79"/>
      <c r="D1003" s="79"/>
      <c r="E1003" s="80"/>
      <c r="F1003" s="79"/>
      <c r="G1003" s="79"/>
      <c r="H1003" s="79"/>
      <c r="I1003" s="79"/>
      <c r="J1003" s="80"/>
      <c r="K1003" s="254"/>
    </row>
    <row r="1004" spans="2:11">
      <c r="B1004" s="80"/>
      <c r="C1004" s="79"/>
      <c r="D1004" s="79"/>
      <c r="E1004" s="80"/>
      <c r="F1004" s="79"/>
      <c r="G1004" s="79"/>
      <c r="H1004" s="79"/>
      <c r="I1004" s="79"/>
      <c r="J1004" s="80"/>
      <c r="K1004" s="254"/>
    </row>
    <row r="1005" spans="2:11">
      <c r="B1005" s="80"/>
      <c r="C1005" s="79"/>
      <c r="D1005" s="79"/>
      <c r="E1005" s="80"/>
      <c r="F1005" s="79"/>
      <c r="G1005" s="79"/>
      <c r="H1005" s="79"/>
      <c r="I1005" s="79"/>
      <c r="J1005" s="80"/>
      <c r="K1005" s="254"/>
    </row>
    <row r="1006" spans="2:11">
      <c r="B1006" s="80"/>
      <c r="C1006" s="79"/>
      <c r="D1006" s="79"/>
      <c r="E1006" s="80"/>
      <c r="F1006" s="79"/>
      <c r="G1006" s="79"/>
      <c r="H1006" s="79"/>
      <c r="I1006" s="79"/>
      <c r="J1006" s="80"/>
      <c r="K1006" s="254"/>
    </row>
    <row r="1007" spans="2:11">
      <c r="B1007" s="80"/>
      <c r="C1007" s="79"/>
      <c r="D1007" s="79"/>
      <c r="E1007" s="80"/>
      <c r="F1007" s="79"/>
      <c r="G1007" s="79"/>
      <c r="H1007" s="79"/>
      <c r="I1007" s="79"/>
      <c r="J1007" s="80"/>
      <c r="K1007" s="254"/>
    </row>
    <row r="1008" spans="2:11">
      <c r="B1008" s="80"/>
      <c r="C1008" s="79"/>
      <c r="D1008" s="79"/>
      <c r="E1008" s="80"/>
      <c r="F1008" s="79"/>
      <c r="G1008" s="79"/>
      <c r="H1008" s="79"/>
      <c r="I1008" s="79"/>
      <c r="J1008" s="80"/>
      <c r="K1008" s="254"/>
    </row>
    <row r="1009" spans="2:11">
      <c r="B1009" s="80"/>
      <c r="C1009" s="79"/>
      <c r="D1009" s="79"/>
      <c r="E1009" s="80"/>
      <c r="F1009" s="79"/>
      <c r="G1009" s="79"/>
      <c r="H1009" s="79"/>
      <c r="I1009" s="79"/>
      <c r="J1009" s="80"/>
      <c r="K1009" s="254"/>
    </row>
    <row r="1010" spans="2:11">
      <c r="B1010" s="80"/>
      <c r="C1010" s="79"/>
      <c r="D1010" s="79"/>
      <c r="E1010" s="80"/>
      <c r="F1010" s="79"/>
      <c r="G1010" s="79"/>
      <c r="H1010" s="79"/>
      <c r="I1010" s="79"/>
      <c r="J1010" s="80"/>
      <c r="K1010" s="254"/>
    </row>
    <row r="1011" spans="2:11">
      <c r="B1011" s="80"/>
      <c r="C1011" s="79"/>
      <c r="D1011" s="79"/>
      <c r="E1011" s="80"/>
      <c r="F1011" s="79"/>
      <c r="G1011" s="79"/>
      <c r="H1011" s="79"/>
      <c r="I1011" s="79"/>
      <c r="J1011" s="80"/>
      <c r="K1011" s="254"/>
    </row>
    <row r="1012" spans="2:11">
      <c r="B1012" s="80"/>
      <c r="C1012" s="79"/>
      <c r="D1012" s="79"/>
      <c r="E1012" s="80"/>
      <c r="F1012" s="79"/>
      <c r="G1012" s="79"/>
      <c r="H1012" s="79"/>
      <c r="I1012" s="79"/>
      <c r="J1012" s="80"/>
      <c r="K1012" s="254"/>
    </row>
    <row r="1013" spans="2:11">
      <c r="B1013" s="80"/>
      <c r="C1013" s="79"/>
      <c r="D1013" s="79"/>
      <c r="E1013" s="80"/>
      <c r="F1013" s="79"/>
      <c r="G1013" s="79"/>
      <c r="H1013" s="79"/>
      <c r="I1013" s="79"/>
      <c r="J1013" s="80"/>
      <c r="K1013" s="254"/>
    </row>
    <row r="1014" spans="2:11">
      <c r="B1014" s="80"/>
      <c r="C1014" s="79"/>
      <c r="D1014" s="79"/>
      <c r="E1014" s="80"/>
      <c r="F1014" s="79"/>
      <c r="G1014" s="79"/>
      <c r="H1014" s="79"/>
      <c r="I1014" s="79"/>
      <c r="J1014" s="80"/>
      <c r="K1014" s="254"/>
    </row>
    <row r="1015" spans="2:11">
      <c r="B1015" s="80"/>
      <c r="C1015" s="79"/>
      <c r="D1015" s="79"/>
      <c r="E1015" s="80"/>
      <c r="F1015" s="79"/>
      <c r="G1015" s="79"/>
      <c r="H1015" s="79"/>
      <c r="I1015" s="79"/>
      <c r="J1015" s="80"/>
      <c r="K1015" s="254"/>
    </row>
    <row r="1016" spans="2:11">
      <c r="B1016" s="80"/>
      <c r="C1016" s="79"/>
      <c r="D1016" s="79"/>
      <c r="E1016" s="80"/>
      <c r="F1016" s="79"/>
      <c r="G1016" s="79"/>
      <c r="H1016" s="79"/>
      <c r="I1016" s="79"/>
      <c r="J1016" s="80"/>
      <c r="K1016" s="254"/>
    </row>
    <row r="1017" spans="2:11">
      <c r="B1017" s="80"/>
      <c r="C1017" s="79"/>
      <c r="D1017" s="79"/>
      <c r="E1017" s="80"/>
      <c r="F1017" s="79"/>
      <c r="G1017" s="79"/>
      <c r="H1017" s="79"/>
      <c r="I1017" s="79"/>
      <c r="J1017" s="80"/>
      <c r="K1017" s="254"/>
    </row>
    <row r="1018" spans="2:11">
      <c r="B1018" s="80"/>
      <c r="C1018" s="79"/>
      <c r="D1018" s="79"/>
      <c r="E1018" s="80"/>
      <c r="F1018" s="79"/>
      <c r="G1018" s="79"/>
      <c r="H1018" s="79"/>
      <c r="I1018" s="79"/>
      <c r="J1018" s="80"/>
      <c r="K1018" s="254"/>
    </row>
    <row r="1019" spans="2:11">
      <c r="B1019" s="80"/>
      <c r="C1019" s="79"/>
      <c r="D1019" s="79"/>
      <c r="E1019" s="80"/>
      <c r="F1019" s="79"/>
      <c r="G1019" s="79"/>
      <c r="H1019" s="79"/>
      <c r="I1019" s="79"/>
      <c r="J1019" s="80"/>
      <c r="K1019" s="254"/>
    </row>
    <row r="1020" spans="2:11">
      <c r="B1020" s="80"/>
      <c r="C1020" s="79"/>
      <c r="D1020" s="79"/>
      <c r="E1020" s="80"/>
      <c r="F1020" s="79"/>
      <c r="G1020" s="79"/>
      <c r="H1020" s="79"/>
      <c r="I1020" s="79"/>
      <c r="J1020" s="80"/>
      <c r="K1020" s="254"/>
    </row>
    <row r="1021" spans="2:11">
      <c r="B1021" s="80"/>
      <c r="C1021" s="79"/>
      <c r="D1021" s="79"/>
      <c r="E1021" s="80"/>
      <c r="F1021" s="79"/>
      <c r="G1021" s="79"/>
      <c r="H1021" s="79"/>
      <c r="I1021" s="79"/>
      <c r="J1021" s="80"/>
      <c r="K1021" s="254"/>
    </row>
    <row r="1022" spans="2:11">
      <c r="B1022" s="80"/>
      <c r="C1022" s="79"/>
      <c r="D1022" s="79"/>
      <c r="E1022" s="80"/>
      <c r="F1022" s="79"/>
      <c r="G1022" s="79"/>
      <c r="H1022" s="79"/>
      <c r="I1022" s="79"/>
      <c r="J1022" s="80"/>
      <c r="K1022" s="254"/>
    </row>
    <row r="1023" spans="2:11">
      <c r="B1023" s="80"/>
      <c r="C1023" s="79"/>
      <c r="D1023" s="79"/>
      <c r="E1023" s="80"/>
      <c r="F1023" s="79"/>
      <c r="G1023" s="79"/>
      <c r="H1023" s="79"/>
      <c r="I1023" s="79"/>
      <c r="J1023" s="80"/>
      <c r="K1023" s="254"/>
    </row>
    <row r="1024" spans="2:11">
      <c r="B1024" s="80"/>
      <c r="C1024" s="79"/>
      <c r="D1024" s="79"/>
      <c r="E1024" s="80"/>
      <c r="F1024" s="79"/>
      <c r="G1024" s="79"/>
      <c r="H1024" s="79"/>
      <c r="I1024" s="79"/>
      <c r="J1024" s="80"/>
      <c r="K1024" s="254"/>
    </row>
    <row r="1025" spans="2:11">
      <c r="B1025" s="80"/>
      <c r="C1025" s="79"/>
      <c r="D1025" s="79"/>
      <c r="E1025" s="80"/>
      <c r="F1025" s="79"/>
      <c r="G1025" s="79"/>
      <c r="H1025" s="79"/>
      <c r="I1025" s="79"/>
      <c r="J1025" s="80"/>
      <c r="K1025" s="254"/>
    </row>
    <row r="1026" spans="2:11">
      <c r="B1026" s="80"/>
      <c r="C1026" s="79"/>
      <c r="D1026" s="79"/>
      <c r="E1026" s="80"/>
      <c r="F1026" s="79"/>
      <c r="G1026" s="79"/>
      <c r="H1026" s="79"/>
      <c r="I1026" s="79"/>
      <c r="J1026" s="80"/>
      <c r="K1026" s="254"/>
    </row>
    <row r="1027" spans="2:11">
      <c r="B1027" s="80"/>
      <c r="C1027" s="79"/>
      <c r="D1027" s="79"/>
      <c r="E1027" s="80"/>
      <c r="F1027" s="79"/>
      <c r="G1027" s="79"/>
      <c r="H1027" s="79"/>
      <c r="I1027" s="79"/>
      <c r="J1027" s="80"/>
      <c r="K1027" s="254"/>
    </row>
    <row r="1028" spans="2:11">
      <c r="B1028" s="80"/>
      <c r="C1028" s="79"/>
      <c r="D1028" s="79"/>
      <c r="E1028" s="80"/>
      <c r="F1028" s="79"/>
      <c r="G1028" s="79"/>
      <c r="H1028" s="79"/>
      <c r="I1028" s="79"/>
      <c r="J1028" s="80"/>
      <c r="K1028" s="254"/>
    </row>
    <row r="1029" spans="2:11">
      <c r="B1029" s="80"/>
      <c r="C1029" s="79"/>
      <c r="D1029" s="79"/>
      <c r="E1029" s="80"/>
      <c r="F1029" s="79"/>
      <c r="G1029" s="79"/>
      <c r="H1029" s="79"/>
      <c r="I1029" s="79"/>
      <c r="J1029" s="80"/>
      <c r="K1029" s="254"/>
    </row>
    <row r="1030" spans="2:11">
      <c r="B1030" s="80"/>
      <c r="C1030" s="79"/>
      <c r="D1030" s="79"/>
      <c r="E1030" s="80"/>
      <c r="F1030" s="79"/>
      <c r="G1030" s="79"/>
      <c r="H1030" s="79"/>
      <c r="I1030" s="79"/>
      <c r="J1030" s="80"/>
      <c r="K1030" s="254"/>
    </row>
    <row r="1031" spans="2:11">
      <c r="B1031" s="80"/>
      <c r="C1031" s="79"/>
      <c r="D1031" s="79"/>
      <c r="E1031" s="80"/>
      <c r="F1031" s="79"/>
      <c r="G1031" s="79"/>
      <c r="H1031" s="79"/>
      <c r="I1031" s="79"/>
      <c r="J1031" s="80"/>
      <c r="K1031" s="254"/>
    </row>
    <row r="1032" spans="2:11">
      <c r="B1032" s="80"/>
      <c r="C1032" s="79"/>
      <c r="D1032" s="79"/>
      <c r="E1032" s="80"/>
      <c r="F1032" s="79"/>
      <c r="G1032" s="79"/>
      <c r="H1032" s="79"/>
      <c r="I1032" s="79"/>
      <c r="J1032" s="80"/>
      <c r="K1032" s="254"/>
    </row>
    <row r="1033" spans="2:11">
      <c r="B1033" s="80"/>
      <c r="C1033" s="79"/>
      <c r="D1033" s="79"/>
      <c r="E1033" s="80"/>
      <c r="F1033" s="79"/>
      <c r="G1033" s="79"/>
      <c r="H1033" s="79"/>
      <c r="I1033" s="79"/>
      <c r="J1033" s="80"/>
      <c r="K1033" s="254"/>
    </row>
    <row r="1034" spans="2:11">
      <c r="B1034" s="80"/>
      <c r="C1034" s="79"/>
      <c r="D1034" s="79"/>
      <c r="E1034" s="80"/>
      <c r="F1034" s="79"/>
      <c r="G1034" s="79"/>
      <c r="H1034" s="79"/>
      <c r="I1034" s="79"/>
      <c r="J1034" s="80"/>
      <c r="K1034" s="254"/>
    </row>
    <row r="1035" spans="2:11">
      <c r="B1035" s="80"/>
      <c r="C1035" s="79"/>
      <c r="D1035" s="79"/>
      <c r="E1035" s="80"/>
      <c r="F1035" s="79"/>
      <c r="G1035" s="79"/>
      <c r="H1035" s="79"/>
      <c r="I1035" s="79"/>
      <c r="J1035" s="80"/>
      <c r="K1035" s="254"/>
    </row>
    <row r="1036" spans="2:11">
      <c r="B1036" s="80"/>
      <c r="C1036" s="79"/>
      <c r="D1036" s="79"/>
      <c r="E1036" s="80"/>
      <c r="F1036" s="79"/>
      <c r="G1036" s="79"/>
      <c r="H1036" s="79"/>
      <c r="I1036" s="79"/>
      <c r="J1036" s="80"/>
      <c r="K1036" s="254"/>
    </row>
    <row r="1037" spans="2:11">
      <c r="B1037" s="80"/>
      <c r="C1037" s="79"/>
      <c r="D1037" s="79"/>
      <c r="E1037" s="80"/>
      <c r="F1037" s="79"/>
      <c r="G1037" s="79"/>
      <c r="H1037" s="79"/>
      <c r="I1037" s="79"/>
      <c r="J1037" s="80"/>
      <c r="K1037" s="254"/>
    </row>
    <row r="1038" spans="2:11">
      <c r="B1038" s="80"/>
      <c r="C1038" s="79"/>
      <c r="D1038" s="79"/>
      <c r="E1038" s="80"/>
      <c r="F1038" s="79"/>
      <c r="G1038" s="79"/>
      <c r="H1038" s="79"/>
      <c r="I1038" s="79"/>
      <c r="J1038" s="80"/>
      <c r="K1038" s="254"/>
    </row>
    <row r="1039" spans="2:11">
      <c r="B1039" s="80"/>
      <c r="C1039" s="79"/>
      <c r="D1039" s="79"/>
      <c r="E1039" s="80"/>
      <c r="F1039" s="79"/>
      <c r="G1039" s="79"/>
      <c r="H1039" s="79"/>
      <c r="I1039" s="79"/>
      <c r="J1039" s="80"/>
      <c r="K1039" s="254"/>
    </row>
    <row r="1040" spans="2:11">
      <c r="B1040" s="80"/>
      <c r="C1040" s="79"/>
      <c r="D1040" s="79"/>
      <c r="E1040" s="80"/>
      <c r="F1040" s="79"/>
      <c r="G1040" s="79"/>
      <c r="H1040" s="79"/>
      <c r="I1040" s="79"/>
      <c r="J1040" s="80"/>
      <c r="K1040" s="254"/>
    </row>
    <row r="1041" spans="2:11">
      <c r="B1041" s="80"/>
      <c r="C1041" s="79"/>
      <c r="D1041" s="79"/>
      <c r="E1041" s="80"/>
      <c r="F1041" s="79"/>
      <c r="G1041" s="79"/>
      <c r="H1041" s="79"/>
      <c r="I1041" s="79"/>
      <c r="J1041" s="80"/>
      <c r="K1041" s="254"/>
    </row>
    <row r="1042" spans="2:11">
      <c r="B1042" s="80"/>
      <c r="C1042" s="79"/>
      <c r="D1042" s="79"/>
      <c r="E1042" s="80"/>
      <c r="F1042" s="79"/>
      <c r="G1042" s="79"/>
      <c r="H1042" s="79"/>
      <c r="I1042" s="79"/>
      <c r="J1042" s="80"/>
      <c r="K1042" s="254"/>
    </row>
    <row r="1043" spans="2:11">
      <c r="B1043" s="80"/>
      <c r="C1043" s="79"/>
      <c r="D1043" s="79"/>
      <c r="E1043" s="80"/>
      <c r="F1043" s="79"/>
      <c r="G1043" s="79"/>
      <c r="H1043" s="79"/>
      <c r="I1043" s="79"/>
      <c r="J1043" s="80"/>
      <c r="K1043" s="254"/>
    </row>
    <row r="1044" spans="2:11">
      <c r="B1044" s="80"/>
      <c r="C1044" s="79"/>
      <c r="D1044" s="79"/>
      <c r="E1044" s="80"/>
      <c r="F1044" s="79"/>
      <c r="G1044" s="79"/>
      <c r="H1044" s="79"/>
      <c r="I1044" s="79"/>
      <c r="J1044" s="80"/>
      <c r="K1044" s="254"/>
    </row>
    <row r="1045" spans="2:11">
      <c r="B1045" s="80"/>
      <c r="C1045" s="79"/>
      <c r="D1045" s="79"/>
      <c r="E1045" s="80"/>
      <c r="F1045" s="79"/>
      <c r="G1045" s="79"/>
      <c r="H1045" s="79"/>
      <c r="I1045" s="79"/>
      <c r="J1045" s="80"/>
      <c r="K1045" s="254"/>
    </row>
    <row r="1046" spans="2:11">
      <c r="B1046" s="80"/>
      <c r="C1046" s="79"/>
      <c r="D1046" s="79"/>
      <c r="E1046" s="80"/>
      <c r="F1046" s="79"/>
      <c r="G1046" s="79"/>
      <c r="H1046" s="79"/>
      <c r="I1046" s="79"/>
      <c r="J1046" s="80"/>
      <c r="K1046" s="254"/>
    </row>
    <row r="1047" spans="2:11">
      <c r="B1047" s="80"/>
      <c r="C1047" s="79"/>
      <c r="D1047" s="79"/>
      <c r="E1047" s="80"/>
      <c r="F1047" s="79"/>
      <c r="G1047" s="79"/>
      <c r="H1047" s="79"/>
      <c r="I1047" s="79"/>
      <c r="J1047" s="80"/>
      <c r="K1047" s="254"/>
    </row>
    <row r="1048" spans="2:11">
      <c r="B1048" s="80"/>
      <c r="C1048" s="79"/>
      <c r="D1048" s="79"/>
      <c r="E1048" s="80"/>
      <c r="F1048" s="79"/>
      <c r="G1048" s="79"/>
      <c r="H1048" s="79"/>
      <c r="I1048" s="79"/>
      <c r="J1048" s="80"/>
      <c r="K1048" s="254"/>
    </row>
    <row r="1049" spans="2:11">
      <c r="B1049" s="80"/>
      <c r="C1049" s="79"/>
      <c r="D1049" s="79"/>
      <c r="E1049" s="80"/>
      <c r="F1049" s="79"/>
      <c r="G1049" s="79"/>
      <c r="H1049" s="79"/>
      <c r="I1049" s="79"/>
      <c r="J1049" s="80"/>
      <c r="K1049" s="254"/>
    </row>
    <row r="1050" spans="2:11">
      <c r="B1050" s="80"/>
      <c r="C1050" s="79"/>
      <c r="D1050" s="79"/>
      <c r="E1050" s="80"/>
      <c r="F1050" s="79"/>
      <c r="G1050" s="79"/>
      <c r="H1050" s="79"/>
      <c r="I1050" s="79"/>
      <c r="J1050" s="80"/>
      <c r="K1050" s="254"/>
    </row>
    <row r="1051" spans="2:11">
      <c r="B1051" s="80"/>
      <c r="C1051" s="79"/>
      <c r="D1051" s="79"/>
      <c r="E1051" s="80"/>
      <c r="F1051" s="79"/>
      <c r="G1051" s="79"/>
      <c r="H1051" s="79"/>
      <c r="I1051" s="79"/>
      <c r="J1051" s="80"/>
      <c r="K1051" s="254"/>
    </row>
    <row r="1052" spans="2:11">
      <c r="B1052" s="80"/>
      <c r="C1052" s="79"/>
      <c r="D1052" s="79"/>
      <c r="E1052" s="80"/>
      <c r="F1052" s="79"/>
      <c r="G1052" s="79"/>
      <c r="H1052" s="79"/>
      <c r="I1052" s="79"/>
      <c r="J1052" s="80"/>
      <c r="K1052" s="254"/>
    </row>
    <row r="1053" spans="2:11">
      <c r="B1053" s="80"/>
      <c r="C1053" s="79"/>
      <c r="D1053" s="79"/>
      <c r="E1053" s="80"/>
      <c r="F1053" s="79"/>
      <c r="G1053" s="79"/>
      <c r="H1053" s="79"/>
      <c r="I1053" s="79"/>
      <c r="J1053" s="80"/>
      <c r="K1053" s="254"/>
    </row>
    <row r="1054" spans="2:11">
      <c r="B1054" s="80"/>
      <c r="C1054" s="79"/>
      <c r="D1054" s="79"/>
      <c r="E1054" s="80"/>
      <c r="F1054" s="79"/>
      <c r="G1054" s="79"/>
      <c r="H1054" s="79"/>
      <c r="I1054" s="79"/>
      <c r="J1054" s="80"/>
      <c r="K1054" s="254"/>
    </row>
    <row r="1055" spans="2:11">
      <c r="B1055" s="80"/>
      <c r="C1055" s="79"/>
      <c r="D1055" s="79"/>
      <c r="E1055" s="80"/>
      <c r="F1055" s="79"/>
      <c r="G1055" s="79"/>
      <c r="H1055" s="79"/>
      <c r="I1055" s="79"/>
      <c r="J1055" s="80"/>
      <c r="K1055" s="254"/>
    </row>
    <row r="1056" spans="2:11">
      <c r="B1056" s="80"/>
      <c r="C1056" s="79"/>
      <c r="D1056" s="79"/>
      <c r="E1056" s="80"/>
      <c r="F1056" s="79"/>
      <c r="G1056" s="79"/>
      <c r="H1056" s="79"/>
      <c r="I1056" s="79"/>
      <c r="J1056" s="80"/>
      <c r="K1056" s="254"/>
    </row>
    <row r="1057" spans="2:11">
      <c r="B1057" s="80"/>
      <c r="C1057" s="79"/>
      <c r="D1057" s="79"/>
      <c r="E1057" s="80"/>
      <c r="F1057" s="79"/>
      <c r="G1057" s="79"/>
      <c r="H1057" s="79"/>
      <c r="I1057" s="79"/>
      <c r="J1057" s="80"/>
      <c r="K1057" s="254"/>
    </row>
    <row r="1058" spans="2:11">
      <c r="B1058" s="80"/>
      <c r="C1058" s="79"/>
      <c r="D1058" s="79"/>
      <c r="E1058" s="80"/>
      <c r="F1058" s="79"/>
      <c r="G1058" s="79"/>
      <c r="H1058" s="79"/>
      <c r="I1058" s="79"/>
      <c r="J1058" s="80"/>
      <c r="K1058" s="254"/>
    </row>
    <row r="1059" spans="2:11">
      <c r="B1059" s="80"/>
      <c r="C1059" s="79"/>
      <c r="D1059" s="79"/>
      <c r="E1059" s="80"/>
      <c r="F1059" s="79"/>
      <c r="G1059" s="79"/>
      <c r="H1059" s="79"/>
      <c r="I1059" s="79"/>
      <c r="J1059" s="80"/>
      <c r="K1059" s="254"/>
    </row>
    <row r="1060" spans="2:11">
      <c r="B1060" s="80"/>
      <c r="C1060" s="79"/>
      <c r="D1060" s="79"/>
      <c r="E1060" s="80"/>
      <c r="F1060" s="79"/>
      <c r="G1060" s="79"/>
      <c r="H1060" s="79"/>
      <c r="I1060" s="79"/>
      <c r="J1060" s="80"/>
      <c r="K1060" s="254"/>
    </row>
    <row r="1061" spans="2:11">
      <c r="B1061" s="80"/>
      <c r="C1061" s="79"/>
      <c r="D1061" s="79"/>
      <c r="E1061" s="80"/>
      <c r="F1061" s="79"/>
      <c r="G1061" s="79"/>
      <c r="H1061" s="79"/>
      <c r="I1061" s="79"/>
      <c r="J1061" s="80"/>
      <c r="K1061" s="254"/>
    </row>
    <row r="1062" spans="2:11">
      <c r="B1062" s="80"/>
      <c r="C1062" s="79"/>
      <c r="D1062" s="79"/>
      <c r="E1062" s="80"/>
      <c r="F1062" s="79"/>
      <c r="G1062" s="79"/>
      <c r="H1062" s="79"/>
      <c r="I1062" s="79"/>
      <c r="J1062" s="80"/>
      <c r="K1062" s="254"/>
    </row>
    <row r="1063" spans="2:11">
      <c r="B1063" s="80"/>
      <c r="C1063" s="79"/>
      <c r="D1063" s="79"/>
      <c r="E1063" s="80"/>
      <c r="F1063" s="79"/>
      <c r="G1063" s="79"/>
      <c r="H1063" s="79"/>
      <c r="I1063" s="79"/>
      <c r="J1063" s="80"/>
      <c r="K1063" s="254"/>
    </row>
    <row r="1064" spans="2:11">
      <c r="B1064" s="80"/>
      <c r="C1064" s="79"/>
      <c r="D1064" s="79"/>
      <c r="E1064" s="80"/>
      <c r="F1064" s="79"/>
      <c r="G1064" s="79"/>
      <c r="H1064" s="79"/>
      <c r="I1064" s="79"/>
      <c r="J1064" s="80"/>
      <c r="K1064" s="254"/>
    </row>
    <row r="1065" spans="2:11">
      <c r="B1065" s="80"/>
      <c r="C1065" s="79"/>
      <c r="D1065" s="79"/>
      <c r="E1065" s="80"/>
      <c r="F1065" s="79"/>
      <c r="G1065" s="79"/>
      <c r="H1065" s="79"/>
      <c r="I1065" s="79"/>
      <c r="J1065" s="80"/>
      <c r="K1065" s="254"/>
    </row>
    <row r="1066" spans="2:11">
      <c r="B1066" s="80"/>
      <c r="C1066" s="79"/>
      <c r="D1066" s="79"/>
      <c r="E1066" s="80"/>
      <c r="F1066" s="79"/>
      <c r="G1066" s="79"/>
      <c r="H1066" s="79"/>
      <c r="I1066" s="79"/>
      <c r="J1066" s="80"/>
      <c r="K1066" s="254"/>
    </row>
    <row r="1067" spans="2:11">
      <c r="B1067" s="80"/>
      <c r="C1067" s="79"/>
      <c r="D1067" s="79"/>
      <c r="E1067" s="80"/>
      <c r="F1067" s="79"/>
      <c r="G1067" s="79"/>
      <c r="H1067" s="79"/>
      <c r="I1067" s="79"/>
      <c r="J1067" s="80"/>
      <c r="K1067" s="254"/>
    </row>
    <row r="1068" spans="2:11">
      <c r="B1068" s="80"/>
      <c r="C1068" s="79"/>
      <c r="D1068" s="79"/>
      <c r="E1068" s="80"/>
      <c r="F1068" s="79"/>
      <c r="G1068" s="79"/>
      <c r="H1068" s="79"/>
      <c r="I1068" s="79"/>
      <c r="J1068" s="80"/>
      <c r="K1068" s="254"/>
    </row>
    <row r="1069" spans="2:11">
      <c r="B1069" s="80"/>
      <c r="C1069" s="79"/>
      <c r="D1069" s="79"/>
      <c r="E1069" s="80"/>
      <c r="F1069" s="79"/>
      <c r="G1069" s="79"/>
      <c r="H1069" s="79"/>
      <c r="I1069" s="79"/>
      <c r="J1069" s="80"/>
      <c r="K1069" s="254"/>
    </row>
    <row r="1070" spans="2:11">
      <c r="B1070" s="80"/>
      <c r="C1070" s="79"/>
      <c r="D1070" s="79"/>
      <c r="E1070" s="80"/>
      <c r="F1070" s="79"/>
      <c r="G1070" s="79"/>
      <c r="H1070" s="79"/>
      <c r="I1070" s="79"/>
      <c r="J1070" s="80"/>
      <c r="K1070" s="254"/>
    </row>
    <row r="1071" spans="2:11">
      <c r="B1071" s="80"/>
      <c r="C1071" s="79"/>
      <c r="D1071" s="79"/>
      <c r="E1071" s="80"/>
      <c r="F1071" s="79"/>
      <c r="G1071" s="79"/>
      <c r="H1071" s="79"/>
      <c r="I1071" s="79"/>
      <c r="J1071" s="80"/>
      <c r="K1071" s="254"/>
    </row>
    <row r="1072" spans="2:11">
      <c r="B1072" s="80"/>
      <c r="C1072" s="79"/>
      <c r="D1072" s="79"/>
      <c r="E1072" s="80"/>
      <c r="F1072" s="79"/>
      <c r="G1072" s="79"/>
      <c r="H1072" s="79"/>
      <c r="I1072" s="79"/>
      <c r="J1072" s="80"/>
      <c r="K1072" s="254"/>
    </row>
    <row r="1073" spans="2:11">
      <c r="B1073" s="80"/>
      <c r="C1073" s="79"/>
      <c r="D1073" s="79"/>
      <c r="E1073" s="80"/>
      <c r="F1073" s="79"/>
      <c r="G1073" s="79"/>
      <c r="H1073" s="79"/>
      <c r="I1073" s="79"/>
      <c r="J1073" s="80"/>
      <c r="K1073" s="254"/>
    </row>
    <row r="1074" spans="2:11">
      <c r="B1074" s="80"/>
      <c r="C1074" s="79"/>
      <c r="D1074" s="79"/>
      <c r="E1074" s="80"/>
      <c r="F1074" s="79"/>
      <c r="G1074" s="79"/>
      <c r="H1074" s="79"/>
      <c r="I1074" s="79"/>
      <c r="J1074" s="80"/>
      <c r="K1074" s="254"/>
    </row>
    <row r="1075" spans="2:11">
      <c r="B1075" s="80"/>
      <c r="C1075" s="79"/>
      <c r="D1075" s="79"/>
      <c r="E1075" s="80"/>
      <c r="F1075" s="79"/>
      <c r="G1075" s="79"/>
      <c r="H1075" s="79"/>
      <c r="I1075" s="79"/>
      <c r="J1075" s="80"/>
      <c r="K1075" s="254"/>
    </row>
    <row r="1076" spans="2:11">
      <c r="B1076" s="80"/>
      <c r="C1076" s="79"/>
      <c r="D1076" s="79"/>
      <c r="E1076" s="80"/>
      <c r="F1076" s="79"/>
      <c r="G1076" s="79"/>
      <c r="H1076" s="79"/>
      <c r="I1076" s="79"/>
      <c r="J1076" s="80"/>
      <c r="K1076" s="254"/>
    </row>
    <row r="1077" spans="2:11">
      <c r="B1077" s="80"/>
      <c r="C1077" s="79"/>
      <c r="D1077" s="79"/>
      <c r="E1077" s="80"/>
      <c r="F1077" s="79"/>
      <c r="G1077" s="79"/>
      <c r="H1077" s="79"/>
      <c r="I1077" s="79"/>
      <c r="J1077" s="80"/>
      <c r="K1077" s="254"/>
    </row>
    <row r="1078" spans="2:11">
      <c r="B1078" s="80"/>
      <c r="C1078" s="79"/>
      <c r="D1078" s="79"/>
      <c r="E1078" s="80"/>
      <c r="F1078" s="79"/>
      <c r="G1078" s="79"/>
      <c r="H1078" s="79"/>
      <c r="I1078" s="79"/>
      <c r="J1078" s="80"/>
      <c r="K1078" s="254"/>
    </row>
    <row r="1079" spans="2:11">
      <c r="B1079" s="80"/>
      <c r="C1079" s="79"/>
      <c r="D1079" s="79"/>
      <c r="E1079" s="80"/>
      <c r="F1079" s="79"/>
      <c r="G1079" s="79"/>
      <c r="H1079" s="79"/>
      <c r="I1079" s="79"/>
      <c r="J1079" s="80"/>
      <c r="K1079" s="254"/>
    </row>
    <row r="1080" spans="2:11">
      <c r="B1080" s="80"/>
      <c r="C1080" s="79"/>
      <c r="D1080" s="79"/>
      <c r="E1080" s="80"/>
      <c r="F1080" s="79"/>
      <c r="G1080" s="79"/>
      <c r="H1080" s="79"/>
      <c r="I1080" s="79"/>
      <c r="J1080" s="80"/>
      <c r="K1080" s="254"/>
    </row>
    <row r="1081" spans="2:11">
      <c r="B1081" s="80"/>
      <c r="C1081" s="79"/>
      <c r="D1081" s="79"/>
      <c r="E1081" s="80"/>
      <c r="F1081" s="79"/>
      <c r="G1081" s="79"/>
      <c r="H1081" s="79"/>
      <c r="I1081" s="79"/>
      <c r="J1081" s="80"/>
      <c r="K1081" s="254"/>
    </row>
    <row r="1082" spans="2:11">
      <c r="B1082" s="80"/>
      <c r="C1082" s="79"/>
      <c r="D1082" s="79"/>
      <c r="E1082" s="80"/>
      <c r="F1082" s="79"/>
      <c r="G1082" s="79"/>
      <c r="H1082" s="79"/>
      <c r="I1082" s="79"/>
      <c r="J1082" s="80"/>
      <c r="K1082" s="254"/>
    </row>
    <row r="1083" spans="2:11">
      <c r="B1083" s="80"/>
      <c r="C1083" s="79"/>
      <c r="D1083" s="79"/>
      <c r="E1083" s="80"/>
      <c r="F1083" s="79"/>
      <c r="G1083" s="79"/>
      <c r="H1083" s="79"/>
      <c r="I1083" s="79"/>
      <c r="J1083" s="80"/>
      <c r="K1083" s="254"/>
    </row>
    <row r="1084" spans="2:11">
      <c r="B1084" s="80"/>
      <c r="C1084" s="79"/>
      <c r="D1084" s="79"/>
      <c r="E1084" s="80"/>
      <c r="F1084" s="79"/>
      <c r="G1084" s="79"/>
      <c r="H1084" s="79"/>
      <c r="I1084" s="79"/>
      <c r="J1084" s="80"/>
      <c r="K1084" s="254"/>
    </row>
    <row r="1085" spans="2:11">
      <c r="B1085" s="80"/>
      <c r="C1085" s="79"/>
      <c r="D1085" s="79"/>
      <c r="E1085" s="80"/>
      <c r="F1085" s="79"/>
      <c r="G1085" s="79"/>
      <c r="H1085" s="79"/>
      <c r="I1085" s="79"/>
      <c r="J1085" s="80"/>
      <c r="K1085" s="254"/>
    </row>
    <row r="1086" spans="2:11">
      <c r="B1086" s="80"/>
      <c r="C1086" s="79"/>
      <c r="D1086" s="79"/>
      <c r="E1086" s="80"/>
      <c r="F1086" s="79"/>
      <c r="G1086" s="79"/>
      <c r="H1086" s="79"/>
      <c r="I1086" s="79"/>
      <c r="J1086" s="80"/>
      <c r="K1086" s="254"/>
    </row>
    <row r="1087" spans="2:11">
      <c r="B1087" s="80"/>
      <c r="C1087" s="79"/>
      <c r="D1087" s="79"/>
      <c r="E1087" s="80"/>
      <c r="F1087" s="79"/>
      <c r="G1087" s="79"/>
      <c r="H1087" s="79"/>
      <c r="I1087" s="79"/>
      <c r="J1087" s="80"/>
      <c r="K1087" s="254"/>
    </row>
    <row r="1088" spans="2:11">
      <c r="B1088" s="80"/>
      <c r="C1088" s="79"/>
      <c r="D1088" s="79"/>
      <c r="E1088" s="80"/>
      <c r="F1088" s="79"/>
      <c r="G1088" s="79"/>
      <c r="H1088" s="79"/>
      <c r="I1088" s="79"/>
      <c r="J1088" s="80"/>
      <c r="K1088" s="254"/>
    </row>
    <row r="1089" spans="2:11">
      <c r="B1089" s="80"/>
      <c r="C1089" s="79"/>
      <c r="D1089" s="79"/>
      <c r="E1089" s="80"/>
      <c r="F1089" s="79"/>
      <c r="G1089" s="79"/>
      <c r="H1089" s="79"/>
      <c r="I1089" s="79"/>
      <c r="J1089" s="80"/>
      <c r="K1089" s="254"/>
    </row>
    <row r="1090" spans="2:11">
      <c r="B1090" s="80"/>
      <c r="C1090" s="79"/>
      <c r="D1090" s="79"/>
      <c r="E1090" s="80"/>
      <c r="F1090" s="79"/>
      <c r="G1090" s="79"/>
      <c r="H1090" s="79"/>
      <c r="I1090" s="79"/>
      <c r="J1090" s="80"/>
      <c r="K1090" s="254"/>
    </row>
    <row r="1091" spans="2:11">
      <c r="B1091" s="80"/>
      <c r="C1091" s="79"/>
      <c r="D1091" s="79"/>
      <c r="E1091" s="80"/>
      <c r="F1091" s="79"/>
      <c r="G1091" s="79"/>
      <c r="H1091" s="79"/>
      <c r="I1091" s="79"/>
      <c r="J1091" s="80"/>
      <c r="K1091" s="254"/>
    </row>
    <row r="1092" spans="2:11">
      <c r="B1092" s="80"/>
      <c r="C1092" s="79"/>
      <c r="D1092" s="79"/>
      <c r="E1092" s="80"/>
      <c r="F1092" s="79"/>
      <c r="G1092" s="79"/>
      <c r="H1092" s="79"/>
      <c r="I1092" s="79"/>
      <c r="J1092" s="80"/>
      <c r="K1092" s="254"/>
    </row>
    <row r="1093" spans="2:11">
      <c r="B1093" s="80"/>
      <c r="C1093" s="79"/>
      <c r="D1093" s="79"/>
      <c r="E1093" s="80"/>
      <c r="F1093" s="79"/>
      <c r="G1093" s="79"/>
      <c r="H1093" s="79"/>
      <c r="I1093" s="79"/>
      <c r="J1093" s="80"/>
      <c r="K1093" s="254"/>
    </row>
    <row r="1094" spans="2:11">
      <c r="B1094" s="80"/>
      <c r="C1094" s="79"/>
      <c r="D1094" s="79"/>
      <c r="E1094" s="80"/>
      <c r="F1094" s="79"/>
      <c r="G1094" s="79"/>
      <c r="H1094" s="79"/>
      <c r="I1094" s="79"/>
      <c r="J1094" s="80"/>
      <c r="K1094" s="254"/>
    </row>
    <row r="1095" spans="2:11">
      <c r="B1095" s="80"/>
      <c r="C1095" s="79"/>
      <c r="D1095" s="79"/>
      <c r="E1095" s="80"/>
      <c r="F1095" s="79"/>
      <c r="G1095" s="79"/>
      <c r="H1095" s="79"/>
      <c r="I1095" s="79"/>
      <c r="J1095" s="80"/>
      <c r="K1095" s="254"/>
    </row>
    <row r="1096" spans="2:11">
      <c r="B1096" s="80"/>
      <c r="C1096" s="79"/>
      <c r="D1096" s="79"/>
      <c r="E1096" s="80"/>
      <c r="F1096" s="79"/>
      <c r="G1096" s="79"/>
      <c r="H1096" s="79"/>
      <c r="I1096" s="79"/>
      <c r="J1096" s="80"/>
      <c r="K1096" s="254"/>
    </row>
    <row r="1097" spans="2:11">
      <c r="B1097" s="80"/>
      <c r="C1097" s="79"/>
      <c r="D1097" s="79"/>
      <c r="E1097" s="80"/>
      <c r="F1097" s="79"/>
      <c r="G1097" s="79"/>
      <c r="H1097" s="79"/>
      <c r="I1097" s="79"/>
      <c r="J1097" s="80"/>
      <c r="K1097" s="254"/>
    </row>
    <row r="1098" spans="2:11">
      <c r="B1098" s="80"/>
      <c r="C1098" s="79"/>
      <c r="D1098" s="79"/>
      <c r="E1098" s="80"/>
      <c r="F1098" s="79"/>
      <c r="G1098" s="79"/>
      <c r="H1098" s="79"/>
      <c r="I1098" s="79"/>
      <c r="J1098" s="80"/>
      <c r="K1098" s="254"/>
    </row>
    <row r="1099" spans="2:11">
      <c r="B1099" s="80"/>
      <c r="C1099" s="79"/>
      <c r="D1099" s="79"/>
      <c r="E1099" s="80"/>
      <c r="F1099" s="79"/>
      <c r="G1099" s="79"/>
      <c r="H1099" s="79"/>
      <c r="I1099" s="79"/>
      <c r="J1099" s="80"/>
      <c r="K1099" s="254"/>
    </row>
    <row r="1100" spans="2:11">
      <c r="B1100" s="80"/>
      <c r="C1100" s="79"/>
      <c r="D1100" s="79"/>
      <c r="E1100" s="80"/>
      <c r="F1100" s="79"/>
      <c r="G1100" s="79"/>
      <c r="H1100" s="79"/>
      <c r="I1100" s="79"/>
      <c r="J1100" s="80"/>
      <c r="K1100" s="254"/>
    </row>
    <row r="1101" spans="2:11">
      <c r="B1101" s="80"/>
      <c r="C1101" s="79"/>
      <c r="D1101" s="79"/>
      <c r="E1101" s="80"/>
      <c r="F1101" s="79"/>
      <c r="G1101" s="79"/>
      <c r="H1101" s="79"/>
      <c r="I1101" s="79"/>
      <c r="J1101" s="80"/>
      <c r="K1101" s="254"/>
    </row>
    <row r="1102" spans="2:11">
      <c r="B1102" s="80"/>
      <c r="C1102" s="79"/>
      <c r="D1102" s="79"/>
      <c r="E1102" s="80"/>
      <c r="F1102" s="79"/>
      <c r="G1102" s="79"/>
      <c r="H1102" s="79"/>
      <c r="I1102" s="79"/>
      <c r="J1102" s="80"/>
      <c r="K1102" s="254"/>
    </row>
    <row r="1103" spans="2:11">
      <c r="B1103" s="80"/>
      <c r="C1103" s="79"/>
      <c r="D1103" s="79"/>
      <c r="E1103" s="80"/>
      <c r="F1103" s="79"/>
      <c r="G1103" s="79"/>
      <c r="H1103" s="79"/>
      <c r="I1103" s="79"/>
      <c r="J1103" s="80"/>
      <c r="K1103" s="254"/>
    </row>
    <row r="1104" spans="2:11">
      <c r="B1104" s="80"/>
      <c r="C1104" s="79"/>
      <c r="D1104" s="79"/>
      <c r="E1104" s="80"/>
      <c r="F1104" s="79"/>
      <c r="G1104" s="79"/>
      <c r="H1104" s="79"/>
      <c r="I1104" s="79"/>
      <c r="J1104" s="80"/>
      <c r="K1104" s="254"/>
    </row>
    <row r="1105" spans="2:11">
      <c r="B1105" s="80"/>
      <c r="C1105" s="79"/>
      <c r="D1105" s="79"/>
      <c r="E1105" s="80"/>
      <c r="F1105" s="79"/>
      <c r="G1105" s="79"/>
      <c r="H1105" s="79"/>
      <c r="I1105" s="79"/>
      <c r="J1105" s="80"/>
      <c r="K1105" s="254"/>
    </row>
    <row r="1106" spans="2:11">
      <c r="B1106" s="80"/>
      <c r="C1106" s="79"/>
      <c r="D1106" s="79"/>
      <c r="E1106" s="80"/>
      <c r="F1106" s="79"/>
      <c r="G1106" s="79"/>
      <c r="H1106" s="79"/>
      <c r="I1106" s="79"/>
      <c r="J1106" s="80"/>
      <c r="K1106" s="254"/>
    </row>
    <row r="1107" spans="2:11">
      <c r="B1107" s="80"/>
      <c r="C1107" s="79"/>
      <c r="D1107" s="79"/>
      <c r="E1107" s="80"/>
      <c r="F1107" s="79"/>
      <c r="G1107" s="79"/>
      <c r="H1107" s="79"/>
      <c r="I1107" s="79"/>
      <c r="J1107" s="80"/>
      <c r="K1107" s="254"/>
    </row>
    <row r="1108" spans="2:11">
      <c r="B1108" s="80"/>
      <c r="C1108" s="79"/>
      <c r="D1108" s="79"/>
      <c r="E1108" s="80"/>
      <c r="F1108" s="79"/>
      <c r="G1108" s="79"/>
      <c r="H1108" s="79"/>
      <c r="I1108" s="79"/>
      <c r="J1108" s="80"/>
      <c r="K1108" s="254"/>
    </row>
    <row r="1109" spans="2:11">
      <c r="B1109" s="80"/>
      <c r="C1109" s="79"/>
      <c r="D1109" s="79"/>
      <c r="E1109" s="80"/>
      <c r="F1109" s="79"/>
      <c r="G1109" s="79"/>
      <c r="H1109" s="79"/>
      <c r="I1109" s="79"/>
      <c r="J1109" s="80"/>
      <c r="K1109" s="254"/>
    </row>
    <row r="1110" spans="2:11">
      <c r="B1110" s="80"/>
      <c r="C1110" s="79"/>
      <c r="D1110" s="79"/>
      <c r="E1110" s="80"/>
      <c r="F1110" s="79"/>
      <c r="G1110" s="79"/>
      <c r="H1110" s="79"/>
      <c r="I1110" s="79"/>
      <c r="J1110" s="80"/>
      <c r="K1110" s="254"/>
    </row>
    <row r="1111" spans="2:11">
      <c r="B1111" s="80"/>
      <c r="C1111" s="79"/>
      <c r="D1111" s="79"/>
      <c r="E1111" s="80"/>
      <c r="F1111" s="79"/>
      <c r="G1111" s="79"/>
      <c r="H1111" s="79"/>
      <c r="I1111" s="79"/>
      <c r="J1111" s="80"/>
      <c r="K1111" s="254"/>
    </row>
    <row r="1112" spans="2:11">
      <c r="B1112" s="80"/>
      <c r="C1112" s="79"/>
      <c r="D1112" s="79"/>
      <c r="E1112" s="80"/>
      <c r="F1112" s="79"/>
      <c r="G1112" s="79"/>
      <c r="H1112" s="79"/>
      <c r="I1112" s="79"/>
      <c r="J1112" s="80"/>
      <c r="K1112" s="254"/>
    </row>
    <row r="1113" spans="2:11">
      <c r="B1113" s="80"/>
      <c r="C1113" s="79"/>
      <c r="D1113" s="79"/>
      <c r="E1113" s="80"/>
      <c r="F1113" s="79"/>
      <c r="G1113" s="79"/>
      <c r="H1113" s="79"/>
      <c r="I1113" s="79"/>
      <c r="J1113" s="80"/>
      <c r="K1113" s="254"/>
    </row>
    <row r="1114" spans="2:11">
      <c r="B1114" s="80"/>
      <c r="C1114" s="79"/>
      <c r="D1114" s="79"/>
      <c r="E1114" s="80"/>
      <c r="F1114" s="79"/>
      <c r="G1114" s="79"/>
      <c r="H1114" s="79"/>
      <c r="I1114" s="79"/>
      <c r="J1114" s="80"/>
      <c r="K1114" s="254"/>
    </row>
    <row r="1115" spans="2:11">
      <c r="B1115" s="80"/>
      <c r="C1115" s="79"/>
      <c r="D1115" s="79"/>
      <c r="E1115" s="80"/>
      <c r="F1115" s="79"/>
      <c r="G1115" s="79"/>
      <c r="H1115" s="79"/>
      <c r="I1115" s="79"/>
      <c r="J1115" s="80"/>
      <c r="K1115" s="254"/>
    </row>
    <row r="1116" spans="2:11">
      <c r="B1116" s="80"/>
      <c r="C1116" s="79"/>
      <c r="D1116" s="79"/>
      <c r="E1116" s="80"/>
      <c r="F1116" s="79"/>
      <c r="G1116" s="79"/>
      <c r="H1116" s="79"/>
      <c r="I1116" s="79"/>
      <c r="J1116" s="80"/>
      <c r="K1116" s="254"/>
    </row>
    <row r="1117" spans="2:11">
      <c r="B1117" s="80"/>
      <c r="C1117" s="79"/>
      <c r="D1117" s="79"/>
      <c r="E1117" s="80"/>
      <c r="F1117" s="79"/>
      <c r="G1117" s="79"/>
      <c r="H1117" s="79"/>
      <c r="I1117" s="79"/>
      <c r="J1117" s="80"/>
      <c r="K1117" s="254"/>
    </row>
    <row r="1118" spans="2:11">
      <c r="B1118" s="80"/>
      <c r="C1118" s="79"/>
      <c r="D1118" s="79"/>
      <c r="E1118" s="80"/>
      <c r="F1118" s="79"/>
      <c r="G1118" s="79"/>
      <c r="H1118" s="79"/>
      <c r="I1118" s="79"/>
      <c r="J1118" s="80"/>
      <c r="K1118" s="254"/>
    </row>
    <row r="1119" spans="2:11">
      <c r="B1119" s="80"/>
      <c r="C1119" s="79"/>
      <c r="D1119" s="79"/>
      <c r="E1119" s="80"/>
      <c r="F1119" s="79"/>
      <c r="G1119" s="79"/>
      <c r="H1119" s="79"/>
      <c r="I1119" s="79"/>
      <c r="J1119" s="80"/>
      <c r="K1119" s="254"/>
    </row>
    <row r="1120" spans="2:11">
      <c r="B1120" s="80"/>
      <c r="C1120" s="79"/>
      <c r="D1120" s="79"/>
      <c r="E1120" s="80"/>
      <c r="F1120" s="79"/>
      <c r="G1120" s="79"/>
      <c r="H1120" s="79"/>
      <c r="I1120" s="79"/>
      <c r="J1120" s="80"/>
      <c r="K1120" s="254"/>
    </row>
    <row r="1121" spans="2:11">
      <c r="B1121" s="80"/>
      <c r="C1121" s="79"/>
      <c r="D1121" s="79"/>
      <c r="E1121" s="80"/>
      <c r="F1121" s="79"/>
      <c r="G1121" s="79"/>
      <c r="H1121" s="79"/>
      <c r="I1121" s="79"/>
      <c r="J1121" s="80"/>
      <c r="K1121" s="254"/>
    </row>
    <row r="1122" spans="2:11">
      <c r="B1122" s="80"/>
      <c r="C1122" s="79"/>
      <c r="D1122" s="79"/>
      <c r="E1122" s="80"/>
      <c r="F1122" s="79"/>
      <c r="G1122" s="79"/>
      <c r="H1122" s="79"/>
      <c r="I1122" s="79"/>
      <c r="J1122" s="80"/>
      <c r="K1122" s="254"/>
    </row>
    <row r="1123" spans="2:11">
      <c r="B1123" s="80"/>
      <c r="C1123" s="79"/>
      <c r="D1123" s="79"/>
      <c r="E1123" s="80"/>
      <c r="F1123" s="79"/>
      <c r="G1123" s="79"/>
      <c r="H1123" s="79"/>
      <c r="I1123" s="79"/>
      <c r="J1123" s="80"/>
      <c r="K1123" s="254"/>
    </row>
    <row r="1124" spans="2:11">
      <c r="B1124" s="80"/>
      <c r="C1124" s="79"/>
      <c r="D1124" s="79"/>
      <c r="E1124" s="80"/>
      <c r="F1124" s="79"/>
      <c r="G1124" s="79"/>
      <c r="H1124" s="79"/>
      <c r="I1124" s="79"/>
      <c r="J1124" s="80"/>
      <c r="K1124" s="254"/>
    </row>
    <row r="1125" spans="2:11">
      <c r="B1125" s="80"/>
      <c r="C1125" s="79"/>
      <c r="D1125" s="79"/>
      <c r="E1125" s="80"/>
      <c r="F1125" s="79"/>
      <c r="G1125" s="79"/>
      <c r="H1125" s="79"/>
      <c r="I1125" s="79"/>
      <c r="J1125" s="80"/>
      <c r="K1125" s="254"/>
    </row>
    <row r="1126" spans="2:11">
      <c r="B1126" s="80"/>
      <c r="C1126" s="79"/>
      <c r="D1126" s="79"/>
      <c r="E1126" s="80"/>
      <c r="F1126" s="79"/>
      <c r="G1126" s="79"/>
      <c r="H1126" s="79"/>
      <c r="I1126" s="79"/>
      <c r="J1126" s="80"/>
      <c r="K1126" s="254"/>
    </row>
    <row r="1127" spans="2:11">
      <c r="B1127" s="80"/>
      <c r="C1127" s="79"/>
      <c r="D1127" s="79"/>
      <c r="E1127" s="80"/>
      <c r="F1127" s="79"/>
      <c r="G1127" s="79"/>
      <c r="H1127" s="79"/>
      <c r="I1127" s="79"/>
      <c r="J1127" s="80"/>
      <c r="K1127" s="254"/>
    </row>
    <row r="1128" spans="2:11">
      <c r="B1128" s="80"/>
      <c r="C1128" s="79"/>
      <c r="D1128" s="79"/>
      <c r="E1128" s="80"/>
      <c r="F1128" s="79"/>
      <c r="G1128" s="79"/>
      <c r="H1128" s="79"/>
      <c r="I1128" s="79"/>
      <c r="J1128" s="80"/>
      <c r="K1128" s="254"/>
    </row>
    <row r="1129" spans="2:11">
      <c r="B1129" s="80"/>
      <c r="C1129" s="79"/>
      <c r="D1129" s="79"/>
      <c r="E1129" s="80"/>
      <c r="F1129" s="79"/>
      <c r="G1129" s="79"/>
      <c r="H1129" s="79"/>
      <c r="I1129" s="79"/>
      <c r="J1129" s="80"/>
      <c r="K1129" s="254"/>
    </row>
    <row r="1130" spans="2:11">
      <c r="B1130" s="80"/>
      <c r="C1130" s="79"/>
      <c r="D1130" s="79"/>
      <c r="E1130" s="80"/>
      <c r="F1130" s="79"/>
      <c r="G1130" s="79"/>
      <c r="H1130" s="79"/>
      <c r="I1130" s="79"/>
      <c r="J1130" s="80"/>
      <c r="K1130" s="254"/>
    </row>
    <row r="1131" spans="2:11">
      <c r="B1131" s="80"/>
      <c r="C1131" s="79"/>
      <c r="D1131" s="79"/>
      <c r="E1131" s="80"/>
      <c r="F1131" s="79"/>
      <c r="G1131" s="79"/>
      <c r="H1131" s="79"/>
      <c r="I1131" s="79"/>
      <c r="J1131" s="80"/>
      <c r="K1131" s="254"/>
    </row>
    <row r="1132" spans="2:11">
      <c r="B1132" s="80"/>
      <c r="C1132" s="79"/>
      <c r="D1132" s="79"/>
      <c r="E1132" s="80"/>
      <c r="F1132" s="79"/>
      <c r="G1132" s="79"/>
      <c r="H1132" s="79"/>
      <c r="I1132" s="79"/>
      <c r="J1132" s="80"/>
      <c r="K1132" s="254"/>
    </row>
    <row r="1133" spans="2:11">
      <c r="B1133" s="80"/>
      <c r="C1133" s="79"/>
      <c r="D1133" s="79"/>
      <c r="E1133" s="80"/>
      <c r="F1133" s="79"/>
      <c r="G1133" s="79"/>
      <c r="H1133" s="79"/>
      <c r="I1133" s="79"/>
      <c r="J1133" s="80"/>
      <c r="K1133" s="254"/>
    </row>
    <row r="1134" spans="2:11">
      <c r="B1134" s="80"/>
      <c r="C1134" s="79"/>
      <c r="D1134" s="79"/>
      <c r="E1134" s="80"/>
      <c r="F1134" s="79"/>
      <c r="G1134" s="79"/>
      <c r="H1134" s="79"/>
      <c r="I1134" s="79"/>
      <c r="J1134" s="80"/>
      <c r="K1134" s="254"/>
    </row>
    <row r="1135" spans="2:11">
      <c r="B1135" s="80"/>
      <c r="C1135" s="79"/>
      <c r="D1135" s="79"/>
      <c r="E1135" s="80"/>
      <c r="F1135" s="79"/>
      <c r="G1135" s="79"/>
      <c r="H1135" s="79"/>
      <c r="I1135" s="79"/>
      <c r="J1135" s="80"/>
      <c r="K1135" s="254"/>
    </row>
    <row r="1136" spans="2:11">
      <c r="B1136" s="80"/>
      <c r="C1136" s="79"/>
      <c r="D1136" s="79"/>
      <c r="E1136" s="80"/>
      <c r="F1136" s="79"/>
      <c r="G1136" s="79"/>
      <c r="H1136" s="79"/>
      <c r="I1136" s="79"/>
      <c r="J1136" s="80"/>
      <c r="K1136" s="254"/>
    </row>
    <row r="1137" spans="2:11">
      <c r="B1137" s="80"/>
      <c r="C1137" s="79"/>
      <c r="D1137" s="79"/>
      <c r="E1137" s="80"/>
      <c r="F1137" s="79"/>
      <c r="G1137" s="79"/>
      <c r="H1137" s="79"/>
      <c r="I1137" s="79"/>
      <c r="J1137" s="80"/>
      <c r="K1137" s="254"/>
    </row>
    <row r="1138" spans="2:11">
      <c r="B1138" s="80"/>
      <c r="C1138" s="79"/>
      <c r="D1138" s="79"/>
      <c r="E1138" s="80"/>
      <c r="F1138" s="79"/>
      <c r="G1138" s="79"/>
      <c r="H1138" s="79"/>
      <c r="I1138" s="79"/>
      <c r="J1138" s="80"/>
      <c r="K1138" s="254"/>
    </row>
    <row r="1139" spans="2:11">
      <c r="B1139" s="80"/>
      <c r="C1139" s="79"/>
      <c r="D1139" s="79"/>
      <c r="E1139" s="80"/>
      <c r="F1139" s="79"/>
      <c r="G1139" s="79"/>
      <c r="H1139" s="79"/>
      <c r="I1139" s="79"/>
      <c r="J1139" s="80"/>
      <c r="K1139" s="254"/>
    </row>
    <row r="1140" spans="2:11">
      <c r="B1140" s="80"/>
      <c r="C1140" s="79"/>
      <c r="D1140" s="79"/>
      <c r="E1140" s="80"/>
      <c r="F1140" s="79"/>
      <c r="G1140" s="79"/>
      <c r="H1140" s="79"/>
      <c r="I1140" s="79"/>
      <c r="J1140" s="80"/>
      <c r="K1140" s="254"/>
    </row>
    <row r="1141" spans="2:11">
      <c r="B1141" s="80"/>
      <c r="C1141" s="79"/>
      <c r="D1141" s="79"/>
      <c r="E1141" s="80"/>
      <c r="F1141" s="79"/>
      <c r="G1141" s="79"/>
      <c r="H1141" s="79"/>
      <c r="I1141" s="79"/>
      <c r="J1141" s="80"/>
      <c r="K1141" s="254"/>
    </row>
    <row r="1142" spans="2:11">
      <c r="B1142" s="80"/>
      <c r="C1142" s="79"/>
      <c r="D1142" s="79"/>
      <c r="E1142" s="80"/>
      <c r="F1142" s="79"/>
      <c r="G1142" s="79"/>
      <c r="H1142" s="79"/>
      <c r="I1142" s="79"/>
      <c r="J1142" s="80"/>
      <c r="K1142" s="254"/>
    </row>
    <row r="1143" spans="2:11">
      <c r="B1143" s="80"/>
      <c r="C1143" s="79"/>
      <c r="D1143" s="79"/>
      <c r="E1143" s="80"/>
      <c r="F1143" s="79"/>
      <c r="G1143" s="79"/>
      <c r="H1143" s="79"/>
      <c r="I1143" s="79"/>
      <c r="J1143" s="80"/>
      <c r="K1143" s="254"/>
    </row>
    <row r="1144" spans="2:11">
      <c r="B1144" s="80"/>
      <c r="C1144" s="79"/>
      <c r="D1144" s="79"/>
      <c r="E1144" s="80"/>
      <c r="F1144" s="79"/>
      <c r="G1144" s="79"/>
      <c r="H1144" s="79"/>
      <c r="I1144" s="79"/>
      <c r="J1144" s="80"/>
      <c r="K1144" s="254"/>
    </row>
    <row r="1145" spans="2:11">
      <c r="B1145" s="80"/>
      <c r="C1145" s="79"/>
      <c r="D1145" s="79"/>
      <c r="E1145" s="80"/>
      <c r="F1145" s="79"/>
      <c r="G1145" s="79"/>
      <c r="H1145" s="79"/>
      <c r="I1145" s="79"/>
      <c r="J1145" s="80"/>
      <c r="K1145" s="254"/>
    </row>
    <row r="1146" spans="2:11">
      <c r="B1146" s="80"/>
      <c r="C1146" s="79"/>
      <c r="D1146" s="79"/>
      <c r="E1146" s="80"/>
      <c r="F1146" s="79"/>
      <c r="G1146" s="79"/>
      <c r="H1146" s="79"/>
      <c r="I1146" s="79"/>
      <c r="J1146" s="80"/>
      <c r="K1146" s="254"/>
    </row>
    <row r="1147" spans="2:11">
      <c r="B1147" s="80"/>
      <c r="C1147" s="79"/>
      <c r="D1147" s="79"/>
      <c r="E1147" s="80"/>
      <c r="F1147" s="79"/>
      <c r="G1147" s="79"/>
      <c r="H1147" s="79"/>
      <c r="I1147" s="79"/>
      <c r="J1147" s="80"/>
      <c r="K1147" s="254"/>
    </row>
    <row r="1148" spans="2:11">
      <c r="B1148" s="80"/>
      <c r="C1148" s="79"/>
      <c r="D1148" s="79"/>
      <c r="E1148" s="80"/>
      <c r="F1148" s="79"/>
      <c r="G1148" s="79"/>
      <c r="H1148" s="79"/>
      <c r="I1148" s="79"/>
      <c r="J1148" s="80"/>
      <c r="K1148" s="254"/>
    </row>
    <row r="1149" spans="2:11">
      <c r="B1149" s="80"/>
      <c r="C1149" s="79"/>
      <c r="D1149" s="79"/>
      <c r="E1149" s="80"/>
      <c r="F1149" s="79"/>
      <c r="G1149" s="79"/>
      <c r="H1149" s="79"/>
      <c r="I1149" s="79"/>
      <c r="J1149" s="80"/>
      <c r="K1149" s="254"/>
    </row>
    <row r="1150" spans="2:11">
      <c r="B1150" s="80"/>
      <c r="C1150" s="79"/>
      <c r="D1150" s="79"/>
      <c r="E1150" s="80"/>
      <c r="F1150" s="79"/>
      <c r="G1150" s="79"/>
      <c r="H1150" s="79"/>
      <c r="I1150" s="79"/>
      <c r="J1150" s="80"/>
      <c r="K1150" s="254"/>
    </row>
    <row r="1151" spans="2:11">
      <c r="B1151" s="80"/>
      <c r="C1151" s="79"/>
      <c r="D1151" s="79"/>
      <c r="E1151" s="80"/>
      <c r="F1151" s="79"/>
      <c r="G1151" s="79"/>
      <c r="H1151" s="79"/>
      <c r="I1151" s="79"/>
      <c r="J1151" s="80"/>
      <c r="K1151" s="254"/>
    </row>
    <row r="1152" spans="2:11">
      <c r="B1152" s="80"/>
      <c r="C1152" s="79"/>
      <c r="D1152" s="79"/>
      <c r="E1152" s="80"/>
      <c r="F1152" s="79"/>
      <c r="G1152" s="79"/>
      <c r="H1152" s="79"/>
      <c r="I1152" s="79"/>
      <c r="J1152" s="80"/>
      <c r="K1152" s="254"/>
    </row>
    <row r="1153" spans="2:11">
      <c r="B1153" s="80"/>
      <c r="C1153" s="79"/>
      <c r="D1153" s="79"/>
      <c r="E1153" s="80"/>
      <c r="F1153" s="79"/>
      <c r="G1153" s="79"/>
      <c r="H1153" s="79"/>
      <c r="I1153" s="79"/>
      <c r="J1153" s="80"/>
      <c r="K1153" s="254"/>
    </row>
    <row r="1154" spans="2:11">
      <c r="B1154" s="80"/>
      <c r="C1154" s="79"/>
      <c r="D1154" s="79"/>
      <c r="E1154" s="80"/>
      <c r="F1154" s="79"/>
      <c r="G1154" s="79"/>
      <c r="H1154" s="79"/>
      <c r="I1154" s="79"/>
      <c r="J1154" s="80"/>
      <c r="K1154" s="254"/>
    </row>
    <row r="1155" spans="2:11">
      <c r="B1155" s="80"/>
      <c r="C1155" s="79"/>
      <c r="D1155" s="79"/>
      <c r="E1155" s="80"/>
      <c r="F1155" s="79"/>
      <c r="G1155" s="79"/>
      <c r="H1155" s="79"/>
      <c r="I1155" s="79"/>
      <c r="J1155" s="80"/>
      <c r="K1155" s="254"/>
    </row>
    <row r="1156" spans="2:11">
      <c r="B1156" s="80"/>
      <c r="C1156" s="79"/>
      <c r="D1156" s="79"/>
      <c r="E1156" s="80"/>
      <c r="F1156" s="79"/>
      <c r="G1156" s="79"/>
      <c r="H1156" s="79"/>
      <c r="I1156" s="79"/>
      <c r="J1156" s="80"/>
      <c r="K1156" s="254"/>
    </row>
    <row r="1157" spans="2:11">
      <c r="B1157" s="80"/>
      <c r="C1157" s="79"/>
      <c r="D1157" s="79"/>
      <c r="E1157" s="80"/>
      <c r="F1157" s="79"/>
      <c r="G1157" s="79"/>
      <c r="H1157" s="79"/>
      <c r="I1157" s="79"/>
      <c r="J1157" s="80"/>
      <c r="K1157" s="254"/>
    </row>
    <row r="1158" spans="2:11">
      <c r="B1158" s="80"/>
      <c r="C1158" s="79"/>
      <c r="D1158" s="79"/>
      <c r="E1158" s="80"/>
      <c r="F1158" s="79"/>
      <c r="G1158" s="79"/>
      <c r="H1158" s="79"/>
      <c r="I1158" s="79"/>
      <c r="J1158" s="80"/>
      <c r="K1158" s="254"/>
    </row>
    <row r="1159" spans="2:11">
      <c r="B1159" s="80"/>
      <c r="C1159" s="79"/>
      <c r="D1159" s="79"/>
      <c r="E1159" s="80"/>
      <c r="F1159" s="79"/>
      <c r="G1159" s="79"/>
      <c r="H1159" s="79"/>
      <c r="I1159" s="79"/>
      <c r="J1159" s="80"/>
      <c r="K1159" s="254"/>
    </row>
    <row r="1160" spans="2:11">
      <c r="B1160" s="80"/>
      <c r="C1160" s="79"/>
      <c r="D1160" s="79"/>
      <c r="E1160" s="80"/>
      <c r="F1160" s="79"/>
      <c r="G1160" s="79"/>
      <c r="H1160" s="79"/>
      <c r="I1160" s="79"/>
      <c r="J1160" s="80"/>
      <c r="K1160" s="254"/>
    </row>
    <row r="1161" spans="2:11">
      <c r="B1161" s="80"/>
      <c r="C1161" s="79"/>
      <c r="D1161" s="79"/>
      <c r="E1161" s="80"/>
      <c r="F1161" s="79"/>
      <c r="G1161" s="79"/>
      <c r="H1161" s="79"/>
      <c r="I1161" s="79"/>
      <c r="J1161" s="80"/>
      <c r="K1161" s="254"/>
    </row>
    <row r="1162" spans="2:11">
      <c r="B1162" s="80"/>
      <c r="C1162" s="79"/>
      <c r="D1162" s="79"/>
      <c r="E1162" s="80"/>
      <c r="F1162" s="79"/>
      <c r="G1162" s="79"/>
      <c r="H1162" s="79"/>
      <c r="I1162" s="79"/>
      <c r="J1162" s="80"/>
      <c r="K1162" s="254"/>
    </row>
    <row r="1163" spans="2:11">
      <c r="B1163" s="80"/>
      <c r="C1163" s="79"/>
      <c r="D1163" s="79"/>
      <c r="E1163" s="80"/>
      <c r="F1163" s="79"/>
      <c r="G1163" s="79"/>
      <c r="H1163" s="79"/>
      <c r="I1163" s="79"/>
      <c r="J1163" s="80"/>
      <c r="K1163" s="254"/>
    </row>
    <row r="1164" spans="2:11">
      <c r="B1164" s="80"/>
      <c r="C1164" s="79"/>
      <c r="D1164" s="79"/>
      <c r="E1164" s="80"/>
      <c r="F1164" s="79"/>
      <c r="G1164" s="79"/>
      <c r="H1164" s="79"/>
      <c r="I1164" s="79"/>
      <c r="J1164" s="80"/>
      <c r="K1164" s="254"/>
    </row>
    <row r="1165" spans="2:11">
      <c r="B1165" s="80"/>
      <c r="C1165" s="79"/>
      <c r="D1165" s="79"/>
      <c r="E1165" s="80"/>
      <c r="F1165" s="79"/>
      <c r="G1165" s="79"/>
      <c r="H1165" s="79"/>
      <c r="I1165" s="79"/>
      <c r="J1165" s="80"/>
      <c r="K1165" s="254"/>
    </row>
    <row r="1166" spans="2:11">
      <c r="B1166" s="80"/>
      <c r="C1166" s="79"/>
      <c r="D1166" s="79"/>
      <c r="E1166" s="80"/>
      <c r="F1166" s="79"/>
      <c r="G1166" s="79"/>
      <c r="H1166" s="79"/>
      <c r="I1166" s="79"/>
      <c r="J1166" s="80"/>
      <c r="K1166" s="254"/>
    </row>
    <row r="1167" spans="2:11">
      <c r="B1167" s="80"/>
      <c r="C1167" s="79"/>
      <c r="D1167" s="79"/>
      <c r="E1167" s="80"/>
      <c r="F1167" s="79"/>
      <c r="G1167" s="79"/>
      <c r="H1167" s="79"/>
      <c r="I1167" s="79"/>
      <c r="J1167" s="80"/>
      <c r="K1167" s="254"/>
    </row>
    <row r="1168" spans="2:11">
      <c r="B1168" s="80"/>
      <c r="C1168" s="79"/>
      <c r="D1168" s="79"/>
      <c r="E1168" s="80"/>
      <c r="F1168" s="79"/>
      <c r="G1168" s="79"/>
      <c r="H1168" s="79"/>
      <c r="I1168" s="79"/>
      <c r="J1168" s="80"/>
      <c r="K1168" s="254"/>
    </row>
    <row r="1169" spans="2:11">
      <c r="B1169" s="80"/>
      <c r="C1169" s="79"/>
      <c r="D1169" s="79"/>
      <c r="E1169" s="80"/>
      <c r="F1169" s="79"/>
      <c r="G1169" s="79"/>
      <c r="H1169" s="79"/>
      <c r="I1169" s="79"/>
      <c r="J1169" s="80"/>
      <c r="K1169" s="254"/>
    </row>
    <row r="1170" spans="2:11">
      <c r="B1170" s="80"/>
      <c r="C1170" s="79"/>
      <c r="D1170" s="79"/>
      <c r="E1170" s="80"/>
      <c r="F1170" s="79"/>
      <c r="G1170" s="79"/>
      <c r="H1170" s="79"/>
      <c r="I1170" s="79"/>
      <c r="J1170" s="80"/>
      <c r="K1170" s="254"/>
    </row>
    <row r="1171" spans="2:11">
      <c r="B1171" s="80"/>
      <c r="C1171" s="79"/>
      <c r="D1171" s="79"/>
      <c r="E1171" s="80"/>
      <c r="F1171" s="79"/>
      <c r="G1171" s="79"/>
      <c r="H1171" s="79"/>
      <c r="I1171" s="79"/>
      <c r="J1171" s="80"/>
      <c r="K1171" s="254"/>
    </row>
    <row r="1172" spans="2:11">
      <c r="B1172" s="80"/>
      <c r="C1172" s="79"/>
      <c r="D1172" s="79"/>
      <c r="E1172" s="80"/>
      <c r="F1172" s="79"/>
      <c r="G1172" s="79"/>
      <c r="H1172" s="79"/>
      <c r="I1172" s="79"/>
      <c r="J1172" s="80"/>
      <c r="K1172" s="254"/>
    </row>
    <row r="1173" spans="2:11">
      <c r="B1173" s="80"/>
      <c r="C1173" s="79"/>
      <c r="D1173" s="79"/>
      <c r="E1173" s="80"/>
      <c r="F1173" s="79"/>
      <c r="G1173" s="79"/>
      <c r="H1173" s="79"/>
      <c r="I1173" s="79"/>
      <c r="J1173" s="80"/>
      <c r="K1173" s="254"/>
    </row>
    <row r="1174" spans="2:11">
      <c r="B1174" s="80"/>
      <c r="C1174" s="79"/>
      <c r="D1174" s="79"/>
      <c r="E1174" s="80"/>
      <c r="F1174" s="79"/>
      <c r="G1174" s="79"/>
      <c r="H1174" s="79"/>
      <c r="I1174" s="79"/>
      <c r="J1174" s="80"/>
      <c r="K1174" s="254"/>
    </row>
    <row r="1175" spans="2:11">
      <c r="B1175" s="80"/>
      <c r="C1175" s="79"/>
      <c r="D1175" s="79"/>
      <c r="E1175" s="80"/>
      <c r="F1175" s="79"/>
      <c r="G1175" s="79"/>
      <c r="H1175" s="79"/>
      <c r="I1175" s="79"/>
      <c r="J1175" s="80"/>
      <c r="K1175" s="254"/>
    </row>
    <row r="1176" spans="2:11">
      <c r="B1176" s="80"/>
      <c r="C1176" s="79"/>
      <c r="D1176" s="79"/>
      <c r="E1176" s="80"/>
      <c r="F1176" s="79"/>
      <c r="G1176" s="79"/>
      <c r="H1176" s="79"/>
      <c r="I1176" s="79"/>
      <c r="J1176" s="80"/>
      <c r="K1176" s="254"/>
    </row>
    <row r="1177" spans="2:11">
      <c r="B1177" s="80"/>
      <c r="C1177" s="79"/>
      <c r="D1177" s="79"/>
      <c r="E1177" s="80"/>
      <c r="F1177" s="79"/>
      <c r="G1177" s="79"/>
      <c r="H1177" s="79"/>
      <c r="I1177" s="79"/>
      <c r="J1177" s="80"/>
      <c r="K1177" s="254"/>
    </row>
    <row r="1178" spans="2:11">
      <c r="B1178" s="80"/>
      <c r="C1178" s="79"/>
      <c r="D1178" s="79"/>
      <c r="E1178" s="80"/>
      <c r="F1178" s="79"/>
      <c r="G1178" s="79"/>
      <c r="H1178" s="79"/>
      <c r="I1178" s="79"/>
      <c r="J1178" s="80"/>
      <c r="K1178" s="254"/>
    </row>
    <row r="1179" spans="2:11">
      <c r="B1179" s="80"/>
      <c r="C1179" s="79"/>
      <c r="D1179" s="79"/>
      <c r="E1179" s="80"/>
      <c r="F1179" s="79"/>
      <c r="G1179" s="79"/>
      <c r="H1179" s="79"/>
      <c r="I1179" s="79"/>
      <c r="J1179" s="80"/>
      <c r="K1179" s="254"/>
    </row>
    <row r="1180" spans="2:11">
      <c r="B1180" s="80"/>
      <c r="C1180" s="79"/>
      <c r="D1180" s="79"/>
      <c r="E1180" s="80"/>
      <c r="F1180" s="79"/>
      <c r="G1180" s="79"/>
      <c r="H1180" s="79"/>
      <c r="I1180" s="79"/>
      <c r="J1180" s="80"/>
      <c r="K1180" s="254"/>
    </row>
    <row r="1181" spans="2:11">
      <c r="B1181" s="80"/>
      <c r="C1181" s="79"/>
      <c r="D1181" s="79"/>
      <c r="E1181" s="80"/>
      <c r="F1181" s="79"/>
      <c r="G1181" s="79"/>
      <c r="H1181" s="79"/>
      <c r="I1181" s="79"/>
      <c r="J1181" s="80"/>
      <c r="K1181" s="254"/>
    </row>
    <row r="1182" spans="2:11">
      <c r="B1182" s="80"/>
      <c r="C1182" s="79"/>
      <c r="D1182" s="79"/>
      <c r="E1182" s="80"/>
      <c r="F1182" s="79"/>
      <c r="G1182" s="79"/>
      <c r="H1182" s="79"/>
      <c r="I1182" s="79"/>
      <c r="J1182" s="80"/>
      <c r="K1182" s="254"/>
    </row>
    <row r="1183" spans="2:11">
      <c r="B1183" s="80"/>
      <c r="C1183" s="79"/>
      <c r="D1183" s="79"/>
      <c r="E1183" s="80"/>
      <c r="F1183" s="79"/>
      <c r="G1183" s="79"/>
      <c r="H1183" s="79"/>
      <c r="I1183" s="79"/>
      <c r="J1183" s="80"/>
      <c r="K1183" s="254"/>
    </row>
    <row r="1184" spans="2:11">
      <c r="B1184" s="80"/>
      <c r="C1184" s="79"/>
      <c r="D1184" s="79"/>
      <c r="E1184" s="80"/>
      <c r="F1184" s="79"/>
      <c r="G1184" s="79"/>
      <c r="H1184" s="79"/>
      <c r="I1184" s="79"/>
      <c r="J1184" s="80"/>
      <c r="K1184" s="254"/>
    </row>
    <row r="1185" spans="2:11">
      <c r="B1185" s="80"/>
      <c r="C1185" s="79"/>
      <c r="D1185" s="79"/>
      <c r="E1185" s="80"/>
      <c r="F1185" s="79"/>
      <c r="G1185" s="79"/>
      <c r="H1185" s="79"/>
      <c r="I1185" s="79"/>
      <c r="J1185" s="80"/>
      <c r="K1185" s="254"/>
    </row>
    <row r="1186" spans="2:11">
      <c r="B1186" s="80"/>
      <c r="C1186" s="79"/>
      <c r="D1186" s="79"/>
      <c r="E1186" s="80"/>
      <c r="F1186" s="79"/>
      <c r="G1186" s="79"/>
      <c r="H1186" s="79"/>
      <c r="I1186" s="79"/>
      <c r="J1186" s="80"/>
      <c r="K1186" s="254"/>
    </row>
    <row r="1187" spans="2:11">
      <c r="B1187" s="80"/>
      <c r="C1187" s="79"/>
      <c r="D1187" s="79"/>
      <c r="E1187" s="80"/>
      <c r="F1187" s="79"/>
      <c r="G1187" s="79"/>
      <c r="H1187" s="79"/>
      <c r="I1187" s="79"/>
      <c r="J1187" s="80"/>
      <c r="K1187" s="254"/>
    </row>
    <row r="1188" spans="2:11">
      <c r="B1188" s="80"/>
      <c r="C1188" s="79"/>
      <c r="D1188" s="79"/>
      <c r="E1188" s="80"/>
      <c r="F1188" s="79"/>
      <c r="G1188" s="79"/>
      <c r="H1188" s="79"/>
      <c r="I1188" s="79"/>
      <c r="J1188" s="80"/>
      <c r="K1188" s="254"/>
    </row>
    <row r="1189" spans="2:11">
      <c r="B1189" s="80"/>
      <c r="C1189" s="79"/>
      <c r="D1189" s="79"/>
      <c r="E1189" s="80"/>
      <c r="F1189" s="79"/>
      <c r="G1189" s="79"/>
      <c r="H1189" s="79"/>
      <c r="I1189" s="79"/>
      <c r="J1189" s="80"/>
      <c r="K1189" s="254"/>
    </row>
    <row r="1190" spans="2:11">
      <c r="B1190" s="80"/>
      <c r="C1190" s="79"/>
      <c r="D1190" s="79"/>
      <c r="E1190" s="80"/>
      <c r="F1190" s="79"/>
      <c r="G1190" s="79"/>
      <c r="H1190" s="79"/>
      <c r="I1190" s="79"/>
      <c r="J1190" s="80"/>
      <c r="K1190" s="254"/>
    </row>
    <row r="1191" spans="2:11">
      <c r="B1191" s="80"/>
      <c r="C1191" s="79"/>
      <c r="D1191" s="79"/>
      <c r="E1191" s="80"/>
      <c r="F1191" s="79"/>
      <c r="G1191" s="79"/>
      <c r="H1191" s="79"/>
      <c r="I1191" s="79"/>
      <c r="J1191" s="80"/>
      <c r="K1191" s="254"/>
    </row>
    <row r="1192" spans="2:11">
      <c r="B1192" s="80"/>
      <c r="C1192" s="79"/>
      <c r="D1192" s="79"/>
      <c r="E1192" s="80"/>
      <c r="F1192" s="79"/>
      <c r="G1192" s="79"/>
      <c r="H1192" s="79"/>
      <c r="I1192" s="79"/>
      <c r="J1192" s="80"/>
      <c r="K1192" s="254"/>
    </row>
    <row r="1193" spans="2:11">
      <c r="B1193" s="80"/>
      <c r="C1193" s="79"/>
      <c r="D1193" s="79"/>
      <c r="E1193" s="80"/>
      <c r="F1193" s="79"/>
      <c r="G1193" s="79"/>
      <c r="H1193" s="79"/>
      <c r="I1193" s="79"/>
      <c r="J1193" s="80"/>
      <c r="K1193" s="254"/>
    </row>
    <row r="1194" spans="2:11">
      <c r="B1194" s="80"/>
      <c r="C1194" s="79"/>
      <c r="D1194" s="79"/>
      <c r="E1194" s="80"/>
      <c r="F1194" s="79"/>
      <c r="G1194" s="79"/>
      <c r="H1194" s="79"/>
      <c r="I1194" s="79"/>
      <c r="J1194" s="80"/>
      <c r="K1194" s="254"/>
    </row>
    <row r="1195" spans="2:11">
      <c r="B1195" s="80"/>
      <c r="C1195" s="79"/>
      <c r="D1195" s="79"/>
      <c r="E1195" s="80"/>
      <c r="F1195" s="79"/>
      <c r="G1195" s="79"/>
      <c r="H1195" s="79"/>
      <c r="I1195" s="79"/>
      <c r="J1195" s="80"/>
      <c r="K1195" s="254"/>
    </row>
    <row r="1196" spans="2:11">
      <c r="B1196" s="80"/>
      <c r="C1196" s="79"/>
      <c r="D1196" s="79"/>
      <c r="E1196" s="80"/>
      <c r="F1196" s="79"/>
      <c r="G1196" s="79"/>
      <c r="H1196" s="79"/>
      <c r="I1196" s="79"/>
      <c r="J1196" s="80"/>
      <c r="K1196" s="254"/>
    </row>
    <row r="1197" spans="2:11">
      <c r="B1197" s="80"/>
      <c r="C1197" s="79"/>
      <c r="D1197" s="79"/>
      <c r="E1197" s="80"/>
      <c r="F1197" s="79"/>
      <c r="G1197" s="79"/>
      <c r="H1197" s="79"/>
      <c r="I1197" s="79"/>
      <c r="J1197" s="80"/>
      <c r="K1197" s="254"/>
    </row>
    <row r="1198" spans="2:11">
      <c r="B1198" s="80"/>
      <c r="C1198" s="79"/>
      <c r="D1198" s="79"/>
      <c r="E1198" s="80"/>
      <c r="F1198" s="79"/>
      <c r="G1198" s="79"/>
      <c r="H1198" s="79"/>
      <c r="I1198" s="79"/>
      <c r="J1198" s="80"/>
      <c r="K1198" s="254"/>
    </row>
    <row r="1199" spans="2:11">
      <c r="B1199" s="80"/>
      <c r="C1199" s="79"/>
      <c r="D1199" s="79"/>
      <c r="E1199" s="80"/>
      <c r="F1199" s="79"/>
      <c r="G1199" s="79"/>
      <c r="H1199" s="79"/>
      <c r="I1199" s="79"/>
      <c r="J1199" s="80"/>
      <c r="K1199" s="254"/>
    </row>
    <row r="1200" spans="2:11">
      <c r="B1200" s="80"/>
      <c r="C1200" s="79"/>
      <c r="D1200" s="79"/>
      <c r="E1200" s="80"/>
      <c r="F1200" s="79"/>
      <c r="G1200" s="79"/>
      <c r="H1200" s="79"/>
      <c r="I1200" s="79"/>
      <c r="J1200" s="80"/>
      <c r="K1200" s="254"/>
    </row>
    <row r="1201" spans="2:11">
      <c r="B1201" s="80"/>
      <c r="C1201" s="79"/>
      <c r="D1201" s="79"/>
      <c r="E1201" s="80"/>
      <c r="F1201" s="79"/>
      <c r="G1201" s="79"/>
      <c r="H1201" s="79"/>
      <c r="I1201" s="79"/>
      <c r="J1201" s="80"/>
      <c r="K1201" s="254"/>
    </row>
    <row r="1202" spans="2:11">
      <c r="B1202" s="80"/>
      <c r="C1202" s="79"/>
      <c r="D1202" s="79"/>
      <c r="E1202" s="80"/>
      <c r="F1202" s="79"/>
      <c r="G1202" s="79"/>
      <c r="H1202" s="79"/>
      <c r="I1202" s="79"/>
      <c r="J1202" s="80"/>
      <c r="K1202" s="254"/>
    </row>
    <row r="1203" spans="2:11">
      <c r="B1203" s="80"/>
      <c r="C1203" s="79"/>
      <c r="D1203" s="79"/>
      <c r="E1203" s="80"/>
      <c r="F1203" s="79"/>
      <c r="G1203" s="79"/>
      <c r="H1203" s="79"/>
      <c r="I1203" s="79"/>
      <c r="J1203" s="80"/>
      <c r="K1203" s="254"/>
    </row>
    <row r="1204" spans="2:11">
      <c r="B1204" s="80"/>
      <c r="C1204" s="79"/>
      <c r="D1204" s="79"/>
      <c r="E1204" s="80"/>
      <c r="F1204" s="79"/>
      <c r="G1204" s="79"/>
      <c r="H1204" s="79"/>
      <c r="I1204" s="79"/>
      <c r="J1204" s="80"/>
      <c r="K1204" s="254"/>
    </row>
    <row r="1205" spans="2:11">
      <c r="B1205" s="80"/>
      <c r="C1205" s="79"/>
      <c r="D1205" s="79"/>
      <c r="E1205" s="80"/>
      <c r="F1205" s="79"/>
      <c r="G1205" s="79"/>
      <c r="H1205" s="79"/>
      <c r="I1205" s="79"/>
      <c r="J1205" s="80"/>
      <c r="K1205" s="254"/>
    </row>
    <row r="1206" spans="2:11">
      <c r="B1206" s="80"/>
      <c r="C1206" s="79"/>
      <c r="D1206" s="79"/>
      <c r="E1206" s="80"/>
      <c r="F1206" s="79"/>
      <c r="G1206" s="79"/>
      <c r="H1206" s="79"/>
      <c r="I1206" s="79"/>
      <c r="J1206" s="80"/>
      <c r="K1206" s="254"/>
    </row>
    <row r="1207" spans="2:11">
      <c r="B1207" s="80"/>
      <c r="C1207" s="79"/>
      <c r="D1207" s="79"/>
      <c r="E1207" s="80"/>
      <c r="F1207" s="79"/>
      <c r="G1207" s="79"/>
      <c r="H1207" s="79"/>
      <c r="I1207" s="79"/>
      <c r="J1207" s="80"/>
      <c r="K1207" s="254"/>
    </row>
    <row r="1208" spans="2:11">
      <c r="B1208" s="80"/>
      <c r="C1208" s="79"/>
      <c r="D1208" s="79"/>
      <c r="E1208" s="80"/>
      <c r="F1208" s="79"/>
      <c r="G1208" s="79"/>
      <c r="H1208" s="79"/>
      <c r="I1208" s="79"/>
      <c r="J1208" s="80"/>
      <c r="K1208" s="254"/>
    </row>
    <row r="1209" spans="2:11">
      <c r="B1209" s="80"/>
      <c r="C1209" s="79"/>
      <c r="D1209" s="79"/>
      <c r="E1209" s="80"/>
      <c r="F1209" s="79"/>
      <c r="G1209" s="79"/>
      <c r="H1209" s="79"/>
      <c r="I1209" s="79"/>
      <c r="J1209" s="80"/>
      <c r="K1209" s="254"/>
    </row>
    <row r="1210" spans="2:11">
      <c r="B1210" s="80"/>
      <c r="C1210" s="79"/>
      <c r="D1210" s="79"/>
      <c r="E1210" s="80"/>
      <c r="F1210" s="79"/>
      <c r="G1210" s="79"/>
      <c r="H1210" s="79"/>
      <c r="I1210" s="79"/>
      <c r="J1210" s="80"/>
      <c r="K1210" s="254"/>
    </row>
    <row r="1211" spans="2:11">
      <c r="B1211" s="80"/>
      <c r="C1211" s="79"/>
      <c r="D1211" s="79"/>
      <c r="E1211" s="80"/>
      <c r="F1211" s="79"/>
      <c r="G1211" s="79"/>
      <c r="H1211" s="79"/>
      <c r="I1211" s="79"/>
      <c r="J1211" s="80"/>
      <c r="K1211" s="254"/>
    </row>
    <row r="1212" spans="2:11">
      <c r="B1212" s="80"/>
      <c r="C1212" s="79"/>
      <c r="D1212" s="79"/>
      <c r="E1212" s="80"/>
      <c r="F1212" s="79"/>
      <c r="G1212" s="79"/>
      <c r="H1212" s="79"/>
      <c r="I1212" s="79"/>
      <c r="J1212" s="80"/>
      <c r="K1212" s="254"/>
    </row>
    <row r="1213" spans="2:11">
      <c r="B1213" s="80"/>
      <c r="C1213" s="79"/>
      <c r="D1213" s="79"/>
      <c r="E1213" s="80"/>
      <c r="F1213" s="79"/>
      <c r="G1213" s="79"/>
      <c r="H1213" s="79"/>
      <c r="I1213" s="79"/>
      <c r="J1213" s="80"/>
      <c r="K1213" s="254"/>
    </row>
    <row r="1214" spans="2:11">
      <c r="B1214" s="80"/>
      <c r="C1214" s="79"/>
      <c r="D1214" s="79"/>
      <c r="E1214" s="80"/>
      <c r="F1214" s="79"/>
      <c r="G1214" s="79"/>
      <c r="H1214" s="79"/>
      <c r="I1214" s="79"/>
      <c r="J1214" s="80"/>
      <c r="K1214" s="254"/>
    </row>
    <row r="1215" spans="2:11">
      <c r="B1215" s="80"/>
      <c r="C1215" s="79"/>
      <c r="D1215" s="79"/>
      <c r="E1215" s="80"/>
      <c r="F1215" s="79"/>
      <c r="G1215" s="79"/>
      <c r="H1215" s="79"/>
      <c r="I1215" s="79"/>
      <c r="J1215" s="80"/>
      <c r="K1215" s="254"/>
    </row>
    <row r="1216" spans="2:11">
      <c r="B1216" s="80"/>
      <c r="C1216" s="79"/>
      <c r="D1216" s="79"/>
      <c r="E1216" s="80"/>
      <c r="F1216" s="79"/>
      <c r="G1216" s="79"/>
      <c r="H1216" s="79"/>
      <c r="I1216" s="79"/>
      <c r="J1216" s="80"/>
      <c r="K1216" s="254"/>
    </row>
    <row r="1217" spans="2:11">
      <c r="B1217" s="80"/>
      <c r="C1217" s="79"/>
      <c r="D1217" s="79"/>
      <c r="E1217" s="80"/>
      <c r="F1217" s="79"/>
      <c r="G1217" s="79"/>
      <c r="H1217" s="79"/>
      <c r="I1217" s="79"/>
      <c r="J1217" s="80"/>
      <c r="K1217" s="254"/>
    </row>
    <row r="1218" spans="2:11">
      <c r="B1218" s="80"/>
      <c r="C1218" s="79"/>
      <c r="D1218" s="79"/>
      <c r="E1218" s="80"/>
      <c r="F1218" s="79"/>
      <c r="G1218" s="79"/>
      <c r="H1218" s="79"/>
      <c r="I1218" s="79"/>
      <c r="J1218" s="80"/>
      <c r="K1218" s="254"/>
    </row>
    <row r="1219" spans="2:11">
      <c r="B1219" s="80"/>
      <c r="C1219" s="79"/>
      <c r="D1219" s="79"/>
      <c r="E1219" s="80"/>
      <c r="F1219" s="79"/>
      <c r="G1219" s="79"/>
      <c r="H1219" s="79"/>
      <c r="I1219" s="79"/>
      <c r="J1219" s="80"/>
      <c r="K1219" s="254"/>
    </row>
    <row r="1220" spans="2:11">
      <c r="B1220" s="80"/>
      <c r="C1220" s="79"/>
      <c r="D1220" s="79"/>
      <c r="E1220" s="80"/>
      <c r="F1220" s="79"/>
      <c r="G1220" s="79"/>
      <c r="H1220" s="79"/>
      <c r="I1220" s="79"/>
      <c r="J1220" s="80"/>
      <c r="K1220" s="254"/>
    </row>
    <row r="1221" spans="2:11">
      <c r="B1221" s="80"/>
      <c r="C1221" s="79"/>
      <c r="D1221" s="79"/>
      <c r="E1221" s="80"/>
      <c r="F1221" s="79"/>
      <c r="G1221" s="79"/>
      <c r="H1221" s="79"/>
      <c r="I1221" s="79"/>
      <c r="J1221" s="80"/>
      <c r="K1221" s="254"/>
    </row>
    <row r="1222" spans="2:11">
      <c r="B1222" s="80"/>
      <c r="C1222" s="79"/>
      <c r="D1222" s="79"/>
      <c r="E1222" s="80"/>
      <c r="F1222" s="79"/>
      <c r="G1222" s="79"/>
      <c r="H1222" s="79"/>
      <c r="I1222" s="79"/>
      <c r="J1222" s="80"/>
      <c r="K1222" s="254"/>
    </row>
    <row r="1223" spans="2:11">
      <c r="B1223" s="80"/>
      <c r="C1223" s="79"/>
      <c r="D1223" s="79"/>
      <c r="E1223" s="80"/>
      <c r="F1223" s="79"/>
      <c r="G1223" s="79"/>
      <c r="H1223" s="79"/>
      <c r="I1223" s="79"/>
      <c r="J1223" s="80"/>
      <c r="K1223" s="254"/>
    </row>
    <row r="1224" spans="2:11">
      <c r="B1224" s="80"/>
      <c r="C1224" s="79"/>
      <c r="D1224" s="79"/>
      <c r="E1224" s="80"/>
      <c r="F1224" s="79"/>
      <c r="G1224" s="79"/>
      <c r="H1224" s="79"/>
      <c r="I1224" s="79"/>
      <c r="J1224" s="80"/>
      <c r="K1224" s="254"/>
    </row>
    <row r="1225" spans="2:11">
      <c r="B1225" s="80"/>
      <c r="C1225" s="79"/>
      <c r="D1225" s="79"/>
      <c r="E1225" s="80"/>
      <c r="F1225" s="79"/>
      <c r="G1225" s="79"/>
      <c r="H1225" s="79"/>
      <c r="I1225" s="79"/>
      <c r="J1225" s="80"/>
      <c r="K1225" s="254"/>
    </row>
    <row r="1226" spans="2:11">
      <c r="B1226" s="80"/>
      <c r="C1226" s="79"/>
      <c r="D1226" s="79"/>
      <c r="E1226" s="80"/>
      <c r="F1226" s="79"/>
      <c r="G1226" s="79"/>
      <c r="H1226" s="79"/>
      <c r="I1226" s="79"/>
      <c r="J1226" s="80"/>
      <c r="K1226" s="254"/>
    </row>
    <row r="1227" spans="2:11">
      <c r="B1227" s="80"/>
      <c r="C1227" s="79"/>
      <c r="D1227" s="79"/>
      <c r="E1227" s="80"/>
      <c r="F1227" s="79"/>
      <c r="G1227" s="79"/>
      <c r="H1227" s="79"/>
      <c r="I1227" s="79"/>
      <c r="J1227" s="80"/>
      <c r="K1227" s="254"/>
    </row>
    <row r="1228" spans="2:11">
      <c r="B1228" s="80"/>
      <c r="C1228" s="79"/>
      <c r="D1228" s="79"/>
      <c r="E1228" s="80"/>
      <c r="F1228" s="79"/>
      <c r="G1228" s="79"/>
      <c r="H1228" s="79"/>
      <c r="I1228" s="79"/>
      <c r="J1228" s="80"/>
      <c r="K1228" s="254"/>
    </row>
    <row r="1229" spans="2:11">
      <c r="B1229" s="80"/>
      <c r="C1229" s="79"/>
      <c r="D1229" s="79"/>
      <c r="E1229" s="80"/>
      <c r="F1229" s="79"/>
      <c r="G1229" s="79"/>
      <c r="H1229" s="79"/>
      <c r="I1229" s="79"/>
      <c r="J1229" s="80"/>
      <c r="K1229" s="254"/>
    </row>
    <row r="1230" spans="2:11">
      <c r="B1230" s="80"/>
      <c r="C1230" s="79"/>
      <c r="D1230" s="79"/>
      <c r="E1230" s="80"/>
      <c r="F1230" s="79"/>
      <c r="G1230" s="79"/>
      <c r="H1230" s="79"/>
      <c r="I1230" s="79"/>
      <c r="J1230" s="80"/>
      <c r="K1230" s="254"/>
    </row>
    <row r="1231" spans="2:11">
      <c r="B1231" s="80"/>
      <c r="C1231" s="79"/>
      <c r="D1231" s="79"/>
      <c r="E1231" s="80"/>
      <c r="F1231" s="79"/>
      <c r="G1231" s="79"/>
      <c r="H1231" s="79"/>
      <c r="I1231" s="79"/>
      <c r="J1231" s="80"/>
      <c r="K1231" s="254"/>
    </row>
    <row r="1232" spans="2:11">
      <c r="B1232" s="80"/>
      <c r="C1232" s="79"/>
      <c r="D1232" s="79"/>
      <c r="E1232" s="80"/>
      <c r="F1232" s="79"/>
      <c r="G1232" s="79"/>
      <c r="H1232" s="79"/>
      <c r="I1232" s="79"/>
      <c r="J1232" s="80"/>
      <c r="K1232" s="254"/>
    </row>
    <row r="1233" spans="2:11">
      <c r="B1233" s="80"/>
      <c r="C1233" s="79"/>
      <c r="D1233" s="79"/>
      <c r="E1233" s="80"/>
      <c r="F1233" s="79"/>
      <c r="G1233" s="79"/>
      <c r="H1233" s="79"/>
      <c r="I1233" s="79"/>
      <c r="J1233" s="80"/>
      <c r="K1233" s="254"/>
    </row>
    <row r="1234" spans="2:11">
      <c r="B1234" s="80"/>
      <c r="C1234" s="79"/>
      <c r="D1234" s="79"/>
      <c r="E1234" s="80"/>
      <c r="F1234" s="79"/>
      <c r="G1234" s="79"/>
      <c r="H1234" s="79"/>
      <c r="I1234" s="79"/>
      <c r="J1234" s="80"/>
      <c r="K1234" s="254"/>
    </row>
    <row r="1235" spans="2:11">
      <c r="B1235" s="80"/>
      <c r="C1235" s="79"/>
      <c r="D1235" s="79"/>
      <c r="E1235" s="80"/>
      <c r="F1235" s="79"/>
      <c r="G1235" s="79"/>
      <c r="H1235" s="79"/>
      <c r="I1235" s="79"/>
      <c r="J1235" s="80"/>
      <c r="K1235" s="254"/>
    </row>
    <row r="1236" spans="2:11">
      <c r="B1236" s="80"/>
      <c r="C1236" s="79"/>
      <c r="D1236" s="79"/>
      <c r="E1236" s="80"/>
      <c r="F1236" s="79"/>
      <c r="G1236" s="79"/>
      <c r="H1236" s="79"/>
      <c r="I1236" s="79"/>
      <c r="J1236" s="80"/>
      <c r="K1236" s="254"/>
    </row>
    <row r="1237" spans="2:11">
      <c r="B1237" s="80"/>
      <c r="C1237" s="79"/>
      <c r="D1237" s="79"/>
      <c r="E1237" s="80"/>
      <c r="F1237" s="79"/>
      <c r="G1237" s="79"/>
      <c r="H1237" s="79"/>
      <c r="I1237" s="79"/>
      <c r="J1237" s="80"/>
      <c r="K1237" s="254"/>
    </row>
    <row r="1238" spans="2:11">
      <c r="B1238" s="80"/>
      <c r="C1238" s="79"/>
      <c r="D1238" s="79"/>
      <c r="E1238" s="80"/>
      <c r="F1238" s="79"/>
      <c r="G1238" s="79"/>
      <c r="H1238" s="79"/>
      <c r="I1238" s="79"/>
      <c r="J1238" s="80"/>
      <c r="K1238" s="254"/>
    </row>
    <row r="1239" spans="2:11">
      <c r="B1239" s="80"/>
      <c r="C1239" s="79"/>
      <c r="D1239" s="79"/>
      <c r="E1239" s="80"/>
      <c r="F1239" s="79"/>
      <c r="G1239" s="79"/>
      <c r="H1239" s="79"/>
      <c r="I1239" s="79"/>
      <c r="J1239" s="80"/>
      <c r="K1239" s="254"/>
    </row>
    <row r="1240" spans="2:11">
      <c r="B1240" s="80"/>
      <c r="C1240" s="79"/>
      <c r="D1240" s="79"/>
      <c r="E1240" s="80"/>
      <c r="F1240" s="79"/>
      <c r="G1240" s="79"/>
      <c r="H1240" s="79"/>
      <c r="I1240" s="79"/>
      <c r="J1240" s="80"/>
      <c r="K1240" s="254"/>
    </row>
    <row r="1241" spans="2:11">
      <c r="B1241" s="80"/>
      <c r="C1241" s="79"/>
      <c r="D1241" s="79"/>
      <c r="E1241" s="80"/>
      <c r="F1241" s="79"/>
      <c r="G1241" s="79"/>
      <c r="H1241" s="79"/>
      <c r="I1241" s="79"/>
      <c r="J1241" s="80"/>
      <c r="K1241" s="254"/>
    </row>
    <row r="1242" spans="2:11">
      <c r="B1242" s="80"/>
      <c r="C1242" s="79"/>
      <c r="D1242" s="79"/>
      <c r="E1242" s="80"/>
      <c r="F1242" s="79"/>
      <c r="G1242" s="79"/>
      <c r="H1242" s="79"/>
      <c r="I1242" s="79"/>
      <c r="J1242" s="80"/>
      <c r="K1242" s="254"/>
    </row>
    <row r="1243" spans="2:11">
      <c r="B1243" s="80"/>
      <c r="C1243" s="79"/>
      <c r="D1243" s="79"/>
      <c r="E1243" s="80"/>
      <c r="F1243" s="79"/>
      <c r="G1243" s="79"/>
      <c r="H1243" s="79"/>
      <c r="I1243" s="79"/>
      <c r="J1243" s="80"/>
      <c r="K1243" s="254"/>
    </row>
    <row r="1244" spans="2:11">
      <c r="B1244" s="80"/>
      <c r="C1244" s="79"/>
      <c r="D1244" s="79"/>
      <c r="E1244" s="80"/>
      <c r="F1244" s="79"/>
      <c r="G1244" s="79"/>
      <c r="H1244" s="79"/>
      <c r="I1244" s="79"/>
      <c r="J1244" s="80"/>
      <c r="K1244" s="254"/>
    </row>
    <row r="1245" spans="2:11">
      <c r="B1245" s="80"/>
      <c r="C1245" s="79"/>
      <c r="D1245" s="79"/>
      <c r="E1245" s="80"/>
      <c r="F1245" s="79"/>
      <c r="G1245" s="79"/>
      <c r="H1245" s="79"/>
      <c r="I1245" s="79"/>
      <c r="J1245" s="80"/>
      <c r="K1245" s="254"/>
    </row>
    <row r="1246" spans="2:11">
      <c r="B1246" s="80"/>
      <c r="C1246" s="79"/>
      <c r="D1246" s="79"/>
      <c r="E1246" s="80"/>
      <c r="F1246" s="79"/>
      <c r="G1246" s="79"/>
      <c r="H1246" s="79"/>
      <c r="I1246" s="79"/>
      <c r="J1246" s="80"/>
      <c r="K1246" s="254"/>
    </row>
    <row r="1247" spans="2:11">
      <c r="B1247" s="80"/>
      <c r="C1247" s="79"/>
      <c r="D1247" s="79"/>
      <c r="E1247" s="80"/>
      <c r="F1247" s="79"/>
      <c r="G1247" s="79"/>
      <c r="H1247" s="79"/>
      <c r="I1247" s="79"/>
      <c r="J1247" s="80"/>
      <c r="K1247" s="254"/>
    </row>
    <row r="1248" spans="2:11">
      <c r="B1248" s="80"/>
      <c r="C1248" s="79"/>
      <c r="D1248" s="79"/>
      <c r="E1248" s="80"/>
      <c r="F1248" s="79"/>
      <c r="G1248" s="79"/>
      <c r="H1248" s="79"/>
      <c r="I1248" s="79"/>
      <c r="J1248" s="80"/>
      <c r="K1248" s="254"/>
    </row>
    <row r="1249" spans="2:11">
      <c r="B1249" s="80"/>
      <c r="C1249" s="79"/>
      <c r="D1249" s="79"/>
      <c r="E1249" s="80"/>
      <c r="F1249" s="79"/>
      <c r="G1249" s="79"/>
      <c r="H1249" s="79"/>
      <c r="I1249" s="79"/>
      <c r="J1249" s="80"/>
      <c r="K1249" s="254"/>
    </row>
    <row r="1250" spans="2:11">
      <c r="B1250" s="80"/>
      <c r="C1250" s="79"/>
      <c r="D1250" s="79"/>
      <c r="E1250" s="80"/>
      <c r="F1250" s="79"/>
      <c r="G1250" s="79"/>
      <c r="H1250" s="79"/>
      <c r="I1250" s="79"/>
      <c r="J1250" s="80"/>
      <c r="K1250" s="254"/>
    </row>
    <row r="1251" spans="2:11">
      <c r="B1251" s="80"/>
      <c r="C1251" s="79"/>
      <c r="D1251" s="79"/>
      <c r="E1251" s="80"/>
      <c r="F1251" s="79"/>
      <c r="G1251" s="79"/>
      <c r="H1251" s="79"/>
      <c r="I1251" s="79"/>
      <c r="J1251" s="80"/>
      <c r="K1251" s="254"/>
    </row>
    <row r="1252" spans="2:11">
      <c r="B1252" s="80"/>
      <c r="C1252" s="79"/>
      <c r="D1252" s="79"/>
      <c r="E1252" s="80"/>
      <c r="F1252" s="79"/>
      <c r="G1252" s="79"/>
      <c r="H1252" s="79"/>
      <c r="I1252" s="79"/>
      <c r="J1252" s="80"/>
      <c r="K1252" s="254"/>
    </row>
    <row r="1253" spans="2:11">
      <c r="B1253" s="80"/>
      <c r="C1253" s="79"/>
      <c r="D1253" s="79"/>
      <c r="E1253" s="80"/>
      <c r="F1253" s="79"/>
      <c r="G1253" s="79"/>
      <c r="H1253" s="79"/>
      <c r="I1253" s="79"/>
      <c r="J1253" s="80"/>
      <c r="K1253" s="254"/>
    </row>
    <row r="1254" spans="2:11">
      <c r="B1254" s="80"/>
      <c r="C1254" s="79"/>
      <c r="D1254" s="79"/>
      <c r="E1254" s="80"/>
      <c r="F1254" s="79"/>
      <c r="G1254" s="79"/>
      <c r="H1254" s="79"/>
      <c r="I1254" s="79"/>
      <c r="J1254" s="80"/>
      <c r="K1254" s="254"/>
    </row>
    <row r="1255" spans="2:11">
      <c r="B1255" s="80"/>
      <c r="C1255" s="79"/>
      <c r="D1255" s="79"/>
      <c r="E1255" s="80"/>
      <c r="F1255" s="79"/>
      <c r="G1255" s="79"/>
      <c r="H1255" s="79"/>
      <c r="I1255" s="79"/>
      <c r="J1255" s="80"/>
      <c r="K1255" s="254"/>
    </row>
    <row r="1256" spans="2:11">
      <c r="B1256" s="80"/>
      <c r="C1256" s="79"/>
      <c r="D1256" s="79"/>
      <c r="E1256" s="80"/>
      <c r="F1256" s="79"/>
      <c r="G1256" s="79"/>
      <c r="H1256" s="79"/>
      <c r="I1256" s="79"/>
      <c r="J1256" s="80"/>
      <c r="K1256" s="254"/>
    </row>
    <row r="1257" spans="2:11">
      <c r="B1257" s="80"/>
      <c r="C1257" s="79"/>
      <c r="D1257" s="79"/>
      <c r="E1257" s="80"/>
      <c r="F1257" s="79"/>
      <c r="G1257" s="79"/>
      <c r="H1257" s="79"/>
      <c r="I1257" s="79"/>
      <c r="J1257" s="80"/>
      <c r="K1257" s="254"/>
    </row>
    <row r="1258" spans="2:11">
      <c r="B1258" s="80"/>
      <c r="C1258" s="79"/>
      <c r="D1258" s="79"/>
      <c r="E1258" s="80"/>
      <c r="F1258" s="79"/>
      <c r="G1258" s="79"/>
      <c r="H1258" s="79"/>
      <c r="I1258" s="79"/>
      <c r="J1258" s="80"/>
      <c r="K1258" s="254"/>
    </row>
    <row r="1259" spans="2:11">
      <c r="B1259" s="80"/>
      <c r="C1259" s="79"/>
      <c r="D1259" s="79"/>
      <c r="E1259" s="80"/>
      <c r="F1259" s="79"/>
      <c r="G1259" s="79"/>
      <c r="H1259" s="79"/>
      <c r="I1259" s="79"/>
      <c r="J1259" s="80"/>
      <c r="K1259" s="254"/>
    </row>
    <row r="1260" spans="2:11">
      <c r="B1260" s="80"/>
      <c r="C1260" s="79"/>
      <c r="D1260" s="79"/>
      <c r="E1260" s="80"/>
      <c r="F1260" s="79"/>
      <c r="G1260" s="79"/>
      <c r="H1260" s="79"/>
      <c r="I1260" s="79"/>
      <c r="J1260" s="80"/>
      <c r="K1260" s="254"/>
    </row>
    <row r="1261" spans="2:11">
      <c r="B1261" s="80"/>
      <c r="C1261" s="79"/>
      <c r="D1261" s="79"/>
      <c r="E1261" s="80"/>
      <c r="F1261" s="79"/>
      <c r="G1261" s="79"/>
      <c r="H1261" s="79"/>
      <c r="I1261" s="79"/>
      <c r="J1261" s="80"/>
      <c r="K1261" s="254"/>
    </row>
    <row r="1262" spans="2:11">
      <c r="B1262" s="80"/>
      <c r="C1262" s="79"/>
      <c r="D1262" s="79"/>
      <c r="E1262" s="80"/>
      <c r="F1262" s="79"/>
      <c r="G1262" s="79"/>
      <c r="H1262" s="79"/>
      <c r="I1262" s="79"/>
      <c r="J1262" s="80"/>
      <c r="K1262" s="254"/>
    </row>
    <row r="1263" spans="2:11">
      <c r="B1263" s="80"/>
      <c r="C1263" s="79"/>
      <c r="D1263" s="79"/>
      <c r="E1263" s="80"/>
      <c r="F1263" s="79"/>
      <c r="G1263" s="79"/>
      <c r="H1263" s="79"/>
      <c r="I1263" s="79"/>
      <c r="J1263" s="80"/>
      <c r="K1263" s="254"/>
    </row>
    <row r="1264" spans="2:11">
      <c r="B1264" s="80"/>
      <c r="C1264" s="79"/>
      <c r="D1264" s="79"/>
      <c r="E1264" s="80"/>
      <c r="F1264" s="79"/>
      <c r="G1264" s="79"/>
      <c r="H1264" s="79"/>
      <c r="I1264" s="79"/>
      <c r="J1264" s="80"/>
      <c r="K1264" s="254"/>
    </row>
    <row r="1265" spans="2:11">
      <c r="B1265" s="80"/>
      <c r="C1265" s="79"/>
      <c r="D1265" s="79"/>
      <c r="E1265" s="80"/>
      <c r="F1265" s="79"/>
      <c r="G1265" s="79"/>
      <c r="H1265" s="79"/>
      <c r="I1265" s="79"/>
      <c r="J1265" s="80"/>
      <c r="K1265" s="254"/>
    </row>
    <row r="1266" spans="2:11">
      <c r="B1266" s="80"/>
      <c r="C1266" s="79"/>
      <c r="D1266" s="79"/>
      <c r="E1266" s="80"/>
      <c r="F1266" s="79"/>
      <c r="G1266" s="79"/>
      <c r="H1266" s="79"/>
      <c r="I1266" s="79"/>
      <c r="J1266" s="80"/>
      <c r="K1266" s="254"/>
    </row>
    <row r="1267" spans="2:11">
      <c r="B1267" s="80"/>
      <c r="C1267" s="79"/>
      <c r="D1267" s="79"/>
      <c r="E1267" s="80"/>
      <c r="F1267" s="79"/>
      <c r="G1267" s="79"/>
      <c r="H1267" s="79"/>
      <c r="I1267" s="79"/>
      <c r="J1267" s="80"/>
      <c r="K1267" s="254"/>
    </row>
    <row r="1268" spans="2:11">
      <c r="B1268" s="80"/>
      <c r="C1268" s="79"/>
      <c r="D1268" s="79"/>
      <c r="E1268" s="80"/>
      <c r="F1268" s="79"/>
      <c r="G1268" s="79"/>
      <c r="H1268" s="79"/>
      <c r="I1268" s="79"/>
      <c r="J1268" s="80"/>
      <c r="K1268" s="254"/>
    </row>
    <row r="1269" spans="2:11">
      <c r="B1269" s="80"/>
      <c r="C1269" s="79"/>
      <c r="D1269" s="79"/>
      <c r="E1269" s="80"/>
      <c r="F1269" s="79"/>
      <c r="G1269" s="79"/>
      <c r="H1269" s="79"/>
      <c r="I1269" s="79"/>
      <c r="J1269" s="80"/>
      <c r="K1269" s="254"/>
    </row>
    <row r="1270" spans="2:11">
      <c r="B1270" s="80"/>
      <c r="C1270" s="79"/>
      <c r="D1270" s="79"/>
      <c r="E1270" s="80"/>
      <c r="F1270" s="79"/>
      <c r="G1270" s="79"/>
      <c r="H1270" s="79"/>
      <c r="I1270" s="79"/>
      <c r="J1270" s="80"/>
      <c r="K1270" s="254"/>
    </row>
    <row r="1271" spans="2:11">
      <c r="B1271" s="80"/>
      <c r="C1271" s="79"/>
      <c r="D1271" s="79"/>
      <c r="E1271" s="80"/>
      <c r="F1271" s="79"/>
      <c r="G1271" s="79"/>
      <c r="H1271" s="79"/>
      <c r="I1271" s="79"/>
      <c r="J1271" s="80"/>
      <c r="K1271" s="254"/>
    </row>
    <row r="1272" spans="2:11">
      <c r="B1272" s="80"/>
      <c r="C1272" s="79"/>
      <c r="D1272" s="79"/>
      <c r="E1272" s="80"/>
      <c r="F1272" s="79"/>
      <c r="G1272" s="79"/>
      <c r="H1272" s="79"/>
      <c r="I1272" s="79"/>
      <c r="J1272" s="80"/>
      <c r="K1272" s="254"/>
    </row>
    <row r="1273" spans="2:11">
      <c r="B1273" s="80"/>
      <c r="C1273" s="79"/>
      <c r="D1273" s="79"/>
      <c r="E1273" s="80"/>
      <c r="F1273" s="79"/>
      <c r="G1273" s="79"/>
      <c r="H1273" s="79"/>
      <c r="I1273" s="79"/>
      <c r="J1273" s="80"/>
      <c r="K1273" s="254"/>
    </row>
    <row r="1274" spans="2:11">
      <c r="B1274" s="80"/>
      <c r="C1274" s="79"/>
      <c r="D1274" s="79"/>
      <c r="E1274" s="80"/>
      <c r="F1274" s="79"/>
      <c r="G1274" s="79"/>
      <c r="H1274" s="79"/>
      <c r="I1274" s="79"/>
      <c r="J1274" s="80"/>
      <c r="K1274" s="254"/>
    </row>
    <row r="1275" spans="2:11">
      <c r="B1275" s="80"/>
      <c r="C1275" s="79"/>
      <c r="D1275" s="79"/>
      <c r="E1275" s="80"/>
      <c r="F1275" s="79"/>
      <c r="G1275" s="79"/>
      <c r="H1275" s="79"/>
      <c r="I1275" s="79"/>
      <c r="J1275" s="80"/>
      <c r="K1275" s="254"/>
    </row>
    <row r="1276" spans="2:11">
      <c r="B1276" s="80"/>
      <c r="C1276" s="79"/>
      <c r="D1276" s="79"/>
      <c r="E1276" s="80"/>
      <c r="F1276" s="79"/>
      <c r="G1276" s="79"/>
      <c r="H1276" s="79"/>
      <c r="I1276" s="79"/>
      <c r="J1276" s="80"/>
      <c r="K1276" s="254"/>
    </row>
    <row r="1277" spans="2:11">
      <c r="B1277" s="80"/>
      <c r="C1277" s="79"/>
      <c r="D1277" s="79"/>
      <c r="E1277" s="80"/>
      <c r="F1277" s="79"/>
      <c r="G1277" s="79"/>
      <c r="H1277" s="79"/>
      <c r="I1277" s="79"/>
      <c r="J1277" s="80"/>
      <c r="K1277" s="254"/>
    </row>
    <row r="1278" spans="2:11">
      <c r="B1278" s="80"/>
      <c r="C1278" s="79"/>
      <c r="D1278" s="79"/>
      <c r="E1278" s="80"/>
      <c r="F1278" s="79"/>
      <c r="G1278" s="79"/>
      <c r="H1278" s="79"/>
      <c r="I1278" s="79"/>
      <c r="J1278" s="80"/>
      <c r="K1278" s="254"/>
    </row>
    <row r="1279" spans="2:11">
      <c r="B1279" s="80"/>
      <c r="C1279" s="79"/>
      <c r="D1279" s="79"/>
      <c r="E1279" s="80"/>
      <c r="F1279" s="79"/>
      <c r="G1279" s="79"/>
      <c r="H1279" s="79"/>
      <c r="I1279" s="79"/>
      <c r="J1279" s="80"/>
      <c r="K1279" s="254"/>
    </row>
    <row r="1280" spans="2:11">
      <c r="B1280" s="80"/>
      <c r="C1280" s="79"/>
      <c r="D1280" s="79"/>
      <c r="E1280" s="80"/>
      <c r="F1280" s="79"/>
      <c r="G1280" s="79"/>
      <c r="H1280" s="79"/>
      <c r="I1280" s="79"/>
      <c r="J1280" s="80"/>
      <c r="K1280" s="254"/>
    </row>
    <row r="1281" spans="2:11">
      <c r="B1281" s="80"/>
      <c r="C1281" s="79"/>
      <c r="D1281" s="79"/>
      <c r="E1281" s="80"/>
      <c r="F1281" s="79"/>
      <c r="G1281" s="79"/>
      <c r="H1281" s="79"/>
      <c r="I1281" s="79"/>
      <c r="J1281" s="80"/>
      <c r="K1281" s="254"/>
    </row>
    <row r="1282" spans="2:11">
      <c r="B1282" s="80"/>
      <c r="C1282" s="79"/>
      <c r="D1282" s="79"/>
      <c r="E1282" s="80"/>
      <c r="F1282" s="79"/>
      <c r="G1282" s="79"/>
      <c r="H1282" s="79"/>
      <c r="I1282" s="79"/>
      <c r="J1282" s="80"/>
      <c r="K1282" s="254"/>
    </row>
    <row r="1283" spans="2:11">
      <c r="B1283" s="80"/>
      <c r="C1283" s="79"/>
      <c r="D1283" s="79"/>
      <c r="E1283" s="80"/>
      <c r="F1283" s="79"/>
      <c r="G1283" s="79"/>
      <c r="H1283" s="79"/>
      <c r="I1283" s="79"/>
      <c r="J1283" s="80"/>
      <c r="K1283" s="254"/>
    </row>
    <row r="1284" spans="2:11">
      <c r="B1284" s="80"/>
      <c r="C1284" s="79"/>
      <c r="D1284" s="79"/>
      <c r="E1284" s="80"/>
      <c r="F1284" s="79"/>
      <c r="G1284" s="79"/>
      <c r="H1284" s="79"/>
      <c r="I1284" s="79"/>
      <c r="J1284" s="80"/>
      <c r="K1284" s="254"/>
    </row>
    <row r="1285" spans="2:11">
      <c r="B1285" s="80"/>
      <c r="C1285" s="79"/>
      <c r="D1285" s="79"/>
      <c r="E1285" s="80"/>
      <c r="F1285" s="79"/>
      <c r="G1285" s="79"/>
      <c r="H1285" s="79"/>
      <c r="I1285" s="79"/>
      <c r="J1285" s="80"/>
      <c r="K1285" s="254"/>
    </row>
    <row r="1286" spans="2:11">
      <c r="B1286" s="80"/>
      <c r="C1286" s="79"/>
      <c r="D1286" s="79"/>
      <c r="E1286" s="80"/>
      <c r="F1286" s="79"/>
      <c r="G1286" s="79"/>
      <c r="H1286" s="79"/>
      <c r="I1286" s="79"/>
      <c r="J1286" s="80"/>
      <c r="K1286" s="254"/>
    </row>
    <row r="1287" spans="2:11">
      <c r="B1287" s="80"/>
      <c r="C1287" s="79"/>
      <c r="D1287" s="79"/>
      <c r="E1287" s="80"/>
      <c r="F1287" s="79"/>
      <c r="G1287" s="79"/>
      <c r="H1287" s="79"/>
      <c r="I1287" s="79"/>
      <c r="J1287" s="80"/>
      <c r="K1287" s="254"/>
    </row>
    <row r="1288" spans="2:11">
      <c r="B1288" s="80"/>
      <c r="C1288" s="79"/>
      <c r="D1288" s="79"/>
      <c r="E1288" s="80"/>
      <c r="F1288" s="79"/>
      <c r="G1288" s="79"/>
      <c r="H1288" s="79"/>
      <c r="I1288" s="79"/>
      <c r="J1288" s="80"/>
      <c r="K1288" s="254"/>
    </row>
    <row r="1289" spans="2:11">
      <c r="B1289" s="80"/>
      <c r="C1289" s="79"/>
      <c r="D1289" s="79"/>
      <c r="E1289" s="80"/>
      <c r="F1289" s="79"/>
      <c r="G1289" s="79"/>
      <c r="H1289" s="79"/>
      <c r="I1289" s="79"/>
      <c r="J1289" s="80"/>
      <c r="K1289" s="254"/>
    </row>
    <row r="1290" spans="2:11">
      <c r="B1290" s="80"/>
      <c r="C1290" s="79"/>
      <c r="D1290" s="79"/>
      <c r="E1290" s="80"/>
      <c r="F1290" s="79"/>
      <c r="G1290" s="79"/>
      <c r="H1290" s="79"/>
      <c r="I1290" s="79"/>
      <c r="J1290" s="80"/>
      <c r="K1290" s="254"/>
    </row>
    <row r="1291" spans="2:11">
      <c r="B1291" s="80"/>
      <c r="C1291" s="79"/>
      <c r="D1291" s="79"/>
      <c r="E1291" s="80"/>
      <c r="F1291" s="79"/>
      <c r="G1291" s="79"/>
      <c r="H1291" s="79"/>
      <c r="I1291" s="79"/>
      <c r="J1291" s="80"/>
      <c r="K1291" s="254"/>
    </row>
    <row r="1292" spans="2:11">
      <c r="B1292" s="80"/>
      <c r="C1292" s="79"/>
      <c r="D1292" s="79"/>
      <c r="E1292" s="80"/>
      <c r="F1292" s="79"/>
      <c r="G1292" s="79"/>
      <c r="H1292" s="79"/>
      <c r="I1292" s="79"/>
      <c r="J1292" s="80"/>
      <c r="K1292" s="254"/>
    </row>
    <row r="1293" spans="2:11">
      <c r="B1293" s="80"/>
      <c r="C1293" s="79"/>
      <c r="D1293" s="79"/>
      <c r="E1293" s="80"/>
      <c r="F1293" s="79"/>
      <c r="G1293" s="79"/>
      <c r="H1293" s="79"/>
      <c r="I1293" s="79"/>
      <c r="J1293" s="80"/>
      <c r="K1293" s="254"/>
    </row>
    <row r="1294" spans="2:11">
      <c r="B1294" s="80"/>
      <c r="C1294" s="79"/>
      <c r="D1294" s="79"/>
      <c r="E1294" s="80"/>
      <c r="F1294" s="79"/>
      <c r="G1294" s="79"/>
      <c r="H1294" s="79"/>
      <c r="I1294" s="79"/>
      <c r="J1294" s="80"/>
      <c r="K1294" s="254"/>
    </row>
    <row r="1295" spans="2:11">
      <c r="B1295" s="80"/>
      <c r="C1295" s="79"/>
      <c r="D1295" s="79"/>
      <c r="E1295" s="80"/>
      <c r="F1295" s="79"/>
      <c r="G1295" s="79"/>
      <c r="H1295" s="79"/>
      <c r="I1295" s="79"/>
      <c r="J1295" s="80"/>
      <c r="K1295" s="254"/>
    </row>
    <row r="1296" spans="2:11">
      <c r="B1296" s="80"/>
      <c r="C1296" s="79"/>
      <c r="D1296" s="79"/>
      <c r="E1296" s="80"/>
      <c r="F1296" s="79"/>
      <c r="G1296" s="79"/>
      <c r="H1296" s="79"/>
      <c r="I1296" s="79"/>
      <c r="J1296" s="80"/>
      <c r="K1296" s="254"/>
    </row>
    <row r="1297" spans="2:11">
      <c r="B1297" s="80"/>
      <c r="C1297" s="79"/>
      <c r="D1297" s="79"/>
      <c r="E1297" s="80"/>
      <c r="F1297" s="79"/>
      <c r="G1297" s="79"/>
      <c r="H1297" s="79"/>
      <c r="I1297" s="79"/>
      <c r="J1297" s="80"/>
      <c r="K1297" s="254"/>
    </row>
    <row r="1298" spans="2:11">
      <c r="B1298" s="80"/>
      <c r="C1298" s="79"/>
      <c r="D1298" s="79"/>
      <c r="E1298" s="80"/>
      <c r="F1298" s="79"/>
      <c r="G1298" s="79"/>
      <c r="H1298" s="79"/>
      <c r="I1298" s="79"/>
      <c r="J1298" s="80"/>
      <c r="K1298" s="254"/>
    </row>
    <row r="1299" spans="2:11">
      <c r="B1299" s="80"/>
      <c r="C1299" s="79"/>
      <c r="D1299" s="79"/>
      <c r="E1299" s="80"/>
      <c r="F1299" s="79"/>
      <c r="G1299" s="79"/>
      <c r="H1299" s="79"/>
      <c r="I1299" s="79"/>
      <c r="J1299" s="80"/>
      <c r="K1299" s="254"/>
    </row>
    <row r="1300" spans="2:11">
      <c r="B1300" s="80"/>
      <c r="C1300" s="79"/>
      <c r="D1300" s="79"/>
      <c r="E1300" s="80"/>
      <c r="F1300" s="79"/>
      <c r="G1300" s="79"/>
      <c r="H1300" s="79"/>
      <c r="I1300" s="79"/>
      <c r="J1300" s="80"/>
      <c r="K1300" s="254"/>
    </row>
    <row r="1301" spans="2:11">
      <c r="B1301" s="80"/>
      <c r="C1301" s="79"/>
      <c r="D1301" s="79"/>
      <c r="E1301" s="80"/>
      <c r="F1301" s="79"/>
      <c r="G1301" s="79"/>
      <c r="H1301" s="79"/>
      <c r="I1301" s="79"/>
      <c r="J1301" s="80"/>
      <c r="K1301" s="254"/>
    </row>
    <row r="1302" spans="2:11">
      <c r="B1302" s="80"/>
      <c r="C1302" s="79"/>
      <c r="D1302" s="79"/>
      <c r="E1302" s="80"/>
      <c r="F1302" s="79"/>
      <c r="G1302" s="79"/>
      <c r="H1302" s="79"/>
      <c r="I1302" s="79"/>
      <c r="J1302" s="80"/>
      <c r="K1302" s="254"/>
    </row>
    <row r="1303" spans="2:11">
      <c r="B1303" s="80"/>
      <c r="C1303" s="79"/>
      <c r="D1303" s="79"/>
      <c r="E1303" s="80"/>
      <c r="F1303" s="79"/>
      <c r="G1303" s="79"/>
      <c r="H1303" s="79"/>
      <c r="I1303" s="79"/>
      <c r="J1303" s="80"/>
      <c r="K1303" s="254"/>
    </row>
    <row r="1304" spans="2:11">
      <c r="B1304" s="80"/>
      <c r="C1304" s="79"/>
      <c r="D1304" s="79"/>
      <c r="E1304" s="80"/>
      <c r="F1304" s="79"/>
      <c r="G1304" s="79"/>
      <c r="H1304" s="79"/>
      <c r="I1304" s="79"/>
      <c r="J1304" s="80"/>
      <c r="K1304" s="254"/>
    </row>
    <row r="1305" spans="2:11">
      <c r="B1305" s="80"/>
      <c r="C1305" s="79"/>
      <c r="D1305" s="79"/>
      <c r="E1305" s="80"/>
      <c r="F1305" s="79"/>
      <c r="G1305" s="79"/>
      <c r="H1305" s="79"/>
      <c r="I1305" s="79"/>
      <c r="J1305" s="80"/>
      <c r="K1305" s="254"/>
    </row>
    <row r="1306" spans="2:11">
      <c r="B1306" s="80"/>
      <c r="C1306" s="79"/>
      <c r="D1306" s="79"/>
      <c r="E1306" s="80"/>
      <c r="F1306" s="79"/>
      <c r="G1306" s="79"/>
      <c r="H1306" s="79"/>
      <c r="I1306" s="79"/>
      <c r="J1306" s="80"/>
      <c r="K1306" s="254"/>
    </row>
    <row r="1307" spans="2:11">
      <c r="B1307" s="80"/>
      <c r="C1307" s="79"/>
      <c r="D1307" s="79"/>
      <c r="E1307" s="80"/>
      <c r="F1307" s="79"/>
      <c r="G1307" s="79"/>
      <c r="H1307" s="79"/>
      <c r="I1307" s="79"/>
      <c r="J1307" s="80"/>
      <c r="K1307" s="254"/>
    </row>
    <row r="1308" spans="2:11">
      <c r="B1308" s="80"/>
      <c r="C1308" s="79"/>
      <c r="D1308" s="79"/>
      <c r="E1308" s="80"/>
      <c r="F1308" s="79"/>
      <c r="G1308" s="79"/>
      <c r="H1308" s="79"/>
      <c r="I1308" s="79"/>
      <c r="J1308" s="80"/>
      <c r="K1308" s="254"/>
    </row>
    <row r="1309" spans="2:11">
      <c r="B1309" s="80"/>
      <c r="C1309" s="79"/>
      <c r="D1309" s="79"/>
      <c r="E1309" s="80"/>
      <c r="F1309" s="79"/>
      <c r="G1309" s="79"/>
      <c r="H1309" s="79"/>
      <c r="I1309" s="79"/>
      <c r="J1309" s="80"/>
      <c r="K1309" s="254"/>
    </row>
    <row r="1310" spans="2:11">
      <c r="B1310" s="80"/>
      <c r="C1310" s="79"/>
      <c r="D1310" s="79"/>
      <c r="E1310" s="80"/>
      <c r="F1310" s="79"/>
      <c r="G1310" s="79"/>
      <c r="H1310" s="79"/>
      <c r="I1310" s="79"/>
      <c r="J1310" s="80"/>
      <c r="K1310" s="254"/>
    </row>
    <row r="1311" spans="2:11">
      <c r="B1311" s="80"/>
      <c r="C1311" s="79"/>
      <c r="D1311" s="79"/>
      <c r="E1311" s="80"/>
      <c r="F1311" s="79"/>
      <c r="G1311" s="79"/>
      <c r="H1311" s="79"/>
      <c r="I1311" s="79"/>
      <c r="J1311" s="80"/>
      <c r="K1311" s="254"/>
    </row>
    <row r="1312" spans="2:11">
      <c r="B1312" s="80"/>
      <c r="C1312" s="79"/>
      <c r="D1312" s="79"/>
      <c r="E1312" s="80"/>
      <c r="F1312" s="79"/>
      <c r="G1312" s="79"/>
      <c r="H1312" s="79"/>
      <c r="I1312" s="79"/>
      <c r="J1312" s="80"/>
      <c r="K1312" s="254"/>
    </row>
    <row r="1313" spans="2:11">
      <c r="B1313" s="80"/>
      <c r="C1313" s="79"/>
      <c r="D1313" s="79"/>
      <c r="E1313" s="80"/>
      <c r="F1313" s="79"/>
      <c r="G1313" s="79"/>
      <c r="H1313" s="79"/>
      <c r="I1313" s="79"/>
      <c r="J1313" s="80"/>
      <c r="K1313" s="254"/>
    </row>
    <row r="1314" spans="2:11">
      <c r="B1314" s="80"/>
      <c r="C1314" s="79"/>
      <c r="D1314" s="79"/>
      <c r="E1314" s="80"/>
      <c r="F1314" s="79"/>
      <c r="G1314" s="79"/>
      <c r="H1314" s="79"/>
      <c r="I1314" s="79"/>
      <c r="J1314" s="80"/>
      <c r="K1314" s="254"/>
    </row>
    <row r="1315" spans="2:11">
      <c r="B1315" s="80"/>
      <c r="C1315" s="79"/>
      <c r="D1315" s="79"/>
      <c r="E1315" s="80"/>
      <c r="F1315" s="79"/>
      <c r="G1315" s="79"/>
      <c r="H1315" s="79"/>
      <c r="I1315" s="79"/>
      <c r="J1315" s="80"/>
      <c r="K1315" s="254"/>
    </row>
    <row r="1316" spans="2:11">
      <c r="B1316" s="80"/>
      <c r="C1316" s="79"/>
      <c r="D1316" s="79"/>
      <c r="E1316" s="80"/>
      <c r="F1316" s="79"/>
      <c r="G1316" s="79"/>
      <c r="H1316" s="79"/>
      <c r="I1316" s="79"/>
      <c r="J1316" s="80"/>
      <c r="K1316" s="254"/>
    </row>
    <row r="1317" spans="2:11">
      <c r="B1317" s="80"/>
      <c r="C1317" s="79"/>
      <c r="D1317" s="79"/>
      <c r="E1317" s="80"/>
      <c r="F1317" s="79"/>
      <c r="G1317" s="79"/>
      <c r="H1317" s="79"/>
      <c r="I1317" s="79"/>
      <c r="J1317" s="80"/>
      <c r="K1317" s="254"/>
    </row>
    <row r="1318" spans="2:11">
      <c r="B1318" s="80"/>
      <c r="C1318" s="79"/>
      <c r="D1318" s="79"/>
      <c r="E1318" s="80"/>
      <c r="F1318" s="79"/>
      <c r="G1318" s="79"/>
      <c r="H1318" s="79"/>
      <c r="I1318" s="79"/>
      <c r="J1318" s="80"/>
      <c r="K1318" s="254"/>
    </row>
    <row r="1319" spans="2:11">
      <c r="B1319" s="80"/>
      <c r="C1319" s="79"/>
      <c r="D1319" s="79"/>
      <c r="E1319" s="80"/>
      <c r="F1319" s="79"/>
      <c r="G1319" s="79"/>
      <c r="H1319" s="79"/>
      <c r="I1319" s="79"/>
      <c r="J1319" s="80"/>
      <c r="K1319" s="254"/>
    </row>
    <row r="1320" spans="2:11">
      <c r="B1320" s="80"/>
      <c r="C1320" s="79"/>
      <c r="D1320" s="79"/>
      <c r="E1320" s="80"/>
      <c r="F1320" s="79"/>
      <c r="G1320" s="79"/>
      <c r="H1320" s="79"/>
      <c r="I1320" s="79"/>
      <c r="J1320" s="80"/>
      <c r="K1320" s="254"/>
    </row>
    <row r="1321" spans="2:11">
      <c r="B1321" s="80"/>
      <c r="C1321" s="79"/>
      <c r="D1321" s="79"/>
      <c r="E1321" s="80"/>
      <c r="F1321" s="79"/>
      <c r="G1321" s="79"/>
      <c r="H1321" s="79"/>
      <c r="I1321" s="79"/>
      <c r="J1321" s="80"/>
      <c r="K1321" s="254"/>
    </row>
    <row r="1322" spans="2:11">
      <c r="B1322" s="80"/>
      <c r="C1322" s="79"/>
      <c r="D1322" s="79"/>
      <c r="E1322" s="80"/>
      <c r="F1322" s="79"/>
      <c r="G1322" s="79"/>
      <c r="H1322" s="79"/>
      <c r="I1322" s="79"/>
      <c r="J1322" s="80"/>
      <c r="K1322" s="254"/>
    </row>
    <row r="1323" spans="2:11">
      <c r="B1323" s="80"/>
      <c r="C1323" s="79"/>
      <c r="D1323" s="79"/>
      <c r="E1323" s="80"/>
      <c r="F1323" s="79"/>
      <c r="G1323" s="79"/>
      <c r="H1323" s="79"/>
      <c r="I1323" s="79"/>
      <c r="J1323" s="80"/>
      <c r="K1323" s="254"/>
    </row>
    <row r="1324" spans="2:11">
      <c r="B1324" s="80"/>
      <c r="C1324" s="79"/>
      <c r="D1324" s="79"/>
      <c r="E1324" s="80"/>
      <c r="F1324" s="79"/>
      <c r="G1324" s="79"/>
      <c r="H1324" s="79"/>
      <c r="I1324" s="79"/>
      <c r="J1324" s="80"/>
      <c r="K1324" s="254"/>
    </row>
    <row r="1325" spans="2:11">
      <c r="B1325" s="80"/>
      <c r="C1325" s="79"/>
      <c r="D1325" s="79"/>
      <c r="E1325" s="80"/>
      <c r="F1325" s="79"/>
      <c r="G1325" s="79"/>
      <c r="H1325" s="79"/>
      <c r="I1325" s="79"/>
      <c r="J1325" s="80"/>
      <c r="K1325" s="254"/>
    </row>
    <row r="1326" spans="2:11">
      <c r="B1326" s="80"/>
      <c r="C1326" s="79"/>
      <c r="D1326" s="79"/>
      <c r="E1326" s="80"/>
      <c r="F1326" s="79"/>
      <c r="G1326" s="79"/>
      <c r="H1326" s="79"/>
      <c r="I1326" s="79"/>
      <c r="J1326" s="80"/>
      <c r="K1326" s="254"/>
    </row>
    <row r="1327" spans="2:11">
      <c r="B1327" s="80"/>
      <c r="C1327" s="79"/>
      <c r="D1327" s="79"/>
      <c r="E1327" s="80"/>
      <c r="F1327" s="79"/>
      <c r="G1327" s="79"/>
      <c r="H1327" s="79"/>
      <c r="I1327" s="79"/>
      <c r="J1327" s="80"/>
      <c r="K1327" s="254"/>
    </row>
    <row r="1328" spans="2:11">
      <c r="B1328" s="80"/>
      <c r="C1328" s="79"/>
      <c r="D1328" s="79"/>
      <c r="E1328" s="80"/>
      <c r="F1328" s="79"/>
      <c r="G1328" s="79"/>
      <c r="H1328" s="79"/>
      <c r="I1328" s="79"/>
      <c r="J1328" s="80"/>
      <c r="K1328" s="254"/>
    </row>
    <row r="1329" spans="2:11">
      <c r="B1329" s="80"/>
      <c r="C1329" s="79"/>
      <c r="D1329" s="79"/>
      <c r="E1329" s="80"/>
      <c r="F1329" s="79"/>
      <c r="G1329" s="79"/>
      <c r="H1329" s="79"/>
      <c r="I1329" s="79"/>
      <c r="J1329" s="80"/>
      <c r="K1329" s="254"/>
    </row>
    <row r="1330" spans="2:11">
      <c r="B1330" s="80"/>
      <c r="C1330" s="79"/>
      <c r="D1330" s="79"/>
      <c r="E1330" s="80"/>
      <c r="F1330" s="79"/>
      <c r="G1330" s="79"/>
      <c r="H1330" s="79"/>
      <c r="I1330" s="79"/>
      <c r="J1330" s="80"/>
      <c r="K1330" s="254"/>
    </row>
    <row r="1331" spans="2:11">
      <c r="B1331" s="80"/>
      <c r="C1331" s="79"/>
      <c r="D1331" s="79"/>
      <c r="E1331" s="80"/>
      <c r="F1331" s="79"/>
      <c r="G1331" s="79"/>
      <c r="H1331" s="79"/>
      <c r="I1331" s="79"/>
      <c r="J1331" s="80"/>
      <c r="K1331" s="254"/>
    </row>
    <row r="1332" spans="2:11">
      <c r="B1332" s="80"/>
      <c r="C1332" s="79"/>
      <c r="D1332" s="79"/>
      <c r="E1332" s="80"/>
      <c r="F1332" s="79"/>
      <c r="G1332" s="79"/>
      <c r="H1332" s="79"/>
      <c r="I1332" s="79"/>
      <c r="J1332" s="80"/>
      <c r="K1332" s="254"/>
    </row>
    <row r="1333" spans="2:11">
      <c r="B1333" s="80"/>
      <c r="C1333" s="79"/>
      <c r="D1333" s="79"/>
      <c r="E1333" s="80"/>
      <c r="F1333" s="79"/>
      <c r="G1333" s="79"/>
      <c r="H1333" s="79"/>
      <c r="I1333" s="79"/>
      <c r="J1333" s="80"/>
      <c r="K1333" s="254"/>
    </row>
    <row r="1334" spans="2:11">
      <c r="B1334" s="80"/>
      <c r="C1334" s="79"/>
      <c r="D1334" s="79"/>
      <c r="E1334" s="80"/>
      <c r="F1334" s="79"/>
      <c r="G1334" s="79"/>
      <c r="H1334" s="79"/>
      <c r="I1334" s="79"/>
      <c r="J1334" s="80"/>
      <c r="K1334" s="254"/>
    </row>
    <row r="1335" spans="2:11">
      <c r="B1335" s="80"/>
      <c r="C1335" s="79"/>
      <c r="D1335" s="79"/>
      <c r="E1335" s="80"/>
      <c r="F1335" s="79"/>
      <c r="G1335" s="79"/>
      <c r="H1335" s="79"/>
      <c r="I1335" s="79"/>
      <c r="J1335" s="80"/>
      <c r="K1335" s="254"/>
    </row>
    <row r="1336" spans="2:11">
      <c r="B1336" s="80"/>
      <c r="C1336" s="79"/>
      <c r="D1336" s="79"/>
      <c r="E1336" s="80"/>
      <c r="F1336" s="79"/>
      <c r="G1336" s="79"/>
      <c r="H1336" s="79"/>
      <c r="I1336" s="79"/>
      <c r="J1336" s="80"/>
      <c r="K1336" s="254"/>
    </row>
    <row r="1337" spans="2:11">
      <c r="B1337" s="80"/>
      <c r="C1337" s="79"/>
      <c r="D1337" s="79"/>
      <c r="E1337" s="80"/>
      <c r="F1337" s="79"/>
      <c r="G1337" s="79"/>
      <c r="H1337" s="79"/>
      <c r="I1337" s="79"/>
      <c r="J1337" s="80"/>
      <c r="K1337" s="254"/>
    </row>
    <row r="1338" spans="2:11">
      <c r="B1338" s="80"/>
      <c r="C1338" s="79"/>
      <c r="D1338" s="79"/>
      <c r="E1338" s="80"/>
      <c r="F1338" s="79"/>
      <c r="G1338" s="79"/>
      <c r="H1338" s="79"/>
      <c r="I1338" s="79"/>
      <c r="J1338" s="80"/>
      <c r="K1338" s="254"/>
    </row>
    <row r="1339" spans="2:11">
      <c r="B1339" s="80"/>
      <c r="C1339" s="79"/>
      <c r="D1339" s="79"/>
      <c r="E1339" s="80"/>
      <c r="F1339" s="79"/>
      <c r="G1339" s="79"/>
      <c r="H1339" s="79"/>
      <c r="I1339" s="79"/>
      <c r="J1339" s="80"/>
      <c r="K1339" s="254"/>
    </row>
    <row r="1340" spans="2:11">
      <c r="B1340" s="80"/>
      <c r="C1340" s="79"/>
      <c r="D1340" s="79"/>
      <c r="E1340" s="80"/>
      <c r="F1340" s="79"/>
      <c r="G1340" s="79"/>
      <c r="H1340" s="79"/>
      <c r="I1340" s="79"/>
      <c r="J1340" s="80"/>
      <c r="K1340" s="254"/>
    </row>
    <row r="1341" spans="2:11">
      <c r="B1341" s="80"/>
      <c r="C1341" s="79"/>
      <c r="D1341" s="79"/>
      <c r="E1341" s="80"/>
      <c r="F1341" s="79"/>
      <c r="G1341" s="79"/>
      <c r="H1341" s="79"/>
      <c r="I1341" s="79"/>
      <c r="J1341" s="80"/>
      <c r="K1341" s="254"/>
    </row>
    <row r="1342" spans="2:11">
      <c r="B1342" s="80"/>
      <c r="C1342" s="79"/>
      <c r="D1342" s="79"/>
      <c r="E1342" s="80"/>
      <c r="F1342" s="79"/>
      <c r="G1342" s="79"/>
      <c r="H1342" s="79"/>
      <c r="I1342" s="79"/>
      <c r="J1342" s="80"/>
      <c r="K1342" s="254"/>
    </row>
    <row r="1343" spans="2:11">
      <c r="B1343" s="80"/>
      <c r="C1343" s="79"/>
      <c r="D1343" s="79"/>
      <c r="E1343" s="80"/>
      <c r="F1343" s="79"/>
      <c r="G1343" s="79"/>
      <c r="H1343" s="79"/>
      <c r="I1343" s="79"/>
      <c r="J1343" s="80"/>
      <c r="K1343" s="254"/>
    </row>
    <row r="1344" spans="2:11">
      <c r="B1344" s="80"/>
      <c r="C1344" s="79"/>
      <c r="D1344" s="79"/>
      <c r="E1344" s="80"/>
      <c r="F1344" s="79"/>
      <c r="G1344" s="79"/>
      <c r="H1344" s="79"/>
      <c r="I1344" s="79"/>
      <c r="J1344" s="80"/>
      <c r="K1344" s="254"/>
    </row>
    <row r="1345" spans="2:11">
      <c r="B1345" s="80"/>
      <c r="C1345" s="79"/>
      <c r="D1345" s="79"/>
      <c r="E1345" s="80"/>
      <c r="F1345" s="79"/>
      <c r="G1345" s="79"/>
      <c r="H1345" s="79"/>
      <c r="I1345" s="79"/>
      <c r="J1345" s="80"/>
      <c r="K1345" s="254"/>
    </row>
    <row r="1346" spans="2:11">
      <c r="B1346" s="80"/>
      <c r="C1346" s="79"/>
      <c r="D1346" s="79"/>
      <c r="E1346" s="80"/>
      <c r="F1346" s="79"/>
      <c r="G1346" s="79"/>
      <c r="H1346" s="79"/>
      <c r="I1346" s="79"/>
      <c r="J1346" s="80"/>
      <c r="K1346" s="254"/>
    </row>
    <row r="1347" spans="2:11">
      <c r="B1347" s="80"/>
      <c r="C1347" s="79"/>
      <c r="D1347" s="79"/>
      <c r="E1347" s="80"/>
      <c r="F1347" s="79"/>
      <c r="G1347" s="79"/>
      <c r="H1347" s="79"/>
      <c r="I1347" s="79"/>
      <c r="J1347" s="80"/>
      <c r="K1347" s="254"/>
    </row>
    <row r="1348" spans="2:11">
      <c r="B1348" s="80"/>
      <c r="C1348" s="79"/>
      <c r="D1348" s="79"/>
      <c r="E1348" s="80"/>
      <c r="F1348" s="79"/>
      <c r="G1348" s="79"/>
      <c r="H1348" s="79"/>
      <c r="I1348" s="79"/>
      <c r="J1348" s="80"/>
      <c r="K1348" s="254"/>
    </row>
    <row r="1349" spans="2:11">
      <c r="B1349" s="80"/>
      <c r="C1349" s="79"/>
      <c r="D1349" s="79"/>
      <c r="E1349" s="80"/>
      <c r="F1349" s="79"/>
      <c r="G1349" s="79"/>
      <c r="H1349" s="79"/>
      <c r="I1349" s="79"/>
      <c r="J1349" s="80"/>
      <c r="K1349" s="254"/>
    </row>
    <row r="1350" spans="2:11">
      <c r="B1350" s="80"/>
      <c r="C1350" s="79"/>
      <c r="D1350" s="79"/>
      <c r="E1350" s="80"/>
      <c r="F1350" s="79"/>
      <c r="G1350" s="79"/>
      <c r="H1350" s="79"/>
      <c r="I1350" s="79"/>
      <c r="J1350" s="80"/>
      <c r="K1350" s="254"/>
    </row>
    <row r="1351" spans="2:11">
      <c r="B1351" s="80"/>
      <c r="C1351" s="79"/>
      <c r="D1351" s="79"/>
      <c r="E1351" s="80"/>
      <c r="F1351" s="79"/>
      <c r="G1351" s="79"/>
      <c r="H1351" s="79"/>
      <c r="I1351" s="79"/>
      <c r="J1351" s="80"/>
      <c r="K1351" s="254"/>
    </row>
    <row r="1352" spans="2:11">
      <c r="B1352" s="80"/>
      <c r="C1352" s="79"/>
      <c r="D1352" s="79"/>
      <c r="E1352" s="80"/>
      <c r="F1352" s="79"/>
      <c r="G1352" s="79"/>
      <c r="H1352" s="79"/>
      <c r="I1352" s="79"/>
      <c r="J1352" s="80"/>
      <c r="K1352" s="254"/>
    </row>
    <row r="1353" spans="2:11">
      <c r="B1353" s="80"/>
      <c r="C1353" s="79"/>
      <c r="D1353" s="79"/>
      <c r="E1353" s="80"/>
      <c r="F1353" s="79"/>
      <c r="G1353" s="79"/>
      <c r="H1353" s="79"/>
      <c r="I1353" s="79"/>
      <c r="J1353" s="80"/>
      <c r="K1353" s="254"/>
    </row>
    <row r="1354" spans="2:11">
      <c r="B1354" s="80"/>
      <c r="C1354" s="79"/>
      <c r="D1354" s="79"/>
      <c r="E1354" s="80"/>
      <c r="F1354" s="79"/>
      <c r="G1354" s="79"/>
      <c r="H1354" s="79"/>
      <c r="I1354" s="79"/>
      <c r="J1354" s="80"/>
      <c r="K1354" s="254"/>
    </row>
    <row r="1355" spans="2:11">
      <c r="B1355" s="80"/>
      <c r="C1355" s="79"/>
      <c r="D1355" s="79"/>
      <c r="E1355" s="80"/>
      <c r="F1355" s="79"/>
      <c r="G1355" s="79"/>
      <c r="H1355" s="79"/>
      <c r="I1355" s="79"/>
      <c r="J1355" s="80"/>
      <c r="K1355" s="254"/>
    </row>
    <row r="1356" spans="2:11">
      <c r="B1356" s="80"/>
      <c r="C1356" s="79"/>
      <c r="D1356" s="79"/>
      <c r="E1356" s="80"/>
      <c r="F1356" s="79"/>
      <c r="G1356" s="79"/>
      <c r="H1356" s="79"/>
      <c r="I1356" s="79"/>
      <c r="J1356" s="80"/>
      <c r="K1356" s="254"/>
    </row>
    <row r="1357" spans="2:11">
      <c r="B1357" s="80"/>
      <c r="C1357" s="79"/>
      <c r="D1357" s="79"/>
      <c r="E1357" s="80"/>
      <c r="F1357" s="79"/>
      <c r="G1357" s="79"/>
      <c r="H1357" s="79"/>
      <c r="I1357" s="79"/>
      <c r="J1357" s="80"/>
      <c r="K1357" s="254"/>
    </row>
    <row r="1358" spans="2:11">
      <c r="B1358" s="80"/>
      <c r="C1358" s="79"/>
      <c r="D1358" s="79"/>
      <c r="E1358" s="80"/>
      <c r="F1358" s="79"/>
      <c r="G1358" s="79"/>
      <c r="H1358" s="79"/>
      <c r="I1358" s="79"/>
      <c r="J1358" s="80"/>
      <c r="K1358" s="254"/>
    </row>
    <row r="1359" spans="2:11">
      <c r="B1359" s="80"/>
      <c r="C1359" s="79"/>
      <c r="D1359" s="79"/>
      <c r="E1359" s="80"/>
      <c r="F1359" s="79"/>
      <c r="G1359" s="79"/>
      <c r="H1359" s="79"/>
      <c r="I1359" s="79"/>
      <c r="J1359" s="80"/>
      <c r="K1359" s="254"/>
    </row>
    <row r="1360" spans="2:11">
      <c r="B1360" s="80"/>
      <c r="C1360" s="79"/>
      <c r="D1360" s="79"/>
      <c r="E1360" s="80"/>
      <c r="F1360" s="79"/>
      <c r="G1360" s="79"/>
      <c r="H1360" s="79"/>
      <c r="I1360" s="79"/>
      <c r="J1360" s="80"/>
      <c r="K1360" s="254"/>
    </row>
    <row r="1361" spans="2:11">
      <c r="B1361" s="80"/>
      <c r="C1361" s="79"/>
      <c r="D1361" s="79"/>
      <c r="E1361" s="80"/>
      <c r="F1361" s="79"/>
      <c r="G1361" s="79"/>
      <c r="H1361" s="79"/>
      <c r="I1361" s="79"/>
      <c r="J1361" s="80"/>
      <c r="K1361" s="254"/>
    </row>
    <row r="1362" spans="2:11">
      <c r="B1362" s="80"/>
      <c r="C1362" s="79"/>
      <c r="D1362" s="79"/>
      <c r="E1362" s="80"/>
      <c r="F1362" s="79"/>
      <c r="G1362" s="79"/>
      <c r="H1362" s="79"/>
      <c r="I1362" s="79"/>
      <c r="J1362" s="80"/>
      <c r="K1362" s="254"/>
    </row>
    <row r="1363" spans="2:11">
      <c r="B1363" s="80"/>
      <c r="C1363" s="79"/>
      <c r="D1363" s="79"/>
      <c r="E1363" s="80"/>
      <c r="F1363" s="79"/>
      <c r="G1363" s="79"/>
      <c r="H1363" s="79"/>
      <c r="I1363" s="79"/>
      <c r="J1363" s="80"/>
      <c r="K1363" s="254"/>
    </row>
    <row r="1364" spans="2:11">
      <c r="B1364" s="80"/>
      <c r="C1364" s="79"/>
      <c r="D1364" s="79"/>
      <c r="E1364" s="80"/>
      <c r="F1364" s="79"/>
      <c r="G1364" s="79"/>
      <c r="H1364" s="79"/>
      <c r="I1364" s="79"/>
      <c r="J1364" s="80"/>
      <c r="K1364" s="254"/>
    </row>
    <row r="1365" spans="2:11">
      <c r="B1365" s="80"/>
      <c r="C1365" s="79"/>
      <c r="D1365" s="79"/>
      <c r="E1365" s="80"/>
      <c r="F1365" s="79"/>
      <c r="G1365" s="79"/>
      <c r="H1365" s="79"/>
      <c r="I1365" s="79"/>
      <c r="J1365" s="80"/>
      <c r="K1365" s="254"/>
    </row>
    <row r="1366" spans="2:11">
      <c r="B1366" s="80"/>
      <c r="C1366" s="79"/>
      <c r="D1366" s="79"/>
      <c r="E1366" s="80"/>
      <c r="F1366" s="79"/>
      <c r="G1366" s="79"/>
      <c r="H1366" s="79"/>
      <c r="I1366" s="79"/>
      <c r="J1366" s="80"/>
      <c r="K1366" s="254"/>
    </row>
    <row r="1367" spans="2:11">
      <c r="B1367" s="80"/>
      <c r="C1367" s="79"/>
      <c r="D1367" s="79"/>
      <c r="E1367" s="80"/>
      <c r="F1367" s="79"/>
      <c r="G1367" s="79"/>
      <c r="H1367" s="79"/>
      <c r="I1367" s="79"/>
      <c r="J1367" s="80"/>
      <c r="K1367" s="254"/>
    </row>
    <row r="1368" spans="2:11">
      <c r="B1368" s="80"/>
      <c r="C1368" s="79"/>
      <c r="D1368" s="79"/>
      <c r="E1368" s="80"/>
      <c r="F1368" s="79"/>
      <c r="G1368" s="79"/>
      <c r="H1368" s="79"/>
      <c r="I1368" s="79"/>
      <c r="J1368" s="80"/>
      <c r="K1368" s="254"/>
    </row>
    <row r="1369" spans="2:11">
      <c r="B1369" s="80"/>
      <c r="C1369" s="79"/>
      <c r="D1369" s="79"/>
      <c r="E1369" s="80"/>
      <c r="F1369" s="79"/>
      <c r="G1369" s="79"/>
      <c r="H1369" s="79"/>
      <c r="I1369" s="79"/>
      <c r="J1369" s="80"/>
      <c r="K1369" s="254"/>
    </row>
    <row r="1370" spans="2:11">
      <c r="B1370" s="80"/>
      <c r="C1370" s="79"/>
      <c r="D1370" s="79"/>
      <c r="E1370" s="80"/>
      <c r="F1370" s="79"/>
      <c r="G1370" s="79"/>
      <c r="H1370" s="79"/>
      <c r="I1370" s="79"/>
      <c r="J1370" s="80"/>
      <c r="K1370" s="254"/>
    </row>
    <row r="1371" spans="2:11">
      <c r="B1371" s="80"/>
      <c r="C1371" s="79"/>
      <c r="D1371" s="79"/>
      <c r="E1371" s="80"/>
      <c r="F1371" s="79"/>
      <c r="G1371" s="79"/>
      <c r="H1371" s="79"/>
      <c r="I1371" s="79"/>
      <c r="J1371" s="80"/>
      <c r="K1371" s="254"/>
    </row>
    <row r="1372" spans="2:11">
      <c r="B1372" s="80"/>
      <c r="C1372" s="79"/>
      <c r="D1372" s="79"/>
      <c r="E1372" s="80"/>
      <c r="F1372" s="79"/>
      <c r="G1372" s="79"/>
      <c r="H1372" s="79"/>
      <c r="I1372" s="79"/>
      <c r="J1372" s="80"/>
      <c r="K1372" s="254"/>
    </row>
    <row r="1373" spans="2:11">
      <c r="B1373" s="80"/>
      <c r="C1373" s="79"/>
      <c r="D1373" s="79"/>
      <c r="E1373" s="80"/>
      <c r="F1373" s="79"/>
      <c r="G1373" s="79"/>
      <c r="H1373" s="79"/>
      <c r="I1373" s="79"/>
      <c r="J1373" s="80"/>
      <c r="K1373" s="254"/>
    </row>
    <row r="1374" spans="2:11">
      <c r="B1374" s="80"/>
      <c r="C1374" s="79"/>
      <c r="D1374" s="79"/>
      <c r="E1374" s="80"/>
      <c r="F1374" s="79"/>
      <c r="G1374" s="79"/>
      <c r="H1374" s="79"/>
      <c r="I1374" s="79"/>
      <c r="J1374" s="80"/>
      <c r="K1374" s="254"/>
    </row>
    <row r="1375" spans="2:11">
      <c r="B1375" s="80"/>
      <c r="C1375" s="79"/>
      <c r="D1375" s="79"/>
      <c r="E1375" s="80"/>
      <c r="F1375" s="79"/>
      <c r="G1375" s="79"/>
      <c r="H1375" s="79"/>
      <c r="I1375" s="79"/>
      <c r="J1375" s="80"/>
      <c r="K1375" s="254"/>
    </row>
    <row r="1376" spans="2:11">
      <c r="B1376" s="80"/>
      <c r="C1376" s="79"/>
      <c r="D1376" s="79"/>
      <c r="E1376" s="80"/>
      <c r="F1376" s="79"/>
      <c r="G1376" s="79"/>
      <c r="H1376" s="79"/>
      <c r="I1376" s="79"/>
      <c r="J1376" s="80"/>
      <c r="K1376" s="254"/>
    </row>
    <row r="1377" spans="2:11">
      <c r="B1377" s="80"/>
      <c r="C1377" s="79"/>
      <c r="D1377" s="79"/>
      <c r="E1377" s="80"/>
      <c r="F1377" s="79"/>
      <c r="G1377" s="79"/>
      <c r="H1377" s="79"/>
      <c r="I1377" s="79"/>
      <c r="J1377" s="80"/>
      <c r="K1377" s="254"/>
    </row>
    <row r="1378" spans="2:11">
      <c r="B1378" s="80"/>
      <c r="C1378" s="79"/>
      <c r="D1378" s="79"/>
      <c r="E1378" s="80"/>
      <c r="F1378" s="79"/>
      <c r="G1378" s="79"/>
      <c r="H1378" s="79"/>
      <c r="I1378" s="79"/>
      <c r="J1378" s="80"/>
      <c r="K1378" s="254"/>
    </row>
    <row r="1379" spans="2:11">
      <c r="B1379" s="80"/>
      <c r="C1379" s="79"/>
      <c r="D1379" s="79"/>
      <c r="E1379" s="80"/>
      <c r="F1379" s="79"/>
      <c r="G1379" s="79"/>
      <c r="H1379" s="79"/>
      <c r="I1379" s="79"/>
      <c r="J1379" s="80"/>
      <c r="K1379" s="254"/>
    </row>
    <row r="1380" spans="2:11">
      <c r="B1380" s="80"/>
      <c r="C1380" s="79"/>
      <c r="D1380" s="79"/>
      <c r="E1380" s="80"/>
      <c r="F1380" s="79"/>
      <c r="G1380" s="79"/>
      <c r="H1380" s="79"/>
      <c r="I1380" s="79"/>
      <c r="J1380" s="80"/>
      <c r="K1380" s="254"/>
    </row>
    <row r="1381" spans="2:11">
      <c r="B1381" s="80"/>
      <c r="C1381" s="79"/>
      <c r="D1381" s="79"/>
      <c r="E1381" s="80"/>
      <c r="F1381" s="79"/>
      <c r="G1381" s="79"/>
      <c r="H1381" s="79"/>
      <c r="I1381" s="79"/>
      <c r="J1381" s="80"/>
      <c r="K1381" s="254"/>
    </row>
    <row r="1382" spans="2:11">
      <c r="B1382" s="80"/>
      <c r="C1382" s="79"/>
      <c r="D1382" s="79"/>
      <c r="E1382" s="80"/>
      <c r="F1382" s="79"/>
      <c r="G1382" s="79"/>
      <c r="H1382" s="79"/>
      <c r="I1382" s="79"/>
      <c r="J1382" s="80"/>
      <c r="K1382" s="254"/>
    </row>
    <row r="1383" spans="2:11">
      <c r="B1383" s="80"/>
      <c r="C1383" s="79"/>
      <c r="D1383" s="79"/>
      <c r="E1383" s="80"/>
      <c r="F1383" s="79"/>
      <c r="G1383" s="79"/>
      <c r="H1383" s="79"/>
      <c r="I1383" s="79"/>
      <c r="J1383" s="80"/>
      <c r="K1383" s="254"/>
    </row>
    <row r="1384" spans="2:11">
      <c r="B1384" s="80"/>
      <c r="C1384" s="79"/>
      <c r="D1384" s="79"/>
      <c r="E1384" s="80"/>
      <c r="F1384" s="79"/>
      <c r="G1384" s="79"/>
      <c r="H1384" s="79"/>
      <c r="I1384" s="79"/>
      <c r="J1384" s="80"/>
      <c r="K1384" s="254"/>
    </row>
    <row r="1385" spans="2:11">
      <c r="B1385" s="80"/>
      <c r="C1385" s="79"/>
      <c r="D1385" s="79"/>
      <c r="E1385" s="80"/>
      <c r="F1385" s="79"/>
      <c r="G1385" s="79"/>
      <c r="H1385" s="79"/>
      <c r="I1385" s="79"/>
      <c r="J1385" s="80"/>
      <c r="K1385" s="254"/>
    </row>
    <row r="1386" spans="2:11">
      <c r="B1386" s="80"/>
      <c r="C1386" s="79"/>
      <c r="D1386" s="79"/>
      <c r="E1386" s="80"/>
      <c r="F1386" s="79"/>
      <c r="G1386" s="79"/>
      <c r="H1386" s="79"/>
      <c r="I1386" s="79"/>
      <c r="J1386" s="80"/>
      <c r="K1386" s="254"/>
    </row>
    <row r="1387" spans="2:11">
      <c r="B1387" s="80"/>
      <c r="C1387" s="79"/>
      <c r="D1387" s="79"/>
      <c r="E1387" s="80"/>
      <c r="F1387" s="79"/>
      <c r="G1387" s="79"/>
      <c r="H1387" s="79"/>
      <c r="I1387" s="79"/>
      <c r="J1387" s="80"/>
      <c r="K1387" s="254"/>
    </row>
    <row r="1388" spans="2:11">
      <c r="B1388" s="80"/>
      <c r="C1388" s="79"/>
      <c r="D1388" s="79"/>
      <c r="E1388" s="80"/>
      <c r="F1388" s="79"/>
      <c r="G1388" s="79"/>
      <c r="H1388" s="79"/>
      <c r="I1388" s="79"/>
      <c r="J1388" s="80"/>
      <c r="K1388" s="254"/>
    </row>
    <row r="1389" spans="2:11">
      <c r="B1389" s="80"/>
      <c r="C1389" s="79"/>
      <c r="D1389" s="79"/>
      <c r="E1389" s="80"/>
      <c r="F1389" s="79"/>
      <c r="G1389" s="79"/>
      <c r="H1389" s="79"/>
      <c r="I1389" s="79"/>
      <c r="J1389" s="80"/>
      <c r="K1389" s="254"/>
    </row>
    <row r="1390" spans="2:11">
      <c r="B1390" s="80"/>
      <c r="C1390" s="79"/>
      <c r="D1390" s="79"/>
      <c r="E1390" s="80"/>
      <c r="F1390" s="79"/>
      <c r="G1390" s="79"/>
      <c r="H1390" s="79"/>
      <c r="I1390" s="79"/>
      <c r="J1390" s="80"/>
      <c r="K1390" s="254"/>
    </row>
    <row r="1391" spans="2:11">
      <c r="B1391" s="80"/>
      <c r="C1391" s="79"/>
      <c r="D1391" s="79"/>
      <c r="E1391" s="80"/>
      <c r="F1391" s="79"/>
      <c r="G1391" s="79"/>
      <c r="H1391" s="79"/>
      <c r="I1391" s="79"/>
      <c r="J1391" s="80"/>
      <c r="K1391" s="254"/>
    </row>
    <row r="1392" spans="2:11">
      <c r="B1392" s="80"/>
      <c r="C1392" s="79"/>
      <c r="D1392" s="79"/>
      <c r="E1392" s="80"/>
      <c r="F1392" s="79"/>
      <c r="G1392" s="79"/>
      <c r="H1392" s="79"/>
      <c r="I1392" s="79"/>
      <c r="J1392" s="80"/>
      <c r="K1392" s="254"/>
    </row>
    <row r="1393" spans="2:11">
      <c r="B1393" s="80"/>
      <c r="C1393" s="79"/>
      <c r="D1393" s="79"/>
      <c r="E1393" s="80"/>
      <c r="F1393" s="79"/>
      <c r="G1393" s="79"/>
      <c r="H1393" s="79"/>
      <c r="I1393" s="79"/>
      <c r="J1393" s="80"/>
      <c r="K1393" s="254"/>
    </row>
    <row r="1394" spans="2:11">
      <c r="B1394" s="80"/>
      <c r="C1394" s="79"/>
      <c r="D1394" s="79"/>
      <c r="E1394" s="80"/>
      <c r="F1394" s="79"/>
      <c r="G1394" s="79"/>
      <c r="H1394" s="79"/>
      <c r="I1394" s="79"/>
      <c r="J1394" s="80"/>
      <c r="K1394" s="254"/>
    </row>
    <row r="1395" spans="2:11">
      <c r="B1395" s="80"/>
      <c r="C1395" s="79"/>
      <c r="D1395" s="79"/>
      <c r="E1395" s="80"/>
      <c r="F1395" s="79"/>
      <c r="G1395" s="79"/>
      <c r="H1395" s="79"/>
      <c r="I1395" s="79"/>
      <c r="J1395" s="80"/>
      <c r="K1395" s="254"/>
    </row>
    <row r="1396" spans="2:11">
      <c r="B1396" s="80"/>
      <c r="C1396" s="79"/>
      <c r="D1396" s="79"/>
      <c r="E1396" s="80"/>
      <c r="F1396" s="79"/>
      <c r="G1396" s="79"/>
      <c r="H1396" s="79"/>
      <c r="I1396" s="79"/>
      <c r="J1396" s="80"/>
      <c r="K1396" s="254"/>
    </row>
    <row r="1397" spans="2:11">
      <c r="B1397" s="80"/>
      <c r="C1397" s="79"/>
      <c r="D1397" s="79"/>
      <c r="E1397" s="80"/>
      <c r="F1397" s="79"/>
      <c r="G1397" s="79"/>
      <c r="H1397" s="79"/>
      <c r="I1397" s="79"/>
      <c r="J1397" s="80"/>
      <c r="K1397" s="254"/>
    </row>
    <row r="1398" spans="2:11">
      <c r="B1398" s="80"/>
      <c r="C1398" s="79"/>
      <c r="D1398" s="79"/>
      <c r="E1398" s="80"/>
      <c r="F1398" s="79"/>
      <c r="G1398" s="79"/>
      <c r="H1398" s="79"/>
      <c r="I1398" s="79"/>
      <c r="J1398" s="80"/>
      <c r="K1398" s="254"/>
    </row>
    <row r="1399" spans="2:11">
      <c r="B1399" s="80"/>
      <c r="C1399" s="79"/>
      <c r="D1399" s="79"/>
      <c r="E1399" s="80"/>
      <c r="F1399" s="79"/>
      <c r="G1399" s="79"/>
      <c r="H1399" s="79"/>
      <c r="I1399" s="79"/>
      <c r="J1399" s="80"/>
      <c r="K1399" s="254"/>
    </row>
    <row r="1400" spans="2:11">
      <c r="B1400" s="80"/>
      <c r="C1400" s="79"/>
      <c r="D1400" s="79"/>
      <c r="E1400" s="80"/>
      <c r="F1400" s="79"/>
      <c r="G1400" s="79"/>
      <c r="H1400" s="79"/>
      <c r="I1400" s="79"/>
      <c r="J1400" s="80"/>
      <c r="K1400" s="254"/>
    </row>
    <row r="1401" spans="2:11">
      <c r="B1401" s="80"/>
      <c r="C1401" s="79"/>
      <c r="D1401" s="79"/>
      <c r="E1401" s="80"/>
      <c r="F1401" s="79"/>
      <c r="G1401" s="79"/>
      <c r="H1401" s="79"/>
      <c r="I1401" s="79"/>
      <c r="J1401" s="80"/>
      <c r="K1401" s="254"/>
    </row>
    <row r="1402" spans="2:11">
      <c r="B1402" s="80"/>
      <c r="C1402" s="79"/>
      <c r="D1402" s="79"/>
      <c r="E1402" s="80"/>
      <c r="F1402" s="79"/>
      <c r="G1402" s="79"/>
      <c r="H1402" s="79"/>
      <c r="I1402" s="79"/>
      <c r="J1402" s="80"/>
      <c r="K1402" s="254"/>
    </row>
    <row r="1403" spans="2:11">
      <c r="B1403" s="80"/>
      <c r="C1403" s="79"/>
      <c r="D1403" s="79"/>
      <c r="E1403" s="80"/>
      <c r="F1403" s="79"/>
      <c r="G1403" s="79"/>
      <c r="H1403" s="79"/>
      <c r="I1403" s="79"/>
      <c r="J1403" s="80"/>
      <c r="K1403" s="254"/>
    </row>
    <row r="1404" spans="2:11">
      <c r="B1404" s="80"/>
      <c r="C1404" s="79"/>
      <c r="D1404" s="79"/>
      <c r="E1404" s="80"/>
      <c r="F1404" s="79"/>
      <c r="G1404" s="79"/>
      <c r="H1404" s="79"/>
      <c r="I1404" s="79"/>
      <c r="J1404" s="80"/>
      <c r="K1404" s="254"/>
    </row>
    <row r="1405" spans="2:11">
      <c r="B1405" s="80"/>
      <c r="C1405" s="79"/>
      <c r="D1405" s="79"/>
      <c r="E1405" s="80"/>
      <c r="F1405" s="79"/>
      <c r="G1405" s="79"/>
      <c r="H1405" s="79"/>
      <c r="I1405" s="79"/>
      <c r="J1405" s="80"/>
      <c r="K1405" s="254"/>
    </row>
    <row r="1406" spans="2:11">
      <c r="B1406" s="80"/>
      <c r="C1406" s="79"/>
      <c r="D1406" s="79"/>
      <c r="E1406" s="80"/>
      <c r="F1406" s="79"/>
      <c r="G1406" s="79"/>
      <c r="H1406" s="79"/>
      <c r="I1406" s="79"/>
      <c r="J1406" s="80"/>
      <c r="K1406" s="254"/>
    </row>
    <row r="1407" spans="2:11">
      <c r="B1407" s="80"/>
      <c r="C1407" s="79"/>
      <c r="D1407" s="79"/>
      <c r="E1407" s="80"/>
      <c r="F1407" s="79"/>
      <c r="G1407" s="79"/>
      <c r="H1407" s="79"/>
      <c r="I1407" s="79"/>
      <c r="J1407" s="80"/>
      <c r="K1407" s="254"/>
    </row>
    <row r="1408" spans="2:11">
      <c r="B1408" s="80"/>
      <c r="C1408" s="79"/>
      <c r="D1408" s="79"/>
      <c r="E1408" s="80"/>
      <c r="F1408" s="79"/>
      <c r="G1408" s="79"/>
      <c r="H1408" s="79"/>
      <c r="I1408" s="79"/>
      <c r="J1408" s="80"/>
      <c r="K1408" s="254"/>
    </row>
    <row r="1409" spans="2:11">
      <c r="B1409" s="80"/>
      <c r="C1409" s="79"/>
      <c r="D1409" s="79"/>
      <c r="E1409" s="80"/>
      <c r="F1409" s="79"/>
      <c r="G1409" s="79"/>
      <c r="H1409" s="79"/>
      <c r="I1409" s="79"/>
      <c r="J1409" s="80"/>
      <c r="K1409" s="254"/>
    </row>
    <row r="1410" spans="2:11">
      <c r="B1410" s="80"/>
      <c r="C1410" s="79"/>
      <c r="D1410" s="79"/>
      <c r="E1410" s="80"/>
      <c r="F1410" s="79"/>
      <c r="G1410" s="79"/>
      <c r="H1410" s="79"/>
      <c r="I1410" s="79"/>
      <c r="J1410" s="80"/>
      <c r="K1410" s="254"/>
    </row>
    <row r="1411" spans="2:11">
      <c r="B1411" s="80"/>
      <c r="C1411" s="79"/>
      <c r="D1411" s="79"/>
      <c r="E1411" s="80"/>
      <c r="F1411" s="79"/>
      <c r="G1411" s="79"/>
      <c r="H1411" s="79"/>
      <c r="I1411" s="79"/>
      <c r="J1411" s="80"/>
      <c r="K1411" s="254"/>
    </row>
    <row r="1412" spans="2:11">
      <c r="B1412" s="80"/>
      <c r="C1412" s="79"/>
      <c r="D1412" s="79"/>
      <c r="E1412" s="80"/>
      <c r="F1412" s="79"/>
      <c r="G1412" s="79"/>
      <c r="H1412" s="79"/>
      <c r="I1412" s="79"/>
      <c r="J1412" s="80"/>
      <c r="K1412" s="254"/>
    </row>
    <row r="1413" spans="2:11">
      <c r="B1413" s="80"/>
      <c r="C1413" s="79"/>
      <c r="D1413" s="79"/>
      <c r="E1413" s="80"/>
      <c r="F1413" s="79"/>
      <c r="G1413" s="79"/>
      <c r="H1413" s="79"/>
      <c r="I1413" s="79"/>
      <c r="J1413" s="80"/>
      <c r="K1413" s="254"/>
    </row>
    <row r="1414" spans="2:11">
      <c r="B1414" s="80"/>
      <c r="C1414" s="79"/>
      <c r="D1414" s="79"/>
      <c r="E1414" s="80"/>
      <c r="F1414" s="79"/>
      <c r="G1414" s="79"/>
      <c r="H1414" s="79"/>
      <c r="I1414" s="79"/>
      <c r="J1414" s="80"/>
      <c r="K1414" s="254"/>
    </row>
    <row r="1415" spans="2:11">
      <c r="B1415" s="80"/>
      <c r="C1415" s="79"/>
      <c r="D1415" s="79"/>
      <c r="E1415" s="80"/>
      <c r="F1415" s="79"/>
      <c r="G1415" s="79"/>
      <c r="H1415" s="79"/>
      <c r="I1415" s="79"/>
      <c r="J1415" s="80"/>
      <c r="K1415" s="254"/>
    </row>
    <row r="1416" spans="2:11">
      <c r="B1416" s="80"/>
      <c r="C1416" s="79"/>
      <c r="D1416" s="79"/>
      <c r="E1416" s="80"/>
      <c r="F1416" s="79"/>
      <c r="G1416" s="79"/>
      <c r="H1416" s="79"/>
      <c r="I1416" s="79"/>
      <c r="J1416" s="80"/>
      <c r="K1416" s="254"/>
    </row>
    <row r="1417" spans="2:11">
      <c r="B1417" s="80"/>
      <c r="C1417" s="79"/>
      <c r="D1417" s="79"/>
      <c r="E1417" s="80"/>
      <c r="F1417" s="79"/>
      <c r="G1417" s="79"/>
      <c r="H1417" s="79"/>
      <c r="I1417" s="79"/>
      <c r="J1417" s="80"/>
      <c r="K1417" s="254"/>
    </row>
    <row r="1418" spans="2:11">
      <c r="B1418" s="80"/>
      <c r="C1418" s="79"/>
      <c r="D1418" s="79"/>
      <c r="E1418" s="80"/>
      <c r="F1418" s="79"/>
      <c r="G1418" s="79"/>
      <c r="H1418" s="79"/>
      <c r="I1418" s="79"/>
      <c r="J1418" s="80"/>
      <c r="K1418" s="254"/>
    </row>
    <row r="1419" spans="2:11">
      <c r="B1419" s="80"/>
      <c r="C1419" s="79"/>
      <c r="D1419" s="79"/>
      <c r="E1419" s="80"/>
      <c r="F1419" s="79"/>
      <c r="G1419" s="79"/>
      <c r="H1419" s="79"/>
      <c r="I1419" s="79"/>
      <c r="J1419" s="80"/>
      <c r="K1419" s="254"/>
    </row>
    <row r="1420" spans="2:11">
      <c r="B1420" s="80"/>
      <c r="C1420" s="79"/>
      <c r="D1420" s="79"/>
      <c r="E1420" s="80"/>
      <c r="F1420" s="79"/>
      <c r="G1420" s="79"/>
      <c r="H1420" s="79"/>
      <c r="I1420" s="79"/>
      <c r="J1420" s="80"/>
      <c r="K1420" s="254"/>
    </row>
    <row r="1421" spans="2:11">
      <c r="B1421" s="80"/>
      <c r="C1421" s="79"/>
      <c r="D1421" s="79"/>
      <c r="E1421" s="80"/>
      <c r="F1421" s="79"/>
      <c r="G1421" s="79"/>
      <c r="H1421" s="79"/>
      <c r="I1421" s="79"/>
      <c r="J1421" s="80"/>
      <c r="K1421" s="254"/>
    </row>
    <row r="1422" spans="2:11">
      <c r="B1422" s="80"/>
      <c r="C1422" s="79"/>
      <c r="D1422" s="79"/>
      <c r="E1422" s="80"/>
      <c r="F1422" s="79"/>
      <c r="G1422" s="79"/>
      <c r="H1422" s="79"/>
      <c r="I1422" s="79"/>
      <c r="J1422" s="80"/>
      <c r="K1422" s="254"/>
    </row>
    <row r="1423" spans="2:11">
      <c r="B1423" s="80"/>
      <c r="C1423" s="79"/>
      <c r="D1423" s="79"/>
      <c r="E1423" s="80"/>
      <c r="F1423" s="79"/>
      <c r="G1423" s="79"/>
      <c r="H1423" s="79"/>
      <c r="I1423" s="79"/>
      <c r="J1423" s="80"/>
      <c r="K1423" s="254"/>
    </row>
    <row r="1424" spans="2:11">
      <c r="B1424" s="80"/>
      <c r="C1424" s="79"/>
      <c r="D1424" s="79"/>
      <c r="E1424" s="80"/>
      <c r="F1424" s="79"/>
      <c r="G1424" s="79"/>
      <c r="H1424" s="79"/>
      <c r="I1424" s="79"/>
      <c r="J1424" s="80"/>
      <c r="K1424" s="254"/>
    </row>
    <row r="1425" spans="2:11">
      <c r="B1425" s="80"/>
      <c r="C1425" s="79"/>
      <c r="D1425" s="79"/>
      <c r="E1425" s="80"/>
      <c r="F1425" s="79"/>
      <c r="G1425" s="79"/>
      <c r="H1425" s="79"/>
      <c r="I1425" s="79"/>
      <c r="J1425" s="80"/>
      <c r="K1425" s="254"/>
    </row>
    <row r="1426" spans="2:11">
      <c r="B1426" s="80"/>
      <c r="C1426" s="79"/>
      <c r="D1426" s="79"/>
      <c r="E1426" s="80"/>
      <c r="F1426" s="79"/>
      <c r="G1426" s="79"/>
      <c r="H1426" s="79"/>
      <c r="I1426" s="79"/>
      <c r="J1426" s="80"/>
      <c r="K1426" s="254"/>
    </row>
    <row r="1427" spans="2:11">
      <c r="B1427" s="80"/>
      <c r="C1427" s="79"/>
      <c r="D1427" s="79"/>
      <c r="E1427" s="80"/>
      <c r="F1427" s="79"/>
      <c r="G1427" s="79"/>
      <c r="H1427" s="79"/>
      <c r="I1427" s="79"/>
      <c r="J1427" s="80"/>
      <c r="K1427" s="254"/>
    </row>
    <row r="1428" spans="2:11">
      <c r="B1428" s="80"/>
      <c r="C1428" s="79"/>
      <c r="D1428" s="79"/>
      <c r="E1428" s="80"/>
      <c r="F1428" s="79"/>
      <c r="G1428" s="79"/>
      <c r="H1428" s="79"/>
      <c r="I1428" s="79"/>
      <c r="J1428" s="80"/>
      <c r="K1428" s="254"/>
    </row>
    <row r="1429" spans="2:11">
      <c r="B1429" s="80"/>
      <c r="C1429" s="79"/>
      <c r="D1429" s="79"/>
      <c r="E1429" s="80"/>
      <c r="F1429" s="79"/>
      <c r="G1429" s="79"/>
      <c r="H1429" s="79"/>
      <c r="I1429" s="79"/>
      <c r="J1429" s="80"/>
      <c r="K1429" s="254"/>
    </row>
    <row r="1430" spans="2:11">
      <c r="B1430" s="80"/>
      <c r="C1430" s="79"/>
      <c r="D1430" s="79"/>
      <c r="E1430" s="80"/>
      <c r="F1430" s="79"/>
      <c r="G1430" s="79"/>
      <c r="H1430" s="79"/>
      <c r="I1430" s="79"/>
      <c r="J1430" s="80"/>
      <c r="K1430" s="254"/>
    </row>
    <row r="1431" spans="2:11">
      <c r="B1431" s="80"/>
      <c r="C1431" s="79"/>
      <c r="D1431" s="79"/>
      <c r="E1431" s="80"/>
      <c r="F1431" s="79"/>
      <c r="G1431" s="79"/>
      <c r="H1431" s="79"/>
      <c r="I1431" s="79"/>
      <c r="J1431" s="80"/>
      <c r="K1431" s="254"/>
    </row>
    <row r="1432" spans="2:11">
      <c r="B1432" s="80"/>
      <c r="C1432" s="79"/>
      <c r="D1432" s="79"/>
      <c r="E1432" s="80"/>
      <c r="F1432" s="79"/>
      <c r="G1432" s="79"/>
      <c r="H1432" s="79"/>
      <c r="I1432" s="79"/>
      <c r="J1432" s="80"/>
      <c r="K1432" s="254"/>
    </row>
    <row r="1433" spans="2:11">
      <c r="B1433" s="80"/>
      <c r="C1433" s="79"/>
      <c r="D1433" s="79"/>
      <c r="E1433" s="80"/>
      <c r="F1433" s="79"/>
      <c r="G1433" s="79"/>
      <c r="H1433" s="79"/>
      <c r="I1433" s="79"/>
      <c r="J1433" s="80"/>
      <c r="K1433" s="254"/>
    </row>
    <row r="1434" spans="2:11">
      <c r="B1434" s="80"/>
      <c r="C1434" s="79"/>
      <c r="D1434" s="79"/>
      <c r="E1434" s="80"/>
      <c r="F1434" s="79"/>
      <c r="G1434" s="79"/>
      <c r="H1434" s="79"/>
      <c r="I1434" s="79"/>
      <c r="J1434" s="80"/>
      <c r="K1434" s="254"/>
    </row>
    <row r="1435" spans="2:11">
      <c r="B1435" s="80"/>
      <c r="C1435" s="79"/>
      <c r="D1435" s="79"/>
      <c r="E1435" s="80"/>
      <c r="F1435" s="79"/>
      <c r="G1435" s="79"/>
      <c r="H1435" s="79"/>
      <c r="I1435" s="79"/>
      <c r="J1435" s="80"/>
      <c r="K1435" s="254"/>
    </row>
    <row r="1436" spans="2:11">
      <c r="B1436" s="80"/>
      <c r="C1436" s="79"/>
      <c r="D1436" s="79"/>
      <c r="E1436" s="80"/>
      <c r="F1436" s="79"/>
      <c r="G1436" s="79"/>
      <c r="H1436" s="79"/>
      <c r="I1436" s="79"/>
      <c r="J1436" s="80"/>
      <c r="K1436" s="254"/>
    </row>
    <row r="1437" spans="2:11">
      <c r="B1437" s="80"/>
      <c r="C1437" s="79"/>
      <c r="D1437" s="79"/>
      <c r="E1437" s="80"/>
      <c r="F1437" s="79"/>
      <c r="G1437" s="79"/>
      <c r="H1437" s="79"/>
      <c r="I1437" s="79"/>
      <c r="J1437" s="80"/>
      <c r="K1437" s="254"/>
    </row>
    <row r="1438" spans="2:11">
      <c r="B1438" s="80"/>
      <c r="C1438" s="79"/>
      <c r="D1438" s="79"/>
      <c r="E1438" s="80"/>
      <c r="F1438" s="79"/>
      <c r="G1438" s="79"/>
      <c r="H1438" s="79"/>
      <c r="I1438" s="79"/>
      <c r="J1438" s="80"/>
      <c r="K1438" s="254"/>
    </row>
    <row r="1439" spans="2:11">
      <c r="B1439" s="80"/>
      <c r="C1439" s="79"/>
      <c r="D1439" s="79"/>
      <c r="E1439" s="80"/>
      <c r="F1439" s="79"/>
      <c r="G1439" s="79"/>
      <c r="H1439" s="79"/>
      <c r="I1439" s="79"/>
      <c r="J1439" s="80"/>
      <c r="K1439" s="254"/>
    </row>
    <row r="1440" spans="2:11">
      <c r="B1440" s="80"/>
      <c r="C1440" s="79"/>
      <c r="D1440" s="79"/>
      <c r="E1440" s="80"/>
      <c r="F1440" s="79"/>
      <c r="G1440" s="79"/>
      <c r="H1440" s="79"/>
      <c r="I1440" s="79"/>
      <c r="J1440" s="80"/>
      <c r="K1440" s="254"/>
    </row>
    <row r="1441" spans="2:11">
      <c r="B1441" s="80"/>
      <c r="C1441" s="79"/>
      <c r="D1441" s="79"/>
      <c r="E1441" s="80"/>
      <c r="F1441" s="79"/>
      <c r="G1441" s="79"/>
      <c r="H1441" s="79"/>
      <c r="I1441" s="79"/>
      <c r="J1441" s="80"/>
      <c r="K1441" s="254"/>
    </row>
    <row r="1442" spans="2:11">
      <c r="B1442" s="80"/>
      <c r="C1442" s="79"/>
      <c r="D1442" s="79"/>
      <c r="E1442" s="80"/>
      <c r="F1442" s="79"/>
      <c r="G1442" s="79"/>
      <c r="H1442" s="79"/>
      <c r="I1442" s="79"/>
      <c r="J1442" s="80"/>
      <c r="K1442" s="254"/>
    </row>
    <row r="1443" spans="2:11">
      <c r="B1443" s="80"/>
      <c r="C1443" s="79"/>
      <c r="D1443" s="79"/>
      <c r="E1443" s="80"/>
      <c r="F1443" s="79"/>
      <c r="G1443" s="79"/>
      <c r="H1443" s="79"/>
      <c r="I1443" s="79"/>
      <c r="J1443" s="80"/>
      <c r="K1443" s="254"/>
    </row>
    <row r="1444" spans="2:11">
      <c r="B1444" s="80"/>
      <c r="C1444" s="79"/>
      <c r="D1444" s="79"/>
      <c r="E1444" s="80"/>
      <c r="F1444" s="79"/>
      <c r="G1444" s="79"/>
      <c r="H1444" s="79"/>
      <c r="I1444" s="79"/>
      <c r="J1444" s="80"/>
      <c r="K1444" s="254"/>
    </row>
    <row r="1445" spans="2:11">
      <c r="B1445" s="80"/>
      <c r="C1445" s="79"/>
      <c r="D1445" s="79"/>
      <c r="E1445" s="80"/>
      <c r="F1445" s="79"/>
      <c r="G1445" s="79"/>
      <c r="H1445" s="79"/>
      <c r="I1445" s="79"/>
      <c r="J1445" s="80"/>
      <c r="K1445" s="254"/>
    </row>
    <row r="1446" spans="2:11">
      <c r="B1446" s="80"/>
      <c r="C1446" s="79"/>
      <c r="D1446" s="79"/>
      <c r="E1446" s="80"/>
      <c r="F1446" s="79"/>
      <c r="G1446" s="79"/>
      <c r="H1446" s="79"/>
      <c r="I1446" s="79"/>
      <c r="J1446" s="80"/>
      <c r="K1446" s="254"/>
    </row>
    <row r="1447" spans="2:11">
      <c r="B1447" s="80"/>
      <c r="C1447" s="79"/>
      <c r="D1447" s="79"/>
      <c r="E1447" s="80"/>
      <c r="F1447" s="79"/>
      <c r="G1447" s="79"/>
      <c r="H1447" s="79"/>
      <c r="I1447" s="79"/>
      <c r="J1447" s="80"/>
      <c r="K1447" s="254"/>
    </row>
    <row r="1448" spans="2:11">
      <c r="B1448" s="80"/>
      <c r="C1448" s="79"/>
      <c r="D1448" s="79"/>
      <c r="E1448" s="80"/>
      <c r="F1448" s="79"/>
      <c r="G1448" s="79"/>
      <c r="H1448" s="79"/>
      <c r="I1448" s="79"/>
      <c r="J1448" s="80"/>
      <c r="K1448" s="254"/>
    </row>
    <row r="1449" spans="2:11">
      <c r="B1449" s="80"/>
      <c r="C1449" s="79"/>
      <c r="D1449" s="79"/>
      <c r="E1449" s="80"/>
      <c r="F1449" s="79"/>
      <c r="G1449" s="79"/>
      <c r="H1449" s="79"/>
      <c r="I1449" s="79"/>
      <c r="J1449" s="80"/>
      <c r="K1449" s="254"/>
    </row>
    <row r="1450" spans="2:11">
      <c r="B1450" s="80"/>
      <c r="C1450" s="79"/>
      <c r="D1450" s="79"/>
      <c r="E1450" s="80"/>
      <c r="F1450" s="79"/>
      <c r="G1450" s="79"/>
      <c r="H1450" s="79"/>
      <c r="I1450" s="79"/>
      <c r="J1450" s="80"/>
      <c r="K1450" s="254"/>
    </row>
    <row r="1451" spans="2:11">
      <c r="B1451" s="80"/>
      <c r="C1451" s="79"/>
      <c r="D1451" s="79"/>
      <c r="E1451" s="80"/>
      <c r="F1451" s="79"/>
      <c r="G1451" s="79"/>
      <c r="H1451" s="79"/>
      <c r="I1451" s="79"/>
      <c r="J1451" s="80"/>
      <c r="K1451" s="254"/>
    </row>
    <row r="1452" spans="2:11">
      <c r="B1452" s="80"/>
      <c r="C1452" s="79"/>
      <c r="D1452" s="79"/>
      <c r="E1452" s="80"/>
      <c r="F1452" s="79"/>
      <c r="G1452" s="79"/>
      <c r="H1452" s="79"/>
      <c r="I1452" s="79"/>
      <c r="J1452" s="80"/>
      <c r="K1452" s="254"/>
    </row>
    <row r="1453" spans="2:11">
      <c r="B1453" s="80"/>
      <c r="C1453" s="79"/>
      <c r="D1453" s="79"/>
      <c r="E1453" s="80"/>
      <c r="F1453" s="79"/>
      <c r="G1453" s="79"/>
      <c r="H1453" s="79"/>
      <c r="I1453" s="79"/>
      <c r="J1453" s="80"/>
      <c r="K1453" s="254"/>
    </row>
    <row r="1454" spans="2:11">
      <c r="B1454" s="80"/>
      <c r="C1454" s="79"/>
      <c r="D1454" s="79"/>
      <c r="E1454" s="80"/>
      <c r="F1454" s="79"/>
      <c r="G1454" s="79"/>
      <c r="H1454" s="79"/>
      <c r="I1454" s="79"/>
      <c r="J1454" s="80"/>
      <c r="K1454" s="254"/>
    </row>
    <row r="1455" spans="2:11">
      <c r="B1455" s="80"/>
      <c r="C1455" s="79"/>
      <c r="D1455" s="79"/>
      <c r="E1455" s="80"/>
      <c r="F1455" s="79"/>
      <c r="G1455" s="79"/>
      <c r="H1455" s="79"/>
      <c r="I1455" s="79"/>
      <c r="J1455" s="80"/>
      <c r="K1455" s="254"/>
    </row>
    <row r="1456" spans="2:11">
      <c r="B1456" s="80"/>
      <c r="C1456" s="79"/>
      <c r="D1456" s="79"/>
      <c r="E1456" s="80"/>
      <c r="F1456" s="79"/>
      <c r="G1456" s="79"/>
      <c r="H1456" s="79"/>
      <c r="I1456" s="79"/>
      <c r="J1456" s="80"/>
      <c r="K1456" s="254"/>
    </row>
    <row r="1457" spans="2:11">
      <c r="B1457" s="80"/>
      <c r="C1457" s="79"/>
      <c r="D1457" s="79"/>
      <c r="E1457" s="80"/>
      <c r="F1457" s="79"/>
      <c r="G1457" s="79"/>
      <c r="H1457" s="79"/>
      <c r="I1457" s="79"/>
      <c r="J1457" s="80"/>
      <c r="K1457" s="254"/>
    </row>
    <row r="1458" spans="2:11">
      <c r="B1458" s="80"/>
      <c r="C1458" s="79"/>
      <c r="D1458" s="79"/>
      <c r="E1458" s="80"/>
      <c r="F1458" s="79"/>
      <c r="G1458" s="79"/>
      <c r="H1458" s="79"/>
      <c r="I1458" s="79"/>
      <c r="J1458" s="80"/>
      <c r="K1458" s="254"/>
    </row>
    <row r="1459" spans="2:11">
      <c r="B1459" s="80"/>
      <c r="C1459" s="79"/>
      <c r="D1459" s="79"/>
      <c r="E1459" s="80"/>
      <c r="F1459" s="79"/>
      <c r="G1459" s="79"/>
      <c r="H1459" s="79"/>
      <c r="I1459" s="79"/>
      <c r="J1459" s="80"/>
      <c r="K1459" s="254"/>
    </row>
    <row r="1460" spans="2:11">
      <c r="B1460" s="80"/>
      <c r="C1460" s="79"/>
      <c r="D1460" s="79"/>
      <c r="E1460" s="80"/>
      <c r="F1460" s="79"/>
      <c r="G1460" s="79"/>
      <c r="H1460" s="79"/>
      <c r="I1460" s="79"/>
      <c r="J1460" s="80"/>
      <c r="K1460" s="254"/>
    </row>
    <row r="1461" spans="2:11">
      <c r="B1461" s="80"/>
      <c r="C1461" s="79"/>
      <c r="D1461" s="79"/>
      <c r="E1461" s="80"/>
      <c r="F1461" s="79"/>
      <c r="G1461" s="79"/>
      <c r="H1461" s="79"/>
      <c r="I1461" s="79"/>
      <c r="J1461" s="80"/>
      <c r="K1461" s="254"/>
    </row>
    <row r="1462" spans="2:11">
      <c r="B1462" s="80"/>
      <c r="C1462" s="79"/>
      <c r="D1462" s="79"/>
      <c r="E1462" s="80"/>
      <c r="F1462" s="79"/>
      <c r="G1462" s="79"/>
      <c r="H1462" s="79"/>
      <c r="I1462" s="79"/>
      <c r="J1462" s="80"/>
      <c r="K1462" s="254"/>
    </row>
    <row r="1463" spans="2:11">
      <c r="B1463" s="80"/>
      <c r="C1463" s="79"/>
      <c r="D1463" s="79"/>
      <c r="E1463" s="80"/>
      <c r="F1463" s="79"/>
      <c r="G1463" s="79"/>
      <c r="H1463" s="79"/>
      <c r="I1463" s="79"/>
      <c r="J1463" s="80"/>
      <c r="K1463" s="254"/>
    </row>
    <row r="1464" spans="2:11">
      <c r="B1464" s="80"/>
      <c r="C1464" s="79"/>
      <c r="D1464" s="79"/>
      <c r="E1464" s="80"/>
      <c r="F1464" s="79"/>
      <c r="G1464" s="79"/>
      <c r="H1464" s="79"/>
      <c r="I1464" s="79"/>
      <c r="J1464" s="80"/>
      <c r="K1464" s="254"/>
    </row>
    <row r="1465" spans="2:11">
      <c r="B1465" s="80"/>
      <c r="C1465" s="79"/>
      <c r="D1465" s="79"/>
      <c r="E1465" s="80"/>
      <c r="F1465" s="79"/>
      <c r="G1465" s="79"/>
      <c r="H1465" s="79"/>
      <c r="I1465" s="79"/>
      <c r="J1465" s="80"/>
      <c r="K1465" s="254"/>
    </row>
    <row r="1466" spans="2:11">
      <c r="B1466" s="80"/>
      <c r="C1466" s="79"/>
      <c r="D1466" s="79"/>
      <c r="E1466" s="80"/>
      <c r="F1466" s="79"/>
      <c r="G1466" s="79"/>
      <c r="H1466" s="79"/>
      <c r="I1466" s="79"/>
      <c r="J1466" s="80"/>
      <c r="K1466" s="254"/>
    </row>
    <row r="1467" spans="2:11">
      <c r="B1467" s="80"/>
      <c r="C1467" s="79"/>
      <c r="D1467" s="79"/>
      <c r="E1467" s="80"/>
      <c r="F1467" s="79"/>
      <c r="G1467" s="79"/>
      <c r="H1467" s="79"/>
      <c r="I1467" s="79"/>
      <c r="J1467" s="80"/>
      <c r="K1467" s="254"/>
    </row>
    <row r="1468" spans="2:11">
      <c r="B1468" s="80"/>
      <c r="C1468" s="79"/>
      <c r="D1468" s="79"/>
      <c r="E1468" s="80"/>
      <c r="F1468" s="79"/>
      <c r="G1468" s="79"/>
      <c r="H1468" s="79"/>
      <c r="I1468" s="79"/>
      <c r="J1468" s="80"/>
      <c r="K1468" s="254"/>
    </row>
    <row r="1469" spans="2:11">
      <c r="B1469" s="80"/>
      <c r="C1469" s="79"/>
      <c r="D1469" s="79"/>
      <c r="E1469" s="80"/>
      <c r="F1469" s="79"/>
      <c r="G1469" s="79"/>
      <c r="H1469" s="79"/>
      <c r="I1469" s="79"/>
      <c r="J1469" s="80"/>
      <c r="K1469" s="254"/>
    </row>
    <row r="1470" spans="2:11">
      <c r="B1470" s="80"/>
      <c r="C1470" s="79"/>
      <c r="D1470" s="79"/>
      <c r="E1470" s="80"/>
      <c r="F1470" s="79"/>
      <c r="G1470" s="79"/>
      <c r="H1470" s="79"/>
      <c r="I1470" s="79"/>
      <c r="J1470" s="80"/>
      <c r="K1470" s="254"/>
    </row>
    <row r="1471" spans="2:11">
      <c r="B1471" s="80"/>
      <c r="C1471" s="79"/>
      <c r="D1471" s="79"/>
      <c r="E1471" s="80"/>
      <c r="F1471" s="79"/>
      <c r="G1471" s="79"/>
      <c r="H1471" s="79"/>
      <c r="I1471" s="79"/>
      <c r="J1471" s="80"/>
      <c r="K1471" s="254"/>
    </row>
    <row r="1472" spans="2:11">
      <c r="B1472" s="80"/>
      <c r="C1472" s="79"/>
      <c r="D1472" s="79"/>
      <c r="E1472" s="80"/>
      <c r="F1472" s="79"/>
      <c r="G1472" s="79"/>
      <c r="H1472" s="79"/>
      <c r="I1472" s="79"/>
      <c r="J1472" s="80"/>
      <c r="K1472" s="254"/>
    </row>
    <row r="1473" spans="2:11">
      <c r="B1473" s="80"/>
      <c r="C1473" s="79"/>
      <c r="D1473" s="79"/>
      <c r="E1473" s="80"/>
      <c r="F1473" s="79"/>
      <c r="G1473" s="79"/>
      <c r="H1473" s="79"/>
      <c r="I1473" s="79"/>
      <c r="J1473" s="80"/>
      <c r="K1473" s="254"/>
    </row>
    <row r="1474" spans="2:11">
      <c r="B1474" s="80"/>
      <c r="C1474" s="79"/>
      <c r="D1474" s="79"/>
      <c r="E1474" s="80"/>
      <c r="F1474" s="79"/>
      <c r="G1474" s="79"/>
      <c r="H1474" s="79"/>
      <c r="I1474" s="79"/>
      <c r="J1474" s="80"/>
      <c r="K1474" s="254"/>
    </row>
    <row r="1475" spans="2:11">
      <c r="B1475" s="80"/>
      <c r="C1475" s="79"/>
      <c r="D1475" s="79"/>
      <c r="E1475" s="80"/>
      <c r="F1475" s="79"/>
      <c r="G1475" s="79"/>
      <c r="H1475" s="79"/>
      <c r="I1475" s="79"/>
      <c r="J1475" s="80"/>
      <c r="K1475" s="254"/>
    </row>
    <row r="1476" spans="2:11">
      <c r="B1476" s="80"/>
      <c r="C1476" s="79"/>
      <c r="D1476" s="79"/>
      <c r="E1476" s="80"/>
      <c r="F1476" s="79"/>
      <c r="G1476" s="79"/>
      <c r="H1476" s="79"/>
      <c r="I1476" s="79"/>
      <c r="J1476" s="80"/>
      <c r="K1476" s="254"/>
    </row>
    <row r="1477" spans="2:11">
      <c r="B1477" s="80"/>
      <c r="C1477" s="79"/>
      <c r="D1477" s="79"/>
      <c r="E1477" s="80"/>
      <c r="F1477" s="79"/>
      <c r="G1477" s="79"/>
      <c r="H1477" s="79"/>
      <c r="I1477" s="79"/>
      <c r="J1477" s="80"/>
      <c r="K1477" s="254"/>
    </row>
    <row r="1478" spans="2:11">
      <c r="B1478" s="80"/>
      <c r="C1478" s="79"/>
      <c r="D1478" s="79"/>
      <c r="E1478" s="80"/>
      <c r="F1478" s="79"/>
      <c r="G1478" s="79"/>
      <c r="H1478" s="79"/>
      <c r="I1478" s="79"/>
      <c r="J1478" s="80"/>
      <c r="K1478" s="254"/>
    </row>
    <row r="1479" spans="2:11">
      <c r="B1479" s="80"/>
      <c r="C1479" s="79"/>
      <c r="D1479" s="79"/>
      <c r="E1479" s="80"/>
      <c r="F1479" s="79"/>
      <c r="G1479" s="79"/>
      <c r="H1479" s="79"/>
      <c r="I1479" s="79"/>
      <c r="J1479" s="80"/>
      <c r="K1479" s="254"/>
    </row>
    <row r="1480" spans="2:11">
      <c r="B1480" s="80"/>
      <c r="C1480" s="79"/>
      <c r="D1480" s="79"/>
      <c r="E1480" s="80"/>
      <c r="F1480" s="79"/>
      <c r="G1480" s="79"/>
      <c r="H1480" s="79"/>
      <c r="I1480" s="79"/>
      <c r="J1480" s="80"/>
      <c r="K1480" s="254"/>
    </row>
    <row r="1481" spans="2:11">
      <c r="B1481" s="80"/>
      <c r="C1481" s="79"/>
      <c r="D1481" s="79"/>
      <c r="E1481" s="80"/>
      <c r="F1481" s="79"/>
      <c r="G1481" s="79"/>
      <c r="H1481" s="79"/>
      <c r="I1481" s="79"/>
      <c r="J1481" s="80"/>
      <c r="K1481" s="254"/>
    </row>
    <row r="1482" spans="2:11">
      <c r="B1482" s="80"/>
      <c r="C1482" s="79"/>
      <c r="D1482" s="79"/>
      <c r="E1482" s="80"/>
      <c r="F1482" s="79"/>
      <c r="G1482" s="79"/>
      <c r="H1482" s="79"/>
      <c r="I1482" s="79"/>
      <c r="J1482" s="80"/>
      <c r="K1482" s="254"/>
    </row>
    <row r="1483" spans="2:11">
      <c r="B1483" s="80"/>
      <c r="C1483" s="79"/>
      <c r="D1483" s="79"/>
      <c r="E1483" s="80"/>
      <c r="F1483" s="79"/>
      <c r="G1483" s="79"/>
      <c r="H1483" s="79"/>
      <c r="I1483" s="79"/>
      <c r="J1483" s="80"/>
      <c r="K1483" s="254"/>
    </row>
    <row r="1484" spans="2:11">
      <c r="B1484" s="80"/>
      <c r="C1484" s="79"/>
      <c r="D1484" s="79"/>
      <c r="E1484" s="80"/>
      <c r="F1484" s="79"/>
      <c r="G1484" s="79"/>
      <c r="H1484" s="79"/>
      <c r="I1484" s="79"/>
      <c r="J1484" s="80"/>
      <c r="K1484" s="254"/>
    </row>
    <row r="1485" spans="2:11">
      <c r="B1485" s="80"/>
      <c r="C1485" s="79"/>
      <c r="D1485" s="79"/>
      <c r="E1485" s="80"/>
      <c r="F1485" s="79"/>
      <c r="G1485" s="79"/>
      <c r="H1485" s="79"/>
      <c r="I1485" s="79"/>
      <c r="J1485" s="80"/>
      <c r="K1485" s="254"/>
    </row>
    <row r="1486" spans="2:11">
      <c r="B1486" s="80"/>
      <c r="C1486" s="79"/>
      <c r="D1486" s="79"/>
      <c r="E1486" s="80"/>
      <c r="F1486" s="79"/>
      <c r="G1486" s="79"/>
      <c r="H1486" s="79"/>
      <c r="I1486" s="79"/>
      <c r="J1486" s="80"/>
      <c r="K1486" s="254"/>
    </row>
    <row r="1487" spans="2:11">
      <c r="B1487" s="80"/>
      <c r="C1487" s="79"/>
      <c r="D1487" s="79"/>
      <c r="E1487" s="80"/>
      <c r="F1487" s="79"/>
      <c r="G1487" s="79"/>
      <c r="H1487" s="79"/>
      <c r="I1487" s="79"/>
      <c r="J1487" s="80"/>
      <c r="K1487" s="254"/>
    </row>
    <row r="1488" spans="2:11">
      <c r="B1488" s="80"/>
      <c r="C1488" s="79"/>
      <c r="D1488" s="79"/>
      <c r="E1488" s="80"/>
      <c r="F1488" s="79"/>
      <c r="G1488" s="79"/>
      <c r="H1488" s="79"/>
      <c r="I1488" s="79"/>
      <c r="J1488" s="80"/>
      <c r="K1488" s="254"/>
    </row>
    <row r="1489" spans="2:11">
      <c r="B1489" s="80"/>
      <c r="C1489" s="79"/>
      <c r="D1489" s="79"/>
      <c r="E1489" s="80"/>
      <c r="F1489" s="79"/>
      <c r="G1489" s="79"/>
      <c r="H1489" s="79"/>
      <c r="I1489" s="79"/>
      <c r="J1489" s="80"/>
      <c r="K1489" s="254"/>
    </row>
    <row r="1490" spans="2:11">
      <c r="B1490" s="80"/>
      <c r="C1490" s="79"/>
      <c r="D1490" s="79"/>
      <c r="E1490" s="80"/>
      <c r="F1490" s="79"/>
      <c r="G1490" s="79"/>
      <c r="H1490" s="79"/>
      <c r="I1490" s="79"/>
      <c r="J1490" s="80"/>
      <c r="K1490" s="254"/>
    </row>
    <row r="1491" spans="2:11">
      <c r="B1491" s="80"/>
      <c r="C1491" s="79"/>
      <c r="D1491" s="79"/>
      <c r="E1491" s="80"/>
      <c r="F1491" s="79"/>
      <c r="G1491" s="79"/>
      <c r="H1491" s="79"/>
      <c r="I1491" s="79"/>
      <c r="J1491" s="80"/>
      <c r="K1491" s="254"/>
    </row>
    <row r="1492" spans="2:11">
      <c r="B1492" s="80"/>
      <c r="C1492" s="79"/>
      <c r="D1492" s="79"/>
      <c r="E1492" s="80"/>
      <c r="F1492" s="79"/>
      <c r="G1492" s="79"/>
      <c r="H1492" s="79"/>
      <c r="I1492" s="79"/>
      <c r="J1492" s="80"/>
      <c r="K1492" s="254"/>
    </row>
    <row r="1493" spans="2:11">
      <c r="B1493" s="80"/>
      <c r="C1493" s="79"/>
      <c r="D1493" s="79"/>
      <c r="E1493" s="80"/>
      <c r="F1493" s="79"/>
      <c r="G1493" s="79"/>
      <c r="H1493" s="79"/>
      <c r="I1493" s="79"/>
      <c r="J1493" s="80"/>
      <c r="K1493" s="254"/>
    </row>
    <row r="1494" spans="2:11">
      <c r="B1494" s="80"/>
      <c r="C1494" s="79"/>
      <c r="D1494" s="79"/>
      <c r="E1494" s="80"/>
      <c r="F1494" s="79"/>
      <c r="G1494" s="79"/>
      <c r="H1494" s="79"/>
      <c r="I1494" s="79"/>
      <c r="J1494" s="80"/>
      <c r="K1494" s="254"/>
    </row>
    <row r="1495" spans="2:11">
      <c r="B1495" s="80"/>
      <c r="C1495" s="79"/>
      <c r="D1495" s="79"/>
      <c r="E1495" s="80"/>
      <c r="F1495" s="79"/>
      <c r="G1495" s="79"/>
      <c r="H1495" s="79"/>
      <c r="I1495" s="79"/>
      <c r="J1495" s="80"/>
      <c r="K1495" s="254"/>
    </row>
    <row r="1496" spans="2:11">
      <c r="B1496" s="80"/>
      <c r="C1496" s="79"/>
      <c r="D1496" s="79"/>
      <c r="E1496" s="80"/>
      <c r="F1496" s="79"/>
      <c r="G1496" s="79"/>
      <c r="H1496" s="79"/>
      <c r="I1496" s="79"/>
      <c r="J1496" s="80"/>
      <c r="K1496" s="254"/>
    </row>
    <row r="1497" spans="2:11">
      <c r="B1497" s="80"/>
      <c r="C1497" s="79"/>
      <c r="D1497" s="79"/>
      <c r="E1497" s="80"/>
      <c r="F1497" s="79"/>
      <c r="G1497" s="79"/>
      <c r="H1497" s="79"/>
      <c r="I1497" s="79"/>
      <c r="J1497" s="80"/>
      <c r="K1497" s="254"/>
    </row>
    <row r="1498" spans="2:11">
      <c r="B1498" s="80"/>
      <c r="C1498" s="79"/>
      <c r="D1498" s="79"/>
      <c r="E1498" s="80"/>
      <c r="F1498" s="79"/>
      <c r="G1498" s="79"/>
      <c r="H1498" s="79"/>
      <c r="I1498" s="79"/>
      <c r="J1498" s="80"/>
      <c r="K1498" s="254"/>
    </row>
    <row r="1499" spans="2:11">
      <c r="B1499" s="80"/>
      <c r="C1499" s="79"/>
      <c r="D1499" s="79"/>
      <c r="E1499" s="80"/>
      <c r="F1499" s="79"/>
      <c r="G1499" s="79"/>
      <c r="H1499" s="79"/>
      <c r="I1499" s="79"/>
      <c r="J1499" s="80"/>
      <c r="K1499" s="254"/>
    </row>
    <row r="1500" spans="2:11">
      <c r="B1500" s="80"/>
      <c r="C1500" s="79"/>
      <c r="D1500" s="79"/>
      <c r="E1500" s="80"/>
      <c r="F1500" s="79"/>
      <c r="G1500" s="79"/>
      <c r="H1500" s="79"/>
      <c r="I1500" s="79"/>
      <c r="J1500" s="80"/>
      <c r="K1500" s="254"/>
    </row>
    <row r="1501" spans="2:11">
      <c r="B1501" s="80"/>
      <c r="C1501" s="79"/>
      <c r="D1501" s="79"/>
      <c r="E1501" s="80"/>
      <c r="F1501" s="79"/>
      <c r="G1501" s="79"/>
      <c r="H1501" s="79"/>
      <c r="I1501" s="79"/>
      <c r="J1501" s="80"/>
      <c r="K1501" s="254"/>
    </row>
    <row r="1502" spans="2:11">
      <c r="B1502" s="80"/>
      <c r="C1502" s="79"/>
      <c r="D1502" s="79"/>
      <c r="E1502" s="80"/>
      <c r="F1502" s="79"/>
      <c r="G1502" s="79"/>
      <c r="H1502" s="79"/>
      <c r="I1502" s="79"/>
      <c r="J1502" s="80"/>
      <c r="K1502" s="254"/>
    </row>
    <row r="1503" spans="2:11">
      <c r="B1503" s="80"/>
      <c r="C1503" s="79"/>
      <c r="D1503" s="79"/>
      <c r="E1503" s="80"/>
      <c r="F1503" s="79"/>
      <c r="G1503" s="79"/>
      <c r="H1503" s="79"/>
      <c r="I1503" s="79"/>
      <c r="J1503" s="80"/>
      <c r="K1503" s="254"/>
    </row>
    <row r="1504" spans="2:11">
      <c r="B1504" s="80"/>
      <c r="C1504" s="79"/>
      <c r="D1504" s="79"/>
      <c r="E1504" s="80"/>
      <c r="F1504" s="79"/>
      <c r="G1504" s="79"/>
      <c r="H1504" s="79"/>
      <c r="I1504" s="79"/>
      <c r="J1504" s="80"/>
      <c r="K1504" s="254"/>
    </row>
    <row r="1505" spans="2:11">
      <c r="B1505" s="80"/>
      <c r="C1505" s="79"/>
      <c r="D1505" s="79"/>
      <c r="E1505" s="80"/>
      <c r="F1505" s="79"/>
      <c r="G1505" s="79"/>
      <c r="H1505" s="79"/>
      <c r="I1505" s="79"/>
      <c r="J1505" s="80"/>
      <c r="K1505" s="254"/>
    </row>
    <row r="1506" spans="2:11">
      <c r="B1506" s="80"/>
      <c r="C1506" s="79"/>
      <c r="D1506" s="79"/>
      <c r="E1506" s="80"/>
      <c r="F1506" s="79"/>
      <c r="G1506" s="79"/>
      <c r="H1506" s="79"/>
      <c r="I1506" s="79"/>
      <c r="J1506" s="80"/>
      <c r="K1506" s="254"/>
    </row>
    <row r="1507" spans="2:11">
      <c r="B1507" s="80"/>
      <c r="C1507" s="79"/>
      <c r="D1507" s="79"/>
      <c r="E1507" s="80"/>
      <c r="F1507" s="79"/>
      <c r="G1507" s="79"/>
      <c r="H1507" s="79"/>
      <c r="I1507" s="79"/>
      <c r="J1507" s="80"/>
      <c r="K1507" s="254"/>
    </row>
    <row r="1508" spans="2:11">
      <c r="B1508" s="80"/>
      <c r="C1508" s="79"/>
      <c r="D1508" s="79"/>
      <c r="E1508" s="80"/>
      <c r="F1508" s="79"/>
      <c r="G1508" s="79"/>
      <c r="H1508" s="79"/>
      <c r="I1508" s="79"/>
      <c r="J1508" s="80"/>
      <c r="K1508" s="254"/>
    </row>
    <row r="1509" spans="2:11">
      <c r="B1509" s="80"/>
      <c r="C1509" s="79"/>
      <c r="D1509" s="79"/>
      <c r="E1509" s="80"/>
      <c r="F1509" s="79"/>
      <c r="G1509" s="79"/>
      <c r="H1509" s="79"/>
      <c r="I1509" s="79"/>
      <c r="J1509" s="80"/>
      <c r="K1509" s="254"/>
    </row>
    <row r="1510" spans="2:11">
      <c r="B1510" s="80"/>
      <c r="C1510" s="79"/>
      <c r="D1510" s="79"/>
      <c r="E1510" s="80"/>
      <c r="F1510" s="79"/>
      <c r="G1510" s="79"/>
      <c r="H1510" s="79"/>
      <c r="I1510" s="79"/>
      <c r="J1510" s="80"/>
      <c r="K1510" s="254"/>
    </row>
    <row r="1511" spans="2:11">
      <c r="B1511" s="80"/>
      <c r="C1511" s="79"/>
      <c r="D1511" s="79"/>
      <c r="E1511" s="80"/>
      <c r="F1511" s="79"/>
      <c r="G1511" s="79"/>
      <c r="H1511" s="79"/>
      <c r="I1511" s="79"/>
      <c r="J1511" s="80"/>
      <c r="K1511" s="254"/>
    </row>
    <row r="1512" spans="2:11">
      <c r="B1512" s="80"/>
      <c r="C1512" s="79"/>
      <c r="D1512" s="79"/>
      <c r="E1512" s="80"/>
      <c r="F1512" s="79"/>
      <c r="G1512" s="79"/>
      <c r="H1512" s="79"/>
      <c r="I1512" s="79"/>
      <c r="J1512" s="80"/>
      <c r="K1512" s="254"/>
    </row>
    <row r="1513" spans="2:11">
      <c r="B1513" s="80"/>
      <c r="C1513" s="79"/>
      <c r="D1513" s="79"/>
      <c r="E1513" s="80"/>
      <c r="F1513" s="79"/>
      <c r="G1513" s="79"/>
      <c r="H1513" s="79"/>
      <c r="I1513" s="79"/>
      <c r="J1513" s="80"/>
      <c r="K1513" s="254"/>
    </row>
    <row r="1514" spans="2:11">
      <c r="B1514" s="80"/>
      <c r="C1514" s="79"/>
      <c r="D1514" s="79"/>
      <c r="E1514" s="80"/>
      <c r="F1514" s="79"/>
      <c r="G1514" s="79"/>
      <c r="H1514" s="79"/>
      <c r="I1514" s="79"/>
      <c r="J1514" s="80"/>
      <c r="K1514" s="254"/>
    </row>
    <row r="1515" spans="2:11">
      <c r="B1515" s="80"/>
      <c r="C1515" s="79"/>
      <c r="D1515" s="79"/>
      <c r="E1515" s="80"/>
      <c r="F1515" s="79"/>
      <c r="G1515" s="79"/>
      <c r="H1515" s="79"/>
      <c r="I1515" s="79"/>
      <c r="J1515" s="80"/>
      <c r="K1515" s="254"/>
    </row>
    <row r="1516" spans="2:11">
      <c r="B1516" s="80"/>
      <c r="C1516" s="79"/>
      <c r="D1516" s="79"/>
      <c r="E1516" s="80"/>
      <c r="F1516" s="79"/>
      <c r="G1516" s="79"/>
      <c r="H1516" s="79"/>
      <c r="I1516" s="79"/>
      <c r="J1516" s="80"/>
      <c r="K1516" s="254"/>
    </row>
    <row r="1517" spans="2:11">
      <c r="B1517" s="80"/>
      <c r="C1517" s="79"/>
      <c r="D1517" s="79"/>
      <c r="E1517" s="80"/>
      <c r="F1517" s="79"/>
      <c r="G1517" s="79"/>
      <c r="H1517" s="79"/>
      <c r="I1517" s="79"/>
      <c r="J1517" s="80"/>
      <c r="K1517" s="254"/>
    </row>
    <row r="1518" spans="2:11">
      <c r="B1518" s="80"/>
      <c r="C1518" s="79"/>
      <c r="D1518" s="79"/>
      <c r="E1518" s="80"/>
      <c r="F1518" s="79"/>
      <c r="G1518" s="79"/>
      <c r="H1518" s="79"/>
      <c r="I1518" s="79"/>
      <c r="J1518" s="80"/>
      <c r="K1518" s="254"/>
    </row>
    <row r="1519" spans="2:11">
      <c r="B1519" s="80"/>
      <c r="C1519" s="79"/>
      <c r="D1519" s="79"/>
      <c r="E1519" s="80"/>
      <c r="F1519" s="79"/>
      <c r="G1519" s="79"/>
      <c r="H1519" s="79"/>
      <c r="I1519" s="79"/>
      <c r="J1519" s="80"/>
      <c r="K1519" s="254"/>
    </row>
    <row r="1520" spans="2:11">
      <c r="B1520" s="80"/>
      <c r="C1520" s="79"/>
      <c r="D1520" s="79"/>
      <c r="E1520" s="80"/>
      <c r="F1520" s="79"/>
      <c r="G1520" s="79"/>
      <c r="H1520" s="79"/>
      <c r="I1520" s="79"/>
      <c r="J1520" s="80"/>
      <c r="K1520" s="254"/>
    </row>
    <row r="1521" spans="2:11">
      <c r="B1521" s="80"/>
      <c r="C1521" s="79"/>
      <c r="D1521" s="79"/>
      <c r="E1521" s="80"/>
      <c r="F1521" s="79"/>
      <c r="G1521" s="79"/>
      <c r="H1521" s="79"/>
      <c r="I1521" s="79"/>
      <c r="J1521" s="80"/>
      <c r="K1521" s="254"/>
    </row>
    <row r="1522" spans="2:11">
      <c r="B1522" s="80"/>
      <c r="C1522" s="79"/>
      <c r="D1522" s="79"/>
      <c r="E1522" s="80"/>
      <c r="F1522" s="79"/>
      <c r="G1522" s="79"/>
      <c r="H1522" s="79"/>
      <c r="I1522" s="79"/>
      <c r="J1522" s="80"/>
      <c r="K1522" s="254"/>
    </row>
    <row r="1523" spans="2:11">
      <c r="B1523" s="80"/>
      <c r="C1523" s="79"/>
      <c r="D1523" s="79"/>
      <c r="E1523" s="80"/>
      <c r="F1523" s="79"/>
      <c r="G1523" s="79"/>
      <c r="H1523" s="79"/>
      <c r="I1523" s="79"/>
      <c r="J1523" s="80"/>
      <c r="K1523" s="254"/>
    </row>
    <row r="1524" spans="2:11">
      <c r="B1524" s="80"/>
      <c r="C1524" s="79"/>
      <c r="D1524" s="79"/>
      <c r="E1524" s="80"/>
      <c r="F1524" s="79"/>
      <c r="G1524" s="79"/>
      <c r="H1524" s="79"/>
      <c r="I1524" s="79"/>
      <c r="J1524" s="80"/>
      <c r="K1524" s="254"/>
    </row>
    <row r="1525" spans="2:11">
      <c r="B1525" s="80"/>
      <c r="C1525" s="79"/>
      <c r="D1525" s="79"/>
      <c r="E1525" s="80"/>
      <c r="F1525" s="79"/>
      <c r="G1525" s="79"/>
      <c r="H1525" s="79"/>
      <c r="I1525" s="79"/>
      <c r="J1525" s="80"/>
      <c r="K1525" s="254"/>
    </row>
    <row r="1526" spans="2:11">
      <c r="B1526" s="80"/>
      <c r="C1526" s="79"/>
      <c r="D1526" s="79"/>
      <c r="E1526" s="80"/>
      <c r="F1526" s="79"/>
      <c r="G1526" s="79"/>
      <c r="H1526" s="79"/>
      <c r="I1526" s="79"/>
      <c r="J1526" s="80"/>
      <c r="K1526" s="254"/>
    </row>
    <row r="1527" spans="2:11">
      <c r="B1527" s="80"/>
      <c r="C1527" s="79"/>
      <c r="D1527" s="79"/>
      <c r="E1527" s="80"/>
      <c r="F1527" s="79"/>
      <c r="G1527" s="79"/>
      <c r="H1527" s="79"/>
      <c r="I1527" s="79"/>
      <c r="J1527" s="80"/>
      <c r="K1527" s="254"/>
    </row>
    <row r="1528" spans="2:11">
      <c r="B1528" s="80"/>
      <c r="C1528" s="79"/>
      <c r="D1528" s="79"/>
      <c r="E1528" s="80"/>
      <c r="F1528" s="79"/>
      <c r="G1528" s="79"/>
      <c r="H1528" s="79"/>
      <c r="I1528" s="79"/>
      <c r="J1528" s="80"/>
      <c r="K1528" s="254"/>
    </row>
    <row r="1529" spans="2:11">
      <c r="B1529" s="80"/>
      <c r="C1529" s="79"/>
      <c r="D1529" s="79"/>
      <c r="E1529" s="80"/>
      <c r="F1529" s="79"/>
      <c r="G1529" s="79"/>
      <c r="H1529" s="79"/>
      <c r="I1529" s="79"/>
      <c r="J1529" s="80"/>
      <c r="K1529" s="254"/>
    </row>
    <row r="1530" spans="2:11">
      <c r="B1530" s="80"/>
      <c r="C1530" s="79"/>
      <c r="D1530" s="79"/>
      <c r="E1530" s="80"/>
      <c r="F1530" s="79"/>
      <c r="G1530" s="79"/>
      <c r="H1530" s="79"/>
      <c r="I1530" s="79"/>
      <c r="J1530" s="80"/>
      <c r="K1530" s="254"/>
    </row>
    <row r="1531" spans="2:11">
      <c r="B1531" s="80"/>
      <c r="C1531" s="79"/>
      <c r="D1531" s="79"/>
      <c r="E1531" s="80"/>
      <c r="F1531" s="79"/>
      <c r="G1531" s="79"/>
      <c r="H1531" s="79"/>
      <c r="I1531" s="79"/>
      <c r="J1531" s="80"/>
      <c r="K1531" s="254"/>
    </row>
    <row r="1532" spans="2:11">
      <c r="B1532" s="80"/>
      <c r="C1532" s="79"/>
      <c r="D1532" s="79"/>
      <c r="E1532" s="80"/>
      <c r="F1532" s="79"/>
      <c r="G1532" s="79"/>
      <c r="H1532" s="79"/>
      <c r="I1532" s="79"/>
      <c r="J1532" s="80"/>
      <c r="K1532" s="254"/>
    </row>
    <row r="1533" spans="2:11">
      <c r="B1533" s="80"/>
      <c r="C1533" s="79"/>
      <c r="D1533" s="79"/>
      <c r="E1533" s="80"/>
      <c r="F1533" s="79"/>
      <c r="G1533" s="79"/>
      <c r="H1533" s="79"/>
      <c r="I1533" s="79"/>
      <c r="J1533" s="80"/>
      <c r="K1533" s="254"/>
    </row>
    <row r="1534" spans="2:11">
      <c r="B1534" s="80"/>
      <c r="C1534" s="79"/>
      <c r="D1534" s="79"/>
      <c r="E1534" s="80"/>
      <c r="F1534" s="79"/>
      <c r="G1534" s="79"/>
      <c r="H1534" s="79"/>
      <c r="I1534" s="79"/>
      <c r="J1534" s="80"/>
      <c r="K1534" s="254"/>
    </row>
    <row r="1535" spans="2:11">
      <c r="B1535" s="80"/>
      <c r="C1535" s="79"/>
      <c r="D1535" s="79"/>
      <c r="E1535" s="80"/>
      <c r="F1535" s="79"/>
      <c r="G1535" s="79"/>
      <c r="H1535" s="79"/>
      <c r="I1535" s="79"/>
      <c r="J1535" s="80"/>
      <c r="K1535" s="254"/>
    </row>
    <row r="1536" spans="2:11">
      <c r="B1536" s="80"/>
      <c r="C1536" s="79"/>
      <c r="D1536" s="79"/>
      <c r="E1536" s="80"/>
      <c r="F1536" s="79"/>
      <c r="G1536" s="79"/>
      <c r="H1536" s="79"/>
      <c r="I1536" s="79"/>
      <c r="J1536" s="80"/>
      <c r="K1536" s="254"/>
    </row>
    <row r="1537" spans="2:11">
      <c r="B1537" s="80"/>
      <c r="C1537" s="79"/>
      <c r="D1537" s="79"/>
      <c r="E1537" s="80"/>
      <c r="F1537" s="79"/>
      <c r="G1537" s="79"/>
      <c r="H1537" s="79"/>
      <c r="I1537" s="79"/>
      <c r="J1537" s="80"/>
      <c r="K1537" s="254"/>
    </row>
    <row r="1538" spans="2:11">
      <c r="B1538" s="80"/>
      <c r="C1538" s="79"/>
      <c r="D1538" s="79"/>
      <c r="E1538" s="80"/>
      <c r="F1538" s="79"/>
      <c r="G1538" s="79"/>
      <c r="H1538" s="79"/>
      <c r="I1538" s="79"/>
      <c r="J1538" s="80"/>
      <c r="K1538" s="254"/>
    </row>
    <row r="1539" spans="2:11">
      <c r="B1539" s="80"/>
      <c r="C1539" s="79"/>
      <c r="D1539" s="79"/>
      <c r="E1539" s="80"/>
      <c r="F1539" s="79"/>
      <c r="G1539" s="79"/>
      <c r="H1539" s="79"/>
      <c r="I1539" s="79"/>
      <c r="J1539" s="80"/>
      <c r="K1539" s="254"/>
    </row>
    <row r="1540" spans="2:11">
      <c r="B1540" s="80"/>
      <c r="C1540" s="79"/>
      <c r="D1540" s="79"/>
      <c r="E1540" s="80"/>
      <c r="F1540" s="79"/>
      <c r="G1540" s="79"/>
      <c r="H1540" s="79"/>
      <c r="I1540" s="79"/>
      <c r="J1540" s="80"/>
      <c r="K1540" s="254"/>
    </row>
    <row r="1541" spans="2:11">
      <c r="B1541" s="80"/>
      <c r="C1541" s="79"/>
      <c r="D1541" s="79"/>
      <c r="E1541" s="80"/>
      <c r="F1541" s="79"/>
      <c r="G1541" s="79"/>
      <c r="H1541" s="79"/>
      <c r="I1541" s="79"/>
      <c r="J1541" s="80"/>
      <c r="K1541" s="254"/>
    </row>
    <row r="1542" spans="2:11">
      <c r="B1542" s="80"/>
      <c r="C1542" s="79"/>
      <c r="D1542" s="79"/>
      <c r="E1542" s="80"/>
      <c r="F1542" s="79"/>
      <c r="G1542" s="79"/>
      <c r="H1542" s="79"/>
      <c r="I1542" s="79"/>
      <c r="J1542" s="80"/>
      <c r="K1542" s="254"/>
    </row>
    <row r="1543" spans="2:11">
      <c r="B1543" s="80"/>
      <c r="C1543" s="79"/>
      <c r="D1543" s="79"/>
      <c r="E1543" s="80"/>
      <c r="F1543" s="79"/>
      <c r="G1543" s="79"/>
      <c r="H1543" s="79"/>
      <c r="I1543" s="79"/>
      <c r="J1543" s="80"/>
      <c r="K1543" s="254"/>
    </row>
    <row r="1544" spans="2:11">
      <c r="B1544" s="80"/>
      <c r="C1544" s="79"/>
      <c r="D1544" s="79"/>
      <c r="E1544" s="80"/>
      <c r="F1544" s="79"/>
      <c r="G1544" s="79"/>
      <c r="H1544" s="79"/>
      <c r="I1544" s="79"/>
      <c r="J1544" s="80"/>
      <c r="K1544" s="254"/>
    </row>
    <row r="1545" spans="2:11">
      <c r="B1545" s="80"/>
      <c r="C1545" s="79"/>
      <c r="D1545" s="79"/>
      <c r="E1545" s="80"/>
      <c r="F1545" s="79"/>
      <c r="G1545" s="79"/>
      <c r="H1545" s="79"/>
      <c r="I1545" s="79"/>
      <c r="J1545" s="80"/>
      <c r="K1545" s="254"/>
    </row>
    <row r="1546" spans="2:11">
      <c r="B1546" s="80"/>
      <c r="C1546" s="79"/>
      <c r="D1546" s="79"/>
      <c r="E1546" s="80"/>
      <c r="F1546" s="79"/>
      <c r="G1546" s="79"/>
      <c r="H1546" s="79"/>
      <c r="I1546" s="79"/>
      <c r="J1546" s="80"/>
      <c r="K1546" s="254"/>
    </row>
    <row r="1547" spans="2:11">
      <c r="B1547" s="80"/>
      <c r="C1547" s="79"/>
      <c r="D1547" s="79"/>
      <c r="E1547" s="80"/>
      <c r="F1547" s="79"/>
      <c r="G1547" s="79"/>
      <c r="H1547" s="79"/>
      <c r="I1547" s="79"/>
      <c r="J1547" s="80"/>
      <c r="K1547" s="254"/>
    </row>
    <row r="1548" spans="2:11">
      <c r="B1548" s="80"/>
      <c r="C1548" s="79"/>
      <c r="D1548" s="79"/>
      <c r="E1548" s="80"/>
      <c r="F1548" s="79"/>
      <c r="G1548" s="79"/>
      <c r="H1548" s="79"/>
      <c r="I1548" s="79"/>
      <c r="J1548" s="80"/>
      <c r="K1548" s="254"/>
    </row>
    <row r="1549" spans="2:11">
      <c r="B1549" s="80"/>
      <c r="C1549" s="79"/>
      <c r="D1549" s="79"/>
      <c r="E1549" s="80"/>
      <c r="F1549" s="79"/>
      <c r="G1549" s="79"/>
      <c r="H1549" s="79"/>
      <c r="I1549" s="79"/>
      <c r="J1549" s="80"/>
      <c r="K1549" s="254"/>
    </row>
    <row r="1550" spans="2:11">
      <c r="B1550" s="80"/>
      <c r="C1550" s="79"/>
      <c r="D1550" s="79"/>
      <c r="E1550" s="80"/>
      <c r="F1550" s="79"/>
      <c r="G1550" s="79"/>
      <c r="H1550" s="79"/>
      <c r="I1550" s="79"/>
      <c r="J1550" s="80"/>
      <c r="K1550" s="254"/>
    </row>
    <row r="1551" spans="2:11">
      <c r="B1551" s="80"/>
      <c r="C1551" s="79"/>
      <c r="D1551" s="79"/>
      <c r="E1551" s="80"/>
      <c r="F1551" s="79"/>
      <c r="G1551" s="79"/>
      <c r="H1551" s="79"/>
      <c r="I1551" s="79"/>
      <c r="J1551" s="80"/>
      <c r="K1551" s="254"/>
    </row>
    <row r="1552" spans="2:11">
      <c r="B1552" s="80"/>
      <c r="C1552" s="79"/>
      <c r="D1552" s="79"/>
      <c r="E1552" s="80"/>
      <c r="F1552" s="79"/>
      <c r="G1552" s="79"/>
      <c r="H1552" s="79"/>
      <c r="I1552" s="79"/>
      <c r="J1552" s="80"/>
      <c r="K1552" s="254"/>
    </row>
    <row r="1553" spans="2:11">
      <c r="B1553" s="80"/>
      <c r="C1553" s="79"/>
      <c r="D1553" s="79"/>
      <c r="E1553" s="80"/>
      <c r="F1553" s="79"/>
      <c r="G1553" s="79"/>
      <c r="H1553" s="79"/>
      <c r="I1553" s="79"/>
      <c r="J1553" s="80"/>
      <c r="K1553" s="254"/>
    </row>
    <row r="1554" spans="2:11">
      <c r="B1554" s="80"/>
      <c r="C1554" s="79"/>
      <c r="D1554" s="79"/>
      <c r="E1554" s="80"/>
      <c r="F1554" s="79"/>
      <c r="G1554" s="79"/>
      <c r="H1554" s="79"/>
      <c r="I1554" s="79"/>
      <c r="J1554" s="80"/>
      <c r="K1554" s="254"/>
    </row>
    <row r="1555" spans="2:11">
      <c r="B1555" s="80"/>
      <c r="C1555" s="79"/>
      <c r="D1555" s="79"/>
      <c r="E1555" s="80"/>
      <c r="F1555" s="79"/>
      <c r="G1555" s="79"/>
      <c r="H1555" s="79"/>
      <c r="I1555" s="79"/>
      <c r="J1555" s="80"/>
      <c r="K1555" s="254"/>
    </row>
    <row r="1556" spans="2:11">
      <c r="B1556" s="80"/>
      <c r="C1556" s="79"/>
      <c r="D1556" s="79"/>
      <c r="E1556" s="80"/>
      <c r="F1556" s="79"/>
      <c r="G1556" s="79"/>
      <c r="H1556" s="79"/>
      <c r="I1556" s="79"/>
      <c r="J1556" s="80"/>
      <c r="K1556" s="254"/>
    </row>
    <row r="1557" spans="2:11">
      <c r="B1557" s="80"/>
      <c r="C1557" s="79"/>
      <c r="D1557" s="79"/>
      <c r="E1557" s="80"/>
      <c r="F1557" s="79"/>
      <c r="G1557" s="79"/>
      <c r="H1557" s="79"/>
      <c r="I1557" s="79"/>
      <c r="J1557" s="80"/>
      <c r="K1557" s="254"/>
    </row>
    <row r="1558" spans="2:11">
      <c r="B1558" s="80"/>
      <c r="C1558" s="79"/>
      <c r="D1558" s="79"/>
      <c r="E1558" s="80"/>
      <c r="F1558" s="79"/>
      <c r="G1558" s="79"/>
      <c r="H1558" s="79"/>
      <c r="I1558" s="79"/>
      <c r="J1558" s="80"/>
      <c r="K1558" s="254"/>
    </row>
    <row r="1559" spans="2:11">
      <c r="B1559" s="80"/>
      <c r="C1559" s="79"/>
      <c r="D1559" s="79"/>
      <c r="E1559" s="80"/>
      <c r="F1559" s="79"/>
      <c r="G1559" s="79"/>
      <c r="H1559" s="79"/>
      <c r="I1559" s="79"/>
      <c r="J1559" s="80"/>
      <c r="K1559" s="254"/>
    </row>
    <row r="1560" spans="2:11">
      <c r="B1560" s="80"/>
      <c r="C1560" s="79"/>
      <c r="D1560" s="79"/>
      <c r="E1560" s="80"/>
      <c r="F1560" s="79"/>
      <c r="G1560" s="79"/>
      <c r="H1560" s="79"/>
      <c r="I1560" s="79"/>
      <c r="J1560" s="80"/>
      <c r="K1560" s="254"/>
    </row>
    <row r="1561" spans="2:11">
      <c r="B1561" s="80"/>
      <c r="C1561" s="79"/>
      <c r="D1561" s="79"/>
      <c r="E1561" s="80"/>
      <c r="F1561" s="79"/>
      <c r="G1561" s="79"/>
      <c r="H1561" s="79"/>
      <c r="I1561" s="79"/>
      <c r="J1561" s="80"/>
      <c r="K1561" s="254"/>
    </row>
    <row r="1562" spans="2:11">
      <c r="B1562" s="80"/>
      <c r="C1562" s="79"/>
      <c r="D1562" s="79"/>
      <c r="E1562" s="80"/>
      <c r="F1562" s="79"/>
      <c r="G1562" s="79"/>
      <c r="H1562" s="79"/>
      <c r="I1562" s="79"/>
      <c r="J1562" s="80"/>
      <c r="K1562" s="254"/>
    </row>
    <row r="1563" spans="2:11">
      <c r="B1563" s="80"/>
      <c r="C1563" s="79"/>
      <c r="D1563" s="79"/>
      <c r="E1563" s="80"/>
      <c r="F1563" s="79"/>
      <c r="G1563" s="79"/>
      <c r="H1563" s="79"/>
      <c r="I1563" s="79"/>
      <c r="J1563" s="80"/>
      <c r="K1563" s="254"/>
    </row>
    <row r="1564" spans="2:11">
      <c r="B1564" s="80"/>
      <c r="C1564" s="79"/>
      <c r="D1564" s="79"/>
      <c r="E1564" s="80"/>
      <c r="F1564" s="79"/>
      <c r="G1564" s="79"/>
      <c r="H1564" s="79"/>
      <c r="I1564" s="79"/>
      <c r="J1564" s="80"/>
      <c r="K1564" s="254"/>
    </row>
    <row r="1565" spans="2:11">
      <c r="B1565" s="80"/>
      <c r="C1565" s="79"/>
      <c r="D1565" s="79"/>
      <c r="E1565" s="80"/>
      <c r="F1565" s="79"/>
      <c r="G1565" s="79"/>
      <c r="H1565" s="79"/>
      <c r="I1565" s="79"/>
      <c r="J1565" s="80"/>
      <c r="K1565" s="254"/>
    </row>
    <row r="1566" spans="2:11">
      <c r="B1566" s="80"/>
      <c r="C1566" s="79"/>
      <c r="D1566" s="79"/>
      <c r="E1566" s="80"/>
      <c r="F1566" s="79"/>
      <c r="G1566" s="79"/>
      <c r="H1566" s="79"/>
      <c r="I1566" s="79"/>
      <c r="J1566" s="80"/>
      <c r="K1566" s="254"/>
    </row>
    <row r="1567" spans="2:11">
      <c r="B1567" s="80"/>
      <c r="C1567" s="79"/>
      <c r="D1567" s="79"/>
      <c r="E1567" s="80"/>
      <c r="F1567" s="79"/>
      <c r="G1567" s="79"/>
      <c r="H1567" s="79"/>
      <c r="I1567" s="79"/>
      <c r="J1567" s="80"/>
      <c r="K1567" s="254"/>
    </row>
    <row r="1568" spans="2:11">
      <c r="B1568" s="80"/>
      <c r="C1568" s="79"/>
      <c r="D1568" s="79"/>
      <c r="E1568" s="80"/>
      <c r="F1568" s="79"/>
      <c r="G1568" s="79"/>
      <c r="H1568" s="79"/>
      <c r="I1568" s="79"/>
      <c r="J1568" s="80"/>
      <c r="K1568" s="254"/>
    </row>
    <row r="1569" spans="2:11">
      <c r="B1569" s="80"/>
      <c r="C1569" s="79"/>
      <c r="D1569" s="79"/>
      <c r="E1569" s="80"/>
      <c r="F1569" s="79"/>
      <c r="G1569" s="79"/>
      <c r="H1569" s="79"/>
      <c r="I1569" s="79"/>
      <c r="J1569" s="80"/>
      <c r="K1569" s="254"/>
    </row>
    <row r="1570" spans="2:11">
      <c r="B1570" s="80"/>
      <c r="C1570" s="79"/>
      <c r="D1570" s="79"/>
      <c r="E1570" s="80"/>
      <c r="F1570" s="79"/>
      <c r="G1570" s="79"/>
      <c r="H1570" s="79"/>
      <c r="I1570" s="79"/>
      <c r="J1570" s="80"/>
      <c r="K1570" s="254"/>
    </row>
    <row r="1571" spans="2:11">
      <c r="B1571" s="80"/>
      <c r="C1571" s="79"/>
      <c r="D1571" s="79"/>
      <c r="E1571" s="80"/>
      <c r="F1571" s="79"/>
      <c r="G1571" s="79"/>
      <c r="H1571" s="79"/>
      <c r="I1571" s="79"/>
      <c r="J1571" s="80"/>
      <c r="K1571" s="254"/>
    </row>
    <row r="1572" spans="2:11">
      <c r="B1572" s="80"/>
      <c r="C1572" s="79"/>
      <c r="D1572" s="79"/>
      <c r="E1572" s="80"/>
      <c r="F1572" s="79"/>
      <c r="G1572" s="79"/>
      <c r="H1572" s="79"/>
      <c r="I1572" s="79"/>
      <c r="J1572" s="80"/>
      <c r="K1572" s="254"/>
    </row>
    <row r="1573" spans="2:11">
      <c r="B1573" s="80"/>
      <c r="C1573" s="79"/>
      <c r="D1573" s="79"/>
      <c r="E1573" s="80"/>
      <c r="F1573" s="79"/>
      <c r="G1573" s="79"/>
      <c r="H1573" s="79"/>
      <c r="I1573" s="79"/>
      <c r="J1573" s="80"/>
      <c r="K1573" s="254"/>
    </row>
    <row r="1574" spans="2:11">
      <c r="B1574" s="80"/>
      <c r="C1574" s="79"/>
      <c r="D1574" s="79"/>
      <c r="E1574" s="80"/>
      <c r="F1574" s="79"/>
      <c r="G1574" s="79"/>
      <c r="H1574" s="79"/>
      <c r="I1574" s="79"/>
      <c r="J1574" s="80"/>
      <c r="K1574" s="254"/>
    </row>
    <row r="1575" spans="2:11">
      <c r="B1575" s="80"/>
      <c r="C1575" s="79"/>
      <c r="D1575" s="79"/>
      <c r="E1575" s="80"/>
      <c r="F1575" s="79"/>
      <c r="G1575" s="79"/>
      <c r="H1575" s="79"/>
      <c r="I1575" s="79"/>
      <c r="J1575" s="80"/>
      <c r="K1575" s="254"/>
    </row>
    <row r="1576" spans="2:11">
      <c r="B1576" s="80"/>
      <c r="C1576" s="79"/>
      <c r="D1576" s="79"/>
      <c r="E1576" s="80"/>
      <c r="F1576" s="79"/>
      <c r="G1576" s="79"/>
      <c r="H1576" s="79"/>
      <c r="I1576" s="79"/>
      <c r="J1576" s="80"/>
      <c r="K1576" s="254"/>
    </row>
    <row r="1577" spans="2:11">
      <c r="B1577" s="80"/>
      <c r="C1577" s="79"/>
      <c r="D1577" s="79"/>
      <c r="E1577" s="80"/>
      <c r="F1577" s="79"/>
      <c r="G1577" s="79"/>
      <c r="H1577" s="79"/>
      <c r="I1577" s="79"/>
      <c r="J1577" s="80"/>
      <c r="K1577" s="254"/>
    </row>
    <row r="1578" spans="2:11">
      <c r="B1578" s="80"/>
      <c r="C1578" s="79"/>
      <c r="D1578" s="79"/>
      <c r="E1578" s="80"/>
      <c r="F1578" s="79"/>
      <c r="G1578" s="79"/>
      <c r="H1578" s="79"/>
      <c r="I1578" s="79"/>
      <c r="J1578" s="80"/>
      <c r="K1578" s="254"/>
    </row>
    <row r="1579" spans="2:11">
      <c r="B1579" s="80"/>
      <c r="C1579" s="79"/>
      <c r="D1579" s="79"/>
      <c r="E1579" s="80"/>
      <c r="F1579" s="79"/>
      <c r="G1579" s="79"/>
      <c r="H1579" s="79"/>
      <c r="I1579" s="79"/>
      <c r="J1579" s="80"/>
      <c r="K1579" s="254"/>
    </row>
    <row r="1580" spans="2:11">
      <c r="B1580" s="80"/>
      <c r="C1580" s="79"/>
      <c r="D1580" s="79"/>
      <c r="E1580" s="80"/>
      <c r="F1580" s="79"/>
      <c r="G1580" s="79"/>
      <c r="H1580" s="79"/>
      <c r="I1580" s="79"/>
      <c r="J1580" s="80"/>
      <c r="K1580" s="254"/>
    </row>
    <row r="1581" spans="2:11">
      <c r="B1581" s="80"/>
      <c r="C1581" s="79"/>
      <c r="D1581" s="79"/>
      <c r="E1581" s="80"/>
      <c r="F1581" s="79"/>
      <c r="G1581" s="79"/>
      <c r="H1581" s="79"/>
      <c r="I1581" s="79"/>
      <c r="J1581" s="80"/>
      <c r="K1581" s="254"/>
    </row>
    <row r="1582" spans="2:11">
      <c r="B1582" s="80"/>
      <c r="C1582" s="79"/>
      <c r="D1582" s="79"/>
      <c r="E1582" s="80"/>
      <c r="F1582" s="79"/>
      <c r="G1582" s="79"/>
      <c r="H1582" s="79"/>
      <c r="I1582" s="79"/>
      <c r="J1582" s="80"/>
      <c r="K1582" s="254"/>
    </row>
    <row r="1583" spans="2:11">
      <c r="B1583" s="80"/>
      <c r="C1583" s="79"/>
      <c r="D1583" s="79"/>
      <c r="E1583" s="80"/>
      <c r="F1583" s="79"/>
      <c r="G1583" s="79"/>
      <c r="H1583" s="79"/>
      <c r="I1583" s="79"/>
      <c r="J1583" s="80"/>
      <c r="K1583" s="254"/>
    </row>
    <row r="1584" spans="2:11">
      <c r="B1584" s="80"/>
      <c r="C1584" s="79"/>
      <c r="D1584" s="79"/>
      <c r="E1584" s="80"/>
      <c r="F1584" s="79"/>
      <c r="G1584" s="79"/>
      <c r="H1584" s="79"/>
      <c r="I1584" s="79"/>
      <c r="J1584" s="80"/>
      <c r="K1584" s="254"/>
    </row>
    <row r="1585" spans="2:11">
      <c r="B1585" s="80"/>
      <c r="C1585" s="79"/>
      <c r="D1585" s="79"/>
      <c r="E1585" s="80"/>
      <c r="F1585" s="79"/>
      <c r="G1585" s="79"/>
      <c r="H1585" s="79"/>
      <c r="I1585" s="79"/>
      <c r="J1585" s="80"/>
      <c r="K1585" s="254"/>
    </row>
    <row r="1586" spans="2:11">
      <c r="B1586" s="80"/>
      <c r="C1586" s="79"/>
      <c r="D1586" s="79"/>
      <c r="E1586" s="80"/>
      <c r="F1586" s="79"/>
      <c r="G1586" s="79"/>
      <c r="H1586" s="79"/>
      <c r="I1586" s="79"/>
      <c r="J1586" s="80"/>
      <c r="K1586" s="254"/>
    </row>
    <row r="1587" spans="2:11">
      <c r="B1587" s="80"/>
      <c r="C1587" s="79"/>
      <c r="D1587" s="79"/>
      <c r="E1587" s="80"/>
      <c r="F1587" s="79"/>
      <c r="G1587" s="79"/>
      <c r="H1587" s="79"/>
      <c r="I1587" s="79"/>
      <c r="J1587" s="80"/>
      <c r="K1587" s="254"/>
    </row>
    <row r="1588" spans="2:11">
      <c r="B1588" s="80"/>
      <c r="C1588" s="79"/>
      <c r="D1588" s="79"/>
      <c r="E1588" s="80"/>
      <c r="F1588" s="79"/>
      <c r="G1588" s="79"/>
      <c r="H1588" s="79"/>
      <c r="I1588" s="79"/>
      <c r="J1588" s="80"/>
      <c r="K1588" s="254"/>
    </row>
    <row r="1589" spans="2:11">
      <c r="B1589" s="80"/>
      <c r="C1589" s="79"/>
      <c r="D1589" s="79"/>
      <c r="E1589" s="80"/>
      <c r="F1589" s="79"/>
      <c r="G1589" s="79"/>
      <c r="H1589" s="79"/>
      <c r="I1589" s="79"/>
      <c r="J1589" s="80"/>
      <c r="K1589" s="254"/>
    </row>
    <row r="1590" spans="2:11">
      <c r="B1590" s="80"/>
      <c r="C1590" s="79"/>
      <c r="D1590" s="79"/>
      <c r="E1590" s="80"/>
      <c r="F1590" s="79"/>
      <c r="G1590" s="79"/>
      <c r="H1590" s="79"/>
      <c r="I1590" s="79"/>
      <c r="J1590" s="80"/>
      <c r="K1590" s="254"/>
    </row>
    <row r="1591" spans="2:11">
      <c r="B1591" s="80"/>
      <c r="C1591" s="79"/>
      <c r="D1591" s="79"/>
      <c r="E1591" s="80"/>
      <c r="F1591" s="79"/>
      <c r="G1591" s="79"/>
      <c r="H1591" s="79"/>
      <c r="I1591" s="79"/>
      <c r="J1591" s="80"/>
      <c r="K1591" s="254"/>
    </row>
    <row r="1592" spans="2:11">
      <c r="B1592" s="80"/>
      <c r="C1592" s="79"/>
      <c r="D1592" s="79"/>
      <c r="E1592" s="80"/>
      <c r="F1592" s="79"/>
      <c r="G1592" s="79"/>
      <c r="H1592" s="79"/>
      <c r="I1592" s="79"/>
      <c r="J1592" s="80"/>
      <c r="K1592" s="254"/>
    </row>
    <row r="1593" spans="2:11">
      <c r="B1593" s="80"/>
      <c r="C1593" s="79"/>
      <c r="D1593" s="79"/>
      <c r="E1593" s="80"/>
      <c r="F1593" s="79"/>
      <c r="G1593" s="79"/>
      <c r="H1593" s="79"/>
      <c r="I1593" s="79"/>
      <c r="J1593" s="80"/>
      <c r="K1593" s="254"/>
    </row>
    <row r="1594" spans="2:11">
      <c r="B1594" s="80"/>
      <c r="C1594" s="79"/>
      <c r="D1594" s="79"/>
      <c r="E1594" s="80"/>
      <c r="F1594" s="79"/>
      <c r="G1594" s="79"/>
      <c r="H1594" s="79"/>
      <c r="I1594" s="79"/>
      <c r="J1594" s="80"/>
      <c r="K1594" s="254"/>
    </row>
    <row r="1595" spans="2:11">
      <c r="B1595" s="80"/>
      <c r="C1595" s="79"/>
      <c r="D1595" s="79"/>
      <c r="E1595" s="80"/>
      <c r="F1595" s="79"/>
      <c r="G1595" s="79"/>
      <c r="H1595" s="79"/>
      <c r="I1595" s="79"/>
      <c r="J1595" s="80"/>
      <c r="K1595" s="254"/>
    </row>
    <row r="1596" spans="2:11">
      <c r="B1596" s="80"/>
      <c r="C1596" s="79"/>
      <c r="D1596" s="79"/>
      <c r="E1596" s="80"/>
      <c r="F1596" s="79"/>
      <c r="G1596" s="79"/>
      <c r="H1596" s="79"/>
      <c r="I1596" s="79"/>
      <c r="J1596" s="80"/>
      <c r="K1596" s="254"/>
    </row>
    <row r="1597" spans="2:11">
      <c r="B1597" s="80"/>
      <c r="C1597" s="79"/>
      <c r="D1597" s="79"/>
      <c r="E1597" s="80"/>
      <c r="F1597" s="79"/>
      <c r="G1597" s="79"/>
      <c r="H1597" s="79"/>
      <c r="I1597" s="79"/>
      <c r="J1597" s="80"/>
      <c r="K1597" s="254"/>
    </row>
    <row r="1598" spans="2:11">
      <c r="B1598" s="80"/>
      <c r="C1598" s="79"/>
      <c r="D1598" s="79"/>
      <c r="E1598" s="80"/>
      <c r="F1598" s="79"/>
      <c r="G1598" s="79"/>
      <c r="H1598" s="79"/>
      <c r="I1598" s="79"/>
      <c r="J1598" s="80"/>
      <c r="K1598" s="254"/>
    </row>
    <row r="1599" spans="2:11">
      <c r="B1599" s="80"/>
      <c r="C1599" s="79"/>
      <c r="D1599" s="79"/>
      <c r="E1599" s="80"/>
      <c r="F1599" s="79"/>
      <c r="G1599" s="79"/>
      <c r="H1599" s="79"/>
      <c r="I1599" s="79"/>
      <c r="J1599" s="80"/>
      <c r="K1599" s="254"/>
    </row>
    <row r="1600" spans="2:11">
      <c r="B1600" s="80"/>
      <c r="C1600" s="79"/>
      <c r="D1600" s="79"/>
      <c r="E1600" s="80"/>
      <c r="F1600" s="79"/>
      <c r="G1600" s="79"/>
      <c r="H1600" s="79"/>
      <c r="I1600" s="79"/>
      <c r="J1600" s="80"/>
      <c r="K1600" s="254"/>
    </row>
    <row r="1601" spans="2:11">
      <c r="B1601" s="80"/>
      <c r="C1601" s="79"/>
      <c r="D1601" s="79"/>
      <c r="E1601" s="80"/>
      <c r="F1601" s="79"/>
      <c r="G1601" s="79"/>
      <c r="H1601" s="79"/>
      <c r="I1601" s="79"/>
      <c r="J1601" s="80"/>
      <c r="K1601" s="254"/>
    </row>
    <row r="1602" spans="2:11">
      <c r="B1602" s="80"/>
      <c r="C1602" s="79"/>
      <c r="D1602" s="79"/>
      <c r="E1602" s="80"/>
      <c r="F1602" s="79"/>
      <c r="G1602" s="79"/>
      <c r="H1602" s="79"/>
      <c r="I1602" s="79"/>
      <c r="J1602" s="80"/>
      <c r="K1602" s="254"/>
    </row>
    <row r="1603" spans="2:11">
      <c r="B1603" s="80"/>
      <c r="C1603" s="79"/>
      <c r="D1603" s="79"/>
      <c r="E1603" s="80"/>
      <c r="F1603" s="79"/>
      <c r="G1603" s="79"/>
      <c r="H1603" s="79"/>
      <c r="I1603" s="79"/>
      <c r="J1603" s="80"/>
      <c r="K1603" s="254"/>
    </row>
    <row r="1604" spans="2:11">
      <c r="B1604" s="80"/>
      <c r="C1604" s="79"/>
      <c r="D1604" s="79"/>
      <c r="E1604" s="80"/>
      <c r="F1604" s="79"/>
      <c r="G1604" s="79"/>
      <c r="H1604" s="79"/>
      <c r="I1604" s="79"/>
      <c r="J1604" s="80"/>
      <c r="K1604" s="254"/>
    </row>
    <row r="1605" spans="2:11">
      <c r="B1605" s="80"/>
      <c r="C1605" s="79"/>
      <c r="D1605" s="79"/>
      <c r="E1605" s="80"/>
      <c r="F1605" s="79"/>
      <c r="G1605" s="79"/>
      <c r="H1605" s="79"/>
      <c r="I1605" s="79"/>
      <c r="J1605" s="80"/>
      <c r="K1605" s="254"/>
    </row>
    <row r="1606" spans="2:11">
      <c r="B1606" s="80"/>
      <c r="C1606" s="79"/>
      <c r="D1606" s="79"/>
      <c r="E1606" s="80"/>
      <c r="F1606" s="79"/>
      <c r="G1606" s="79"/>
      <c r="H1606" s="79"/>
      <c r="I1606" s="79"/>
      <c r="J1606" s="80"/>
      <c r="K1606" s="254"/>
    </row>
    <row r="1607" spans="2:11">
      <c r="B1607" s="80"/>
      <c r="C1607" s="79"/>
      <c r="D1607" s="79"/>
      <c r="E1607" s="80"/>
      <c r="F1607" s="79"/>
      <c r="G1607" s="79"/>
      <c r="H1607" s="79"/>
      <c r="I1607" s="79"/>
      <c r="J1607" s="80"/>
      <c r="K1607" s="254"/>
    </row>
    <row r="1608" spans="2:11">
      <c r="B1608" s="80"/>
      <c r="C1608" s="79"/>
      <c r="D1608" s="79"/>
      <c r="E1608" s="80"/>
      <c r="F1608" s="79"/>
      <c r="G1608" s="79"/>
      <c r="H1608" s="79"/>
      <c r="I1608" s="79"/>
      <c r="J1608" s="80"/>
      <c r="K1608" s="254"/>
    </row>
    <row r="1609" spans="2:11">
      <c r="B1609" s="80"/>
      <c r="C1609" s="79"/>
      <c r="D1609" s="79"/>
      <c r="E1609" s="80"/>
      <c r="F1609" s="79"/>
      <c r="G1609" s="79"/>
      <c r="H1609" s="79"/>
      <c r="I1609" s="79"/>
      <c r="J1609" s="80"/>
      <c r="K1609" s="254"/>
    </row>
    <row r="1610" spans="2:11">
      <c r="B1610" s="80"/>
      <c r="C1610" s="79"/>
      <c r="D1610" s="79"/>
      <c r="E1610" s="80"/>
      <c r="F1610" s="79"/>
      <c r="G1610" s="79"/>
      <c r="H1610" s="79"/>
      <c r="I1610" s="79"/>
      <c r="J1610" s="80"/>
      <c r="K1610" s="254"/>
    </row>
    <row r="1611" spans="2:11">
      <c r="B1611" s="80"/>
      <c r="C1611" s="79"/>
      <c r="D1611" s="79"/>
      <c r="E1611" s="80"/>
      <c r="F1611" s="79"/>
      <c r="G1611" s="79"/>
      <c r="H1611" s="79"/>
      <c r="I1611" s="79"/>
      <c r="J1611" s="80"/>
      <c r="K1611" s="254"/>
    </row>
    <row r="1612" spans="2:11">
      <c r="B1612" s="80"/>
      <c r="C1612" s="79"/>
      <c r="D1612" s="79"/>
      <c r="E1612" s="80"/>
      <c r="F1612" s="79"/>
      <c r="G1612" s="79"/>
      <c r="H1612" s="79"/>
      <c r="I1612" s="79"/>
      <c r="J1612" s="80"/>
      <c r="K1612" s="254"/>
    </row>
    <row r="1613" spans="2:11">
      <c r="B1613" s="80"/>
      <c r="C1613" s="79"/>
      <c r="D1613" s="79"/>
      <c r="E1613" s="80"/>
      <c r="F1613" s="79"/>
      <c r="G1613" s="79"/>
      <c r="H1613" s="79"/>
      <c r="I1613" s="79"/>
      <c r="J1613" s="80"/>
      <c r="K1613" s="254"/>
    </row>
    <row r="1614" spans="2:11">
      <c r="B1614" s="80"/>
      <c r="C1614" s="79"/>
      <c r="D1614" s="79"/>
      <c r="E1614" s="80"/>
      <c r="F1614" s="79"/>
      <c r="G1614" s="79"/>
      <c r="H1614" s="79"/>
      <c r="I1614" s="79"/>
      <c r="J1614" s="80"/>
      <c r="K1614" s="254"/>
    </row>
    <row r="1615" spans="2:11">
      <c r="B1615" s="80"/>
      <c r="C1615" s="79"/>
      <c r="D1615" s="79"/>
      <c r="E1615" s="80"/>
      <c r="F1615" s="79"/>
      <c r="G1615" s="79"/>
      <c r="H1615" s="79"/>
      <c r="I1615" s="79"/>
      <c r="J1615" s="80"/>
      <c r="K1615" s="254"/>
    </row>
    <row r="1616" spans="2:11">
      <c r="B1616" s="80"/>
      <c r="C1616" s="79"/>
      <c r="D1616" s="79"/>
      <c r="E1616" s="80"/>
      <c r="F1616" s="79"/>
      <c r="G1616" s="79"/>
      <c r="H1616" s="79"/>
      <c r="I1616" s="79"/>
      <c r="J1616" s="80"/>
      <c r="K1616" s="254"/>
    </row>
    <row r="1617" spans="2:11">
      <c r="B1617" s="80"/>
      <c r="C1617" s="79"/>
      <c r="D1617" s="79"/>
      <c r="E1617" s="80"/>
      <c r="F1617" s="79"/>
      <c r="G1617" s="79"/>
      <c r="H1617" s="79"/>
      <c r="I1617" s="79"/>
      <c r="J1617" s="80"/>
      <c r="K1617" s="254"/>
    </row>
    <row r="1618" spans="2:11">
      <c r="B1618" s="80"/>
      <c r="C1618" s="79"/>
      <c r="D1618" s="79"/>
      <c r="E1618" s="80"/>
      <c r="F1618" s="79"/>
      <c r="G1618" s="79"/>
      <c r="H1618" s="79"/>
      <c r="I1618" s="79"/>
      <c r="J1618" s="80"/>
      <c r="K1618" s="254"/>
    </row>
    <row r="1619" spans="2:11">
      <c r="B1619" s="80"/>
      <c r="C1619" s="79"/>
      <c r="D1619" s="79"/>
      <c r="E1619" s="80"/>
      <c r="F1619" s="79"/>
      <c r="G1619" s="79"/>
      <c r="H1619" s="79"/>
      <c r="I1619" s="79"/>
      <c r="J1619" s="80"/>
      <c r="K1619" s="254"/>
    </row>
    <row r="1620" spans="2:11">
      <c r="B1620" s="80"/>
      <c r="C1620" s="79"/>
      <c r="D1620" s="79"/>
      <c r="E1620" s="80"/>
      <c r="F1620" s="79"/>
      <c r="G1620" s="79"/>
      <c r="H1620" s="79"/>
      <c r="I1620" s="79"/>
      <c r="J1620" s="80"/>
      <c r="K1620" s="254"/>
    </row>
    <row r="1621" spans="2:11">
      <c r="B1621" s="80"/>
      <c r="C1621" s="79"/>
      <c r="D1621" s="79"/>
      <c r="E1621" s="80"/>
      <c r="F1621" s="79"/>
      <c r="G1621" s="79"/>
      <c r="H1621" s="79"/>
      <c r="I1621" s="79"/>
      <c r="J1621" s="80"/>
      <c r="K1621" s="254"/>
    </row>
    <row r="1622" spans="2:11">
      <c r="B1622" s="80"/>
      <c r="C1622" s="79"/>
      <c r="D1622" s="79"/>
      <c r="E1622" s="80"/>
      <c r="F1622" s="79"/>
      <c r="G1622" s="79"/>
      <c r="H1622" s="79"/>
      <c r="I1622" s="79"/>
      <c r="J1622" s="80"/>
      <c r="K1622" s="254"/>
    </row>
    <row r="1623" spans="2:11">
      <c r="B1623" s="80"/>
      <c r="C1623" s="79"/>
      <c r="D1623" s="79"/>
      <c r="E1623" s="80"/>
      <c r="F1623" s="79"/>
      <c r="G1623" s="79"/>
      <c r="H1623" s="79"/>
      <c r="I1623" s="79"/>
      <c r="J1623" s="80"/>
      <c r="K1623" s="254"/>
    </row>
    <row r="1624" spans="2:11">
      <c r="B1624" s="80"/>
      <c r="C1624" s="79"/>
      <c r="D1624" s="79"/>
      <c r="E1624" s="80"/>
      <c r="F1624" s="79"/>
      <c r="G1624" s="79"/>
      <c r="H1624" s="79"/>
      <c r="I1624" s="79"/>
      <c r="J1624" s="80"/>
      <c r="K1624" s="254"/>
    </row>
    <row r="1625" spans="2:11">
      <c r="B1625" s="80"/>
      <c r="C1625" s="79"/>
      <c r="D1625" s="79"/>
      <c r="E1625" s="80"/>
      <c r="F1625" s="79"/>
      <c r="G1625" s="79"/>
      <c r="H1625" s="79"/>
      <c r="I1625" s="79"/>
      <c r="J1625" s="80"/>
      <c r="K1625" s="254"/>
    </row>
    <row r="1626" spans="2:11">
      <c r="B1626" s="80"/>
      <c r="C1626" s="79"/>
      <c r="D1626" s="79"/>
      <c r="E1626" s="80"/>
      <c r="F1626" s="79"/>
      <c r="G1626" s="79"/>
      <c r="H1626" s="79"/>
      <c r="I1626" s="79"/>
      <c r="J1626" s="80"/>
      <c r="K1626" s="254"/>
    </row>
    <row r="1627" spans="2:11">
      <c r="B1627" s="80"/>
      <c r="C1627" s="79"/>
      <c r="D1627" s="79"/>
      <c r="E1627" s="80"/>
      <c r="F1627" s="79"/>
      <c r="G1627" s="79"/>
      <c r="H1627" s="79"/>
      <c r="I1627" s="79"/>
      <c r="J1627" s="80"/>
      <c r="K1627" s="254"/>
    </row>
    <row r="1628" spans="2:11">
      <c r="B1628" s="80"/>
      <c r="C1628" s="79"/>
      <c r="D1628" s="79"/>
      <c r="E1628" s="80"/>
      <c r="F1628" s="79"/>
      <c r="G1628" s="79"/>
      <c r="H1628" s="79"/>
      <c r="I1628" s="79"/>
      <c r="J1628" s="80"/>
      <c r="K1628" s="254"/>
    </row>
    <row r="1629" spans="2:11">
      <c r="B1629" s="80"/>
      <c r="C1629" s="79"/>
      <c r="D1629" s="79"/>
      <c r="E1629" s="80"/>
      <c r="F1629" s="79"/>
      <c r="G1629" s="79"/>
      <c r="H1629" s="79"/>
      <c r="I1629" s="79"/>
      <c r="J1629" s="80"/>
      <c r="K1629" s="254"/>
    </row>
    <row r="1630" spans="2:11">
      <c r="B1630" s="80"/>
      <c r="C1630" s="79"/>
      <c r="D1630" s="79"/>
      <c r="E1630" s="80"/>
      <c r="F1630" s="79"/>
      <c r="G1630" s="79"/>
      <c r="H1630" s="79"/>
      <c r="I1630" s="79"/>
      <c r="J1630" s="80"/>
      <c r="K1630" s="254"/>
    </row>
    <row r="1631" spans="2:11">
      <c r="B1631" s="80"/>
      <c r="C1631" s="79"/>
      <c r="D1631" s="79"/>
      <c r="E1631" s="80"/>
      <c r="F1631" s="79"/>
      <c r="G1631" s="79"/>
      <c r="H1631" s="79"/>
      <c r="I1631" s="79"/>
      <c r="J1631" s="80"/>
      <c r="K1631" s="254"/>
    </row>
    <row r="1632" spans="2:11">
      <c r="B1632" s="80"/>
      <c r="C1632" s="79"/>
      <c r="D1632" s="79"/>
      <c r="E1632" s="80"/>
      <c r="F1632" s="79"/>
      <c r="G1632" s="79"/>
      <c r="H1632" s="79"/>
      <c r="I1632" s="79"/>
      <c r="J1632" s="80"/>
      <c r="K1632" s="254"/>
    </row>
    <row r="1633" spans="2:11">
      <c r="B1633" s="80"/>
      <c r="C1633" s="79"/>
      <c r="D1633" s="79"/>
      <c r="E1633" s="80"/>
      <c r="F1633" s="79"/>
      <c r="G1633" s="79"/>
      <c r="H1633" s="79"/>
      <c r="I1633" s="79"/>
      <c r="J1633" s="80"/>
      <c r="K1633" s="254"/>
    </row>
    <row r="1634" spans="2:11">
      <c r="B1634" s="80"/>
      <c r="C1634" s="79"/>
      <c r="D1634" s="79"/>
      <c r="E1634" s="80"/>
      <c r="F1634" s="79"/>
      <c r="G1634" s="79"/>
      <c r="H1634" s="79"/>
      <c r="I1634" s="79"/>
      <c r="J1634" s="80"/>
      <c r="K1634" s="254"/>
    </row>
    <row r="1635" spans="2:11">
      <c r="B1635" s="80"/>
      <c r="C1635" s="79"/>
      <c r="D1635" s="79"/>
      <c r="E1635" s="80"/>
      <c r="F1635" s="79"/>
      <c r="G1635" s="79"/>
      <c r="H1635" s="79"/>
      <c r="I1635" s="79"/>
      <c r="J1635" s="80"/>
      <c r="K1635" s="254"/>
    </row>
    <row r="1636" spans="2:11">
      <c r="B1636" s="80"/>
      <c r="C1636" s="79"/>
      <c r="D1636" s="79"/>
      <c r="E1636" s="80"/>
      <c r="F1636" s="79"/>
      <c r="G1636" s="79"/>
      <c r="H1636" s="79"/>
      <c r="I1636" s="79"/>
      <c r="J1636" s="80"/>
      <c r="K1636" s="254"/>
    </row>
    <row r="1637" spans="2:11">
      <c r="B1637" s="80"/>
      <c r="C1637" s="79"/>
      <c r="D1637" s="79"/>
      <c r="E1637" s="80"/>
      <c r="F1637" s="79"/>
      <c r="G1637" s="79"/>
      <c r="H1637" s="79"/>
      <c r="I1637" s="79"/>
      <c r="J1637" s="80"/>
      <c r="K1637" s="254"/>
    </row>
    <row r="1638" spans="2:11">
      <c r="B1638" s="80"/>
      <c r="C1638" s="79"/>
      <c r="D1638" s="79"/>
      <c r="E1638" s="80"/>
      <c r="F1638" s="79"/>
      <c r="G1638" s="79"/>
      <c r="H1638" s="79"/>
      <c r="I1638" s="79"/>
      <c r="J1638" s="80"/>
      <c r="K1638" s="254"/>
    </row>
    <row r="1639" spans="2:11">
      <c r="B1639" s="80"/>
      <c r="C1639" s="79"/>
      <c r="D1639" s="79"/>
      <c r="E1639" s="80"/>
      <c r="F1639" s="79"/>
      <c r="G1639" s="79"/>
      <c r="H1639" s="79"/>
      <c r="I1639" s="79"/>
      <c r="J1639" s="80"/>
      <c r="K1639" s="254"/>
    </row>
    <row r="1640" spans="2:11">
      <c r="B1640" s="80"/>
      <c r="C1640" s="79"/>
      <c r="D1640" s="79"/>
      <c r="E1640" s="80"/>
      <c r="F1640" s="79"/>
      <c r="G1640" s="79"/>
      <c r="H1640" s="79"/>
      <c r="I1640" s="79"/>
      <c r="J1640" s="80"/>
      <c r="K1640" s="254"/>
    </row>
    <row r="1641" spans="2:11">
      <c r="B1641" s="80"/>
      <c r="C1641" s="79"/>
      <c r="D1641" s="79"/>
      <c r="E1641" s="80"/>
      <c r="F1641" s="79"/>
      <c r="G1641" s="79"/>
      <c r="H1641" s="79"/>
      <c r="I1641" s="79"/>
      <c r="J1641" s="80"/>
      <c r="K1641" s="254"/>
    </row>
    <row r="1642" spans="2:11">
      <c r="B1642" s="80"/>
      <c r="C1642" s="79"/>
      <c r="D1642" s="79"/>
      <c r="E1642" s="80"/>
      <c r="F1642" s="79"/>
      <c r="G1642" s="79"/>
      <c r="H1642" s="79"/>
      <c r="I1642" s="79"/>
      <c r="J1642" s="80"/>
      <c r="K1642" s="254"/>
    </row>
    <row r="1643" spans="2:11">
      <c r="B1643" s="80"/>
      <c r="C1643" s="79"/>
      <c r="D1643" s="79"/>
      <c r="E1643" s="80"/>
      <c r="F1643" s="79"/>
      <c r="G1643" s="79"/>
      <c r="H1643" s="79"/>
      <c r="I1643" s="79"/>
      <c r="J1643" s="80"/>
      <c r="K1643" s="254"/>
    </row>
    <row r="1644" spans="2:11">
      <c r="B1644" s="80"/>
      <c r="C1644" s="79"/>
      <c r="D1644" s="79"/>
      <c r="E1644" s="80"/>
      <c r="F1644" s="79"/>
      <c r="G1644" s="79"/>
      <c r="H1644" s="79"/>
      <c r="I1644" s="79"/>
      <c r="J1644" s="80"/>
      <c r="K1644" s="254"/>
    </row>
    <row r="1645" spans="2:11">
      <c r="B1645" s="80"/>
      <c r="C1645" s="79"/>
      <c r="D1645" s="79"/>
      <c r="E1645" s="80"/>
      <c r="F1645" s="79"/>
      <c r="G1645" s="79"/>
      <c r="H1645" s="79"/>
      <c r="I1645" s="79"/>
      <c r="J1645" s="80"/>
      <c r="K1645" s="254"/>
    </row>
    <row r="1646" spans="2:11">
      <c r="B1646" s="80"/>
      <c r="C1646" s="79"/>
      <c r="D1646" s="79"/>
      <c r="E1646" s="80"/>
      <c r="F1646" s="79"/>
      <c r="G1646" s="79"/>
      <c r="H1646" s="79"/>
      <c r="I1646" s="79"/>
      <c r="J1646" s="80"/>
      <c r="K1646" s="254"/>
    </row>
    <row r="1647" spans="2:11">
      <c r="B1647" s="80"/>
      <c r="C1647" s="79"/>
      <c r="D1647" s="79"/>
      <c r="E1647" s="80"/>
      <c r="F1647" s="79"/>
      <c r="G1647" s="79"/>
      <c r="H1647" s="79"/>
      <c r="I1647" s="79"/>
      <c r="J1647" s="80"/>
      <c r="K1647" s="254"/>
    </row>
    <row r="1648" spans="2:11">
      <c r="B1648" s="80"/>
      <c r="C1648" s="79"/>
      <c r="D1648" s="79"/>
      <c r="E1648" s="80"/>
      <c r="F1648" s="79"/>
      <c r="G1648" s="79"/>
      <c r="H1648" s="79"/>
      <c r="I1648" s="79"/>
      <c r="J1648" s="80"/>
      <c r="K1648" s="254"/>
    </row>
    <row r="1649" spans="2:11">
      <c r="B1649" s="80"/>
      <c r="C1649" s="79"/>
      <c r="D1649" s="79"/>
      <c r="E1649" s="80"/>
      <c r="F1649" s="79"/>
      <c r="G1649" s="79"/>
      <c r="H1649" s="79"/>
      <c r="I1649" s="79"/>
      <c r="J1649" s="80"/>
      <c r="K1649" s="254"/>
    </row>
    <row r="1650" spans="2:11">
      <c r="B1650" s="80"/>
      <c r="C1650" s="79"/>
      <c r="D1650" s="79"/>
      <c r="E1650" s="80"/>
      <c r="F1650" s="79"/>
      <c r="G1650" s="79"/>
      <c r="H1650" s="79"/>
      <c r="I1650" s="79"/>
      <c r="J1650" s="80"/>
      <c r="K1650" s="254"/>
    </row>
    <row r="1651" spans="2:11">
      <c r="B1651" s="80"/>
      <c r="C1651" s="79"/>
      <c r="D1651" s="79"/>
      <c r="E1651" s="80"/>
      <c r="F1651" s="79"/>
      <c r="G1651" s="79"/>
      <c r="H1651" s="79"/>
      <c r="I1651" s="79"/>
      <c r="J1651" s="80"/>
      <c r="K1651" s="254"/>
    </row>
    <row r="1652" spans="2:11">
      <c r="B1652" s="80"/>
      <c r="C1652" s="79"/>
      <c r="D1652" s="79"/>
      <c r="E1652" s="80"/>
      <c r="F1652" s="79"/>
      <c r="G1652" s="79"/>
      <c r="H1652" s="79"/>
      <c r="I1652" s="79"/>
      <c r="J1652" s="80"/>
      <c r="K1652" s="254"/>
    </row>
    <row r="1653" spans="2:11">
      <c r="B1653" s="80"/>
      <c r="C1653" s="79"/>
      <c r="D1653" s="79"/>
      <c r="E1653" s="80"/>
      <c r="F1653" s="79"/>
      <c r="G1653" s="79"/>
      <c r="H1653" s="79"/>
      <c r="I1653" s="79"/>
      <c r="J1653" s="80"/>
      <c r="K1653" s="254"/>
    </row>
    <row r="1654" spans="2:11">
      <c r="B1654" s="80"/>
      <c r="C1654" s="79"/>
      <c r="D1654" s="79"/>
      <c r="E1654" s="80"/>
      <c r="F1654" s="79"/>
      <c r="G1654" s="79"/>
      <c r="H1654" s="79"/>
      <c r="I1654" s="79"/>
      <c r="J1654" s="80"/>
      <c r="K1654" s="254"/>
    </row>
    <row r="1655" spans="2:11">
      <c r="B1655" s="80"/>
      <c r="C1655" s="79"/>
      <c r="D1655" s="79"/>
      <c r="E1655" s="80"/>
      <c r="F1655" s="79"/>
      <c r="G1655" s="79"/>
      <c r="H1655" s="79"/>
      <c r="I1655" s="79"/>
      <c r="J1655" s="80"/>
      <c r="K1655" s="254"/>
    </row>
    <row r="1656" spans="2:11">
      <c r="B1656" s="80"/>
      <c r="C1656" s="79"/>
      <c r="D1656" s="79"/>
      <c r="E1656" s="80"/>
      <c r="F1656" s="79"/>
      <c r="G1656" s="79"/>
      <c r="H1656" s="79"/>
      <c r="I1656" s="79"/>
      <c r="J1656" s="80"/>
      <c r="K1656" s="254"/>
    </row>
    <row r="1657" spans="2:11">
      <c r="B1657" s="80"/>
      <c r="C1657" s="79"/>
      <c r="D1657" s="79"/>
      <c r="E1657" s="80"/>
      <c r="F1657" s="79"/>
      <c r="G1657" s="79"/>
      <c r="H1657" s="79"/>
      <c r="I1657" s="79"/>
      <c r="J1657" s="80"/>
      <c r="K1657" s="254"/>
    </row>
    <row r="1658" spans="2:11">
      <c r="B1658" s="80"/>
      <c r="C1658" s="79"/>
      <c r="D1658" s="79"/>
      <c r="E1658" s="80"/>
      <c r="F1658" s="79"/>
      <c r="G1658" s="79"/>
      <c r="H1658" s="79"/>
      <c r="I1658" s="79"/>
      <c r="J1658" s="80"/>
      <c r="K1658" s="254"/>
    </row>
    <row r="1659" spans="2:11">
      <c r="B1659" s="80"/>
      <c r="C1659" s="79"/>
      <c r="D1659" s="79"/>
      <c r="E1659" s="80"/>
      <c r="F1659" s="79"/>
      <c r="G1659" s="79"/>
      <c r="H1659" s="79"/>
      <c r="I1659" s="79"/>
      <c r="J1659" s="80"/>
      <c r="K1659" s="254"/>
    </row>
    <row r="1660" spans="2:11">
      <c r="B1660" s="80"/>
      <c r="C1660" s="79"/>
      <c r="D1660" s="79"/>
      <c r="E1660" s="80"/>
      <c r="F1660" s="79"/>
      <c r="G1660" s="79"/>
      <c r="H1660" s="79"/>
      <c r="I1660" s="79"/>
      <c r="J1660" s="80"/>
      <c r="K1660" s="254"/>
    </row>
    <row r="1661" spans="2:11">
      <c r="B1661" s="80"/>
      <c r="C1661" s="79"/>
      <c r="D1661" s="79"/>
      <c r="E1661" s="80"/>
      <c r="F1661" s="79"/>
      <c r="G1661" s="79"/>
      <c r="H1661" s="79"/>
      <c r="I1661" s="79"/>
      <c r="J1661" s="80"/>
      <c r="K1661" s="254"/>
    </row>
    <row r="1662" spans="2:11">
      <c r="B1662" s="80"/>
      <c r="C1662" s="79"/>
      <c r="D1662" s="79"/>
      <c r="E1662" s="80"/>
      <c r="F1662" s="79"/>
      <c r="G1662" s="79"/>
      <c r="H1662" s="79"/>
      <c r="I1662" s="79"/>
      <c r="J1662" s="80"/>
      <c r="K1662" s="254"/>
    </row>
    <row r="1663" spans="2:11">
      <c r="B1663" s="80"/>
      <c r="C1663" s="79"/>
      <c r="D1663" s="79"/>
      <c r="E1663" s="80"/>
      <c r="F1663" s="79"/>
      <c r="G1663" s="79"/>
      <c r="H1663" s="79"/>
      <c r="I1663" s="79"/>
      <c r="J1663" s="80"/>
      <c r="K1663" s="254"/>
    </row>
    <row r="1664" spans="2:11">
      <c r="B1664" s="80"/>
      <c r="C1664" s="79"/>
      <c r="D1664" s="79"/>
      <c r="E1664" s="80"/>
      <c r="F1664" s="79"/>
      <c r="G1664" s="79"/>
      <c r="H1664" s="79"/>
      <c r="I1664" s="79"/>
      <c r="J1664" s="80"/>
      <c r="K1664" s="254"/>
    </row>
    <row r="1665" spans="2:11">
      <c r="B1665" s="80"/>
      <c r="C1665" s="79"/>
      <c r="D1665" s="79"/>
      <c r="E1665" s="80"/>
      <c r="F1665" s="79"/>
      <c r="G1665" s="79"/>
      <c r="H1665" s="79"/>
      <c r="I1665" s="79"/>
      <c r="J1665" s="80"/>
      <c r="K1665" s="254"/>
    </row>
    <row r="1666" spans="2:11">
      <c r="B1666" s="80"/>
      <c r="C1666" s="79"/>
      <c r="D1666" s="79"/>
      <c r="E1666" s="80"/>
      <c r="F1666" s="79"/>
      <c r="G1666" s="79"/>
      <c r="H1666" s="79"/>
      <c r="I1666" s="79"/>
      <c r="J1666" s="80"/>
      <c r="K1666" s="254"/>
    </row>
    <row r="1667" spans="2:11">
      <c r="B1667" s="80"/>
      <c r="C1667" s="79"/>
      <c r="D1667" s="79"/>
      <c r="E1667" s="80"/>
      <c r="F1667" s="79"/>
      <c r="G1667" s="79"/>
      <c r="H1667" s="79"/>
      <c r="I1667" s="79"/>
      <c r="J1667" s="80"/>
      <c r="K1667" s="254"/>
    </row>
    <row r="1668" spans="2:11">
      <c r="B1668" s="80"/>
      <c r="C1668" s="79"/>
      <c r="D1668" s="79"/>
      <c r="E1668" s="80"/>
      <c r="F1668" s="79"/>
      <c r="G1668" s="79"/>
      <c r="H1668" s="79"/>
      <c r="I1668" s="79"/>
      <c r="J1668" s="80"/>
      <c r="K1668" s="254"/>
    </row>
    <row r="1669" spans="2:11">
      <c r="B1669" s="80"/>
      <c r="C1669" s="79"/>
      <c r="D1669" s="79"/>
      <c r="E1669" s="80"/>
      <c r="F1669" s="79"/>
      <c r="G1669" s="79"/>
      <c r="H1669" s="79"/>
      <c r="I1669" s="79"/>
      <c r="J1669" s="80"/>
      <c r="K1669" s="254"/>
    </row>
    <row r="1670" spans="2:11">
      <c r="B1670" s="80"/>
      <c r="C1670" s="79"/>
      <c r="D1670" s="79"/>
      <c r="E1670" s="80"/>
      <c r="F1670" s="79"/>
      <c r="G1670" s="79"/>
      <c r="H1670" s="79"/>
      <c r="I1670" s="79"/>
      <c r="J1670" s="80"/>
      <c r="K1670" s="254"/>
    </row>
    <row r="1671" spans="2:11">
      <c r="B1671" s="80"/>
      <c r="C1671" s="79"/>
      <c r="D1671" s="79"/>
      <c r="E1671" s="80"/>
      <c r="F1671" s="79"/>
      <c r="G1671" s="79"/>
      <c r="H1671" s="79"/>
      <c r="I1671" s="79"/>
      <c r="J1671" s="80"/>
      <c r="K1671" s="254"/>
    </row>
    <row r="1672" spans="2:11">
      <c r="B1672" s="80"/>
      <c r="C1672" s="79"/>
      <c r="D1672" s="79"/>
      <c r="E1672" s="80"/>
      <c r="F1672" s="79"/>
      <c r="G1672" s="79"/>
      <c r="H1672" s="79"/>
      <c r="I1672" s="79"/>
      <c r="J1672" s="80"/>
      <c r="K1672" s="254"/>
    </row>
    <row r="1673" spans="2:11">
      <c r="B1673" s="80"/>
      <c r="C1673" s="79"/>
      <c r="D1673" s="79"/>
      <c r="E1673" s="80"/>
      <c r="F1673" s="79"/>
      <c r="G1673" s="79"/>
      <c r="H1673" s="79"/>
      <c r="I1673" s="79"/>
      <c r="J1673" s="80"/>
      <c r="K1673" s="254"/>
    </row>
    <row r="1674" spans="2:11">
      <c r="B1674" s="80"/>
      <c r="C1674" s="79"/>
      <c r="D1674" s="79"/>
      <c r="E1674" s="80"/>
      <c r="F1674" s="79"/>
      <c r="G1674" s="79"/>
      <c r="H1674" s="79"/>
      <c r="I1674" s="79"/>
      <c r="J1674" s="80"/>
      <c r="K1674" s="254"/>
    </row>
    <row r="1675" spans="2:11">
      <c r="B1675" s="80"/>
      <c r="C1675" s="79"/>
      <c r="D1675" s="79"/>
      <c r="E1675" s="80"/>
      <c r="F1675" s="79"/>
      <c r="G1675" s="79"/>
      <c r="H1675" s="79"/>
      <c r="I1675" s="79"/>
      <c r="J1675" s="80"/>
      <c r="K1675" s="254"/>
    </row>
    <row r="1676" spans="2:11">
      <c r="B1676" s="80"/>
      <c r="C1676" s="79"/>
      <c r="D1676" s="79"/>
      <c r="E1676" s="80"/>
      <c r="F1676" s="79"/>
      <c r="G1676" s="79"/>
      <c r="H1676" s="79"/>
      <c r="I1676" s="79"/>
      <c r="J1676" s="80"/>
      <c r="K1676" s="254"/>
    </row>
    <row r="1677" spans="2:11">
      <c r="B1677" s="80"/>
      <c r="C1677" s="79"/>
      <c r="D1677" s="79"/>
      <c r="E1677" s="80"/>
      <c r="F1677" s="79"/>
      <c r="G1677" s="79"/>
      <c r="H1677" s="79"/>
      <c r="I1677" s="79"/>
      <c r="J1677" s="80"/>
      <c r="K1677" s="254"/>
    </row>
    <row r="1678" spans="2:11">
      <c r="B1678" s="80"/>
      <c r="C1678" s="79"/>
      <c r="D1678" s="79"/>
      <c r="E1678" s="80"/>
      <c r="F1678" s="79"/>
      <c r="G1678" s="79"/>
      <c r="H1678" s="79"/>
      <c r="I1678" s="79"/>
      <c r="J1678" s="80"/>
      <c r="K1678" s="254"/>
    </row>
    <row r="1679" spans="2:11">
      <c r="B1679" s="80"/>
      <c r="C1679" s="79"/>
      <c r="D1679" s="79"/>
      <c r="E1679" s="80"/>
      <c r="F1679" s="79"/>
      <c r="G1679" s="79"/>
      <c r="H1679" s="79"/>
      <c r="I1679" s="79"/>
      <c r="J1679" s="80"/>
      <c r="K1679" s="254"/>
    </row>
    <row r="1680" spans="2:11">
      <c r="B1680" s="80"/>
      <c r="C1680" s="79"/>
      <c r="D1680" s="79"/>
      <c r="E1680" s="80"/>
      <c r="F1680" s="79"/>
      <c r="G1680" s="79"/>
      <c r="H1680" s="79"/>
      <c r="I1680" s="79"/>
      <c r="J1680" s="80"/>
      <c r="K1680" s="254"/>
    </row>
    <row r="1681" spans="2:11">
      <c r="B1681" s="80"/>
      <c r="C1681" s="79"/>
      <c r="D1681" s="79"/>
      <c r="E1681" s="80"/>
      <c r="F1681" s="79"/>
      <c r="G1681" s="79"/>
      <c r="H1681" s="79"/>
      <c r="I1681" s="79"/>
      <c r="J1681" s="80"/>
      <c r="K1681" s="254"/>
    </row>
    <row r="1682" spans="2:11">
      <c r="B1682" s="80"/>
      <c r="C1682" s="79"/>
      <c r="D1682" s="79"/>
      <c r="E1682" s="80"/>
      <c r="F1682" s="79"/>
      <c r="G1682" s="79"/>
      <c r="H1682" s="79"/>
      <c r="I1682" s="79"/>
      <c r="J1682" s="80"/>
      <c r="K1682" s="254"/>
    </row>
    <row r="1683" spans="2:11">
      <c r="B1683" s="80"/>
      <c r="C1683" s="79"/>
      <c r="D1683" s="79"/>
      <c r="E1683" s="80"/>
      <c r="F1683" s="79"/>
      <c r="G1683" s="79"/>
      <c r="H1683" s="79"/>
      <c r="I1683" s="79"/>
      <c r="J1683" s="80"/>
      <c r="K1683" s="254"/>
    </row>
    <row r="1684" spans="2:11">
      <c r="B1684" s="80"/>
      <c r="C1684" s="79"/>
      <c r="D1684" s="79"/>
      <c r="E1684" s="80"/>
      <c r="F1684" s="79"/>
      <c r="G1684" s="79"/>
      <c r="H1684" s="79"/>
      <c r="I1684" s="79"/>
      <c r="J1684" s="80"/>
      <c r="K1684" s="254"/>
    </row>
    <row r="1685" spans="2:11">
      <c r="B1685" s="80"/>
      <c r="C1685" s="79"/>
      <c r="D1685" s="79"/>
      <c r="E1685" s="80"/>
      <c r="F1685" s="79"/>
      <c r="G1685" s="79"/>
      <c r="H1685" s="79"/>
      <c r="I1685" s="79"/>
      <c r="J1685" s="80"/>
      <c r="K1685" s="254"/>
    </row>
    <row r="1686" spans="2:11">
      <c r="B1686" s="80"/>
      <c r="C1686" s="79"/>
      <c r="D1686" s="79"/>
      <c r="E1686" s="80"/>
      <c r="F1686" s="79"/>
      <c r="G1686" s="79"/>
      <c r="H1686" s="79"/>
      <c r="I1686" s="79"/>
      <c r="J1686" s="80"/>
      <c r="K1686" s="254"/>
    </row>
    <row r="1687" spans="2:11">
      <c r="B1687" s="80"/>
      <c r="C1687" s="79"/>
      <c r="D1687" s="79"/>
      <c r="E1687" s="80"/>
      <c r="F1687" s="79"/>
      <c r="G1687" s="79"/>
      <c r="H1687" s="79"/>
      <c r="I1687" s="79"/>
      <c r="J1687" s="80"/>
      <c r="K1687" s="254"/>
    </row>
    <row r="1688" spans="2:11">
      <c r="B1688" s="80"/>
      <c r="C1688" s="79"/>
      <c r="D1688" s="79"/>
      <c r="E1688" s="80"/>
      <c r="F1688" s="79"/>
      <c r="G1688" s="79"/>
      <c r="H1688" s="79"/>
      <c r="I1688" s="79"/>
      <c r="J1688" s="80"/>
      <c r="K1688" s="254"/>
    </row>
    <row r="1689" spans="2:11">
      <c r="B1689" s="80"/>
      <c r="C1689" s="79"/>
      <c r="D1689" s="79"/>
      <c r="E1689" s="80"/>
      <c r="F1689" s="79"/>
      <c r="G1689" s="79"/>
      <c r="H1689" s="79"/>
      <c r="I1689" s="79"/>
      <c r="J1689" s="80"/>
      <c r="K1689" s="254"/>
    </row>
    <row r="1690" spans="2:11">
      <c r="B1690" s="80"/>
      <c r="C1690" s="79"/>
      <c r="D1690" s="79"/>
      <c r="E1690" s="80"/>
      <c r="F1690" s="79"/>
      <c r="G1690" s="79"/>
      <c r="H1690" s="79"/>
      <c r="I1690" s="79"/>
      <c r="J1690" s="80"/>
      <c r="K1690" s="254"/>
    </row>
    <row r="1691" spans="2:11">
      <c r="B1691" s="80"/>
      <c r="C1691" s="79"/>
      <c r="D1691" s="79"/>
      <c r="E1691" s="80"/>
      <c r="F1691" s="79"/>
      <c r="G1691" s="79"/>
      <c r="H1691" s="79"/>
      <c r="I1691" s="79"/>
      <c r="J1691" s="80"/>
      <c r="K1691" s="254"/>
    </row>
    <row r="1692" spans="2:11">
      <c r="B1692" s="80"/>
      <c r="C1692" s="79"/>
      <c r="D1692" s="79"/>
      <c r="E1692" s="80"/>
      <c r="F1692" s="79"/>
      <c r="G1692" s="79"/>
      <c r="H1692" s="79"/>
      <c r="I1692" s="79"/>
      <c r="J1692" s="80"/>
      <c r="K1692" s="254"/>
    </row>
    <row r="1693" spans="2:11">
      <c r="B1693" s="80"/>
      <c r="C1693" s="79"/>
      <c r="D1693" s="79"/>
      <c r="E1693" s="80"/>
      <c r="F1693" s="79"/>
      <c r="G1693" s="79"/>
      <c r="H1693" s="79"/>
      <c r="I1693" s="79"/>
      <c r="J1693" s="80"/>
      <c r="K1693" s="254"/>
    </row>
    <row r="1694" spans="2:11">
      <c r="B1694" s="80"/>
      <c r="C1694" s="79"/>
      <c r="D1694" s="79"/>
      <c r="E1694" s="80"/>
      <c r="F1694" s="79"/>
      <c r="G1694" s="79"/>
      <c r="H1694" s="79"/>
      <c r="I1694" s="79"/>
      <c r="J1694" s="80"/>
      <c r="K1694" s="254"/>
    </row>
    <row r="1695" spans="2:11">
      <c r="B1695" s="80"/>
      <c r="C1695" s="79"/>
      <c r="D1695" s="79"/>
      <c r="E1695" s="80"/>
      <c r="F1695" s="79"/>
      <c r="G1695" s="79"/>
      <c r="H1695" s="79"/>
      <c r="I1695" s="79"/>
      <c r="J1695" s="80"/>
      <c r="K1695" s="254"/>
    </row>
    <row r="1696" spans="2:11">
      <c r="B1696" s="80"/>
      <c r="C1696" s="79"/>
      <c r="D1696" s="79"/>
      <c r="E1696" s="80"/>
      <c r="F1696" s="79"/>
      <c r="G1696" s="79"/>
      <c r="H1696" s="79"/>
      <c r="I1696" s="79"/>
      <c r="J1696" s="80"/>
      <c r="K1696" s="254"/>
    </row>
    <row r="1697" spans="2:11">
      <c r="B1697" s="80"/>
      <c r="C1697" s="79"/>
      <c r="D1697" s="79"/>
      <c r="E1697" s="80"/>
      <c r="F1697" s="79"/>
      <c r="G1697" s="79"/>
      <c r="H1697" s="79"/>
      <c r="I1697" s="79"/>
      <c r="J1697" s="80"/>
      <c r="K1697" s="254"/>
    </row>
    <row r="1698" spans="2:11">
      <c r="B1698" s="80"/>
      <c r="C1698" s="79"/>
      <c r="D1698" s="79"/>
      <c r="E1698" s="80"/>
      <c r="F1698" s="79"/>
      <c r="G1698" s="79"/>
      <c r="H1698" s="79"/>
      <c r="I1698" s="79"/>
      <c r="J1698" s="80"/>
      <c r="K1698" s="254"/>
    </row>
    <row r="1699" spans="2:11">
      <c r="B1699" s="80"/>
      <c r="C1699" s="79"/>
      <c r="D1699" s="79"/>
      <c r="E1699" s="80"/>
      <c r="F1699" s="79"/>
      <c r="G1699" s="79"/>
      <c r="H1699" s="79"/>
      <c r="I1699" s="79"/>
      <c r="J1699" s="80"/>
      <c r="K1699" s="254"/>
    </row>
    <row r="1700" spans="2:11">
      <c r="B1700" s="80"/>
      <c r="C1700" s="79"/>
      <c r="D1700" s="79"/>
      <c r="E1700" s="80"/>
      <c r="F1700" s="79"/>
      <c r="G1700" s="79"/>
      <c r="H1700" s="79"/>
      <c r="I1700" s="79"/>
      <c r="J1700" s="80"/>
      <c r="K1700" s="254"/>
    </row>
    <row r="1701" spans="2:11">
      <c r="B1701" s="80"/>
      <c r="C1701" s="79"/>
      <c r="D1701" s="79"/>
      <c r="E1701" s="80"/>
      <c r="F1701" s="79"/>
      <c r="G1701" s="79"/>
      <c r="H1701" s="79"/>
      <c r="I1701" s="79"/>
      <c r="J1701" s="80"/>
      <c r="K1701" s="254"/>
    </row>
    <row r="1702" spans="2:11">
      <c r="B1702" s="80"/>
      <c r="C1702" s="79"/>
      <c r="D1702" s="79"/>
      <c r="E1702" s="80"/>
      <c r="F1702" s="79"/>
      <c r="G1702" s="79"/>
      <c r="H1702" s="79"/>
      <c r="I1702" s="79"/>
      <c r="J1702" s="80"/>
      <c r="K1702" s="254"/>
    </row>
    <row r="1703" spans="2:11">
      <c r="B1703" s="80"/>
      <c r="C1703" s="79"/>
      <c r="D1703" s="79"/>
      <c r="E1703" s="80"/>
      <c r="F1703" s="79"/>
      <c r="G1703" s="79"/>
      <c r="H1703" s="79"/>
      <c r="I1703" s="79"/>
      <c r="J1703" s="80"/>
      <c r="K1703" s="254"/>
    </row>
    <row r="1704" spans="2:11">
      <c r="B1704" s="80"/>
      <c r="C1704" s="79"/>
      <c r="D1704" s="79"/>
      <c r="E1704" s="80"/>
      <c r="F1704" s="79"/>
      <c r="G1704" s="79"/>
      <c r="H1704" s="79"/>
      <c r="I1704" s="79"/>
      <c r="J1704" s="80"/>
      <c r="K1704" s="254"/>
    </row>
    <row r="1705" spans="2:11">
      <c r="B1705" s="80"/>
      <c r="C1705" s="79"/>
      <c r="D1705" s="79"/>
      <c r="E1705" s="80"/>
      <c r="F1705" s="79"/>
      <c r="G1705" s="79"/>
      <c r="H1705" s="79"/>
      <c r="I1705" s="79"/>
      <c r="J1705" s="80"/>
      <c r="K1705" s="254"/>
    </row>
    <row r="1706" spans="2:11">
      <c r="B1706" s="80"/>
      <c r="C1706" s="79"/>
      <c r="D1706" s="79"/>
      <c r="E1706" s="80"/>
      <c r="F1706" s="79"/>
      <c r="G1706" s="79"/>
      <c r="H1706" s="79"/>
      <c r="I1706" s="79"/>
      <c r="J1706" s="80"/>
      <c r="K1706" s="254"/>
    </row>
    <row r="1707" spans="2:11">
      <c r="B1707" s="80"/>
      <c r="C1707" s="79"/>
      <c r="D1707" s="79"/>
      <c r="E1707" s="80"/>
      <c r="F1707" s="79"/>
      <c r="G1707" s="79"/>
      <c r="H1707" s="79"/>
      <c r="I1707" s="79"/>
      <c r="J1707" s="80"/>
      <c r="K1707" s="254"/>
    </row>
    <row r="1708" spans="2:11">
      <c r="B1708" s="80"/>
      <c r="C1708" s="79"/>
      <c r="D1708" s="79"/>
      <c r="E1708" s="80"/>
      <c r="F1708" s="79"/>
      <c r="G1708" s="79"/>
      <c r="H1708" s="79"/>
      <c r="I1708" s="79"/>
      <c r="J1708" s="80"/>
      <c r="K1708" s="254"/>
    </row>
    <row r="1709" spans="2:11">
      <c r="B1709" s="80"/>
      <c r="C1709" s="79"/>
      <c r="D1709" s="79"/>
      <c r="E1709" s="80"/>
      <c r="F1709" s="79"/>
      <c r="G1709" s="79"/>
      <c r="H1709" s="79"/>
      <c r="I1709" s="79"/>
      <c r="J1709" s="80"/>
      <c r="K1709" s="254"/>
    </row>
    <row r="1710" spans="2:11">
      <c r="B1710" s="80"/>
      <c r="C1710" s="79"/>
      <c r="D1710" s="79"/>
      <c r="E1710" s="80"/>
      <c r="F1710" s="79"/>
      <c r="G1710" s="79"/>
      <c r="H1710" s="79"/>
      <c r="I1710" s="79"/>
      <c r="J1710" s="80"/>
      <c r="K1710" s="254"/>
    </row>
    <row r="1711" spans="2:11">
      <c r="B1711" s="80"/>
      <c r="C1711" s="79"/>
      <c r="D1711" s="79"/>
      <c r="E1711" s="80"/>
      <c r="F1711" s="79"/>
      <c r="G1711" s="79"/>
      <c r="H1711" s="79"/>
      <c r="I1711" s="79"/>
      <c r="J1711" s="80"/>
      <c r="K1711" s="254"/>
    </row>
    <row r="1712" spans="2:11">
      <c r="B1712" s="80"/>
      <c r="C1712" s="79"/>
      <c r="D1712" s="79"/>
      <c r="E1712" s="80"/>
      <c r="F1712" s="79"/>
      <c r="G1712" s="79"/>
      <c r="H1712" s="79"/>
      <c r="I1712" s="79"/>
      <c r="J1712" s="80"/>
      <c r="K1712" s="254"/>
    </row>
    <row r="1713" spans="2:11">
      <c r="B1713" s="80"/>
      <c r="C1713" s="79"/>
      <c r="D1713" s="79"/>
      <c r="E1713" s="80"/>
      <c r="F1713" s="79"/>
      <c r="G1713" s="79"/>
      <c r="H1713" s="79"/>
      <c r="I1713" s="79"/>
      <c r="J1713" s="80"/>
      <c r="K1713" s="254"/>
    </row>
    <row r="1714" spans="2:11">
      <c r="B1714" s="80"/>
      <c r="C1714" s="79"/>
      <c r="D1714" s="79"/>
      <c r="E1714" s="80"/>
      <c r="F1714" s="79"/>
      <c r="G1714" s="79"/>
      <c r="H1714" s="79"/>
      <c r="I1714" s="79"/>
      <c r="J1714" s="80"/>
      <c r="K1714" s="254"/>
    </row>
    <row r="1715" spans="2:11">
      <c r="B1715" s="80"/>
      <c r="C1715" s="79"/>
      <c r="D1715" s="79"/>
      <c r="E1715" s="80"/>
      <c r="F1715" s="79"/>
      <c r="G1715" s="79"/>
      <c r="H1715" s="79"/>
      <c r="I1715" s="79"/>
      <c r="J1715" s="80"/>
      <c r="K1715" s="254"/>
    </row>
    <row r="1716" spans="2:11">
      <c r="B1716" s="80"/>
      <c r="C1716" s="79"/>
      <c r="D1716" s="79"/>
      <c r="E1716" s="80"/>
      <c r="F1716" s="79"/>
      <c r="G1716" s="79"/>
      <c r="H1716" s="79"/>
      <c r="I1716" s="79"/>
      <c r="J1716" s="80"/>
      <c r="K1716" s="254"/>
    </row>
    <row r="1717" spans="2:11">
      <c r="B1717" s="80"/>
      <c r="C1717" s="79"/>
      <c r="D1717" s="79"/>
      <c r="E1717" s="80"/>
      <c r="F1717" s="79"/>
      <c r="G1717" s="79"/>
      <c r="H1717" s="79"/>
      <c r="I1717" s="79"/>
      <c r="J1717" s="80"/>
      <c r="K1717" s="254"/>
    </row>
    <row r="1718" spans="2:11">
      <c r="B1718" s="80"/>
      <c r="C1718" s="79"/>
      <c r="D1718" s="79"/>
      <c r="E1718" s="80"/>
      <c r="F1718" s="79"/>
      <c r="G1718" s="79"/>
      <c r="H1718" s="79"/>
      <c r="I1718" s="79"/>
      <c r="J1718" s="80"/>
      <c r="K1718" s="254"/>
    </row>
    <row r="1719" spans="2:11">
      <c r="B1719" s="80"/>
      <c r="C1719" s="79"/>
      <c r="D1719" s="79"/>
      <c r="E1719" s="80"/>
      <c r="F1719" s="79"/>
      <c r="G1719" s="79"/>
      <c r="H1719" s="79"/>
      <c r="I1719" s="79"/>
      <c r="J1719" s="80"/>
      <c r="K1719" s="254"/>
    </row>
    <row r="1720" spans="2:11">
      <c r="B1720" s="80"/>
      <c r="C1720" s="79"/>
      <c r="D1720" s="79"/>
      <c r="E1720" s="80"/>
      <c r="F1720" s="79"/>
      <c r="G1720" s="79"/>
      <c r="H1720" s="79"/>
      <c r="I1720" s="79"/>
      <c r="J1720" s="80"/>
      <c r="K1720" s="254"/>
    </row>
    <row r="1721" spans="2:11">
      <c r="B1721" s="80"/>
      <c r="C1721" s="79"/>
      <c r="D1721" s="79"/>
      <c r="E1721" s="80"/>
      <c r="F1721" s="79"/>
      <c r="G1721" s="79"/>
      <c r="H1721" s="79"/>
      <c r="I1721" s="79"/>
      <c r="J1721" s="80"/>
      <c r="K1721" s="254"/>
    </row>
    <row r="1722" spans="2:11">
      <c r="B1722" s="80"/>
      <c r="C1722" s="79"/>
      <c r="D1722" s="79"/>
      <c r="E1722" s="80"/>
      <c r="F1722" s="79"/>
      <c r="G1722" s="79"/>
      <c r="H1722" s="79"/>
      <c r="I1722" s="79"/>
      <c r="J1722" s="80"/>
      <c r="K1722" s="254"/>
    </row>
    <row r="1723" spans="2:11">
      <c r="B1723" s="80"/>
      <c r="C1723" s="79"/>
      <c r="D1723" s="79"/>
      <c r="E1723" s="80"/>
      <c r="F1723" s="79"/>
      <c r="G1723" s="79"/>
      <c r="H1723" s="79"/>
      <c r="I1723" s="79"/>
      <c r="J1723" s="80"/>
      <c r="K1723" s="254"/>
    </row>
    <row r="1724" spans="2:11">
      <c r="B1724" s="80"/>
      <c r="C1724" s="79"/>
      <c r="D1724" s="79"/>
      <c r="E1724" s="80"/>
      <c r="F1724" s="79"/>
      <c r="G1724" s="79"/>
      <c r="H1724" s="79"/>
      <c r="I1724" s="79"/>
      <c r="J1724" s="80"/>
      <c r="K1724" s="254"/>
    </row>
    <row r="1725" spans="2:11">
      <c r="B1725" s="80"/>
      <c r="C1725" s="79"/>
      <c r="D1725" s="79"/>
      <c r="E1725" s="80"/>
      <c r="F1725" s="79"/>
      <c r="G1725" s="79"/>
      <c r="H1725" s="79"/>
      <c r="I1725" s="79"/>
      <c r="J1725" s="80"/>
      <c r="K1725" s="254"/>
    </row>
    <row r="1726" spans="2:11">
      <c r="B1726" s="80"/>
      <c r="C1726" s="79"/>
      <c r="D1726" s="79"/>
      <c r="E1726" s="80"/>
      <c r="F1726" s="79"/>
      <c r="G1726" s="79"/>
      <c r="H1726" s="79"/>
      <c r="I1726" s="79"/>
      <c r="J1726" s="80"/>
      <c r="K1726" s="254"/>
    </row>
    <row r="1727" spans="2:11">
      <c r="B1727" s="80"/>
      <c r="C1727" s="79"/>
      <c r="D1727" s="79"/>
      <c r="E1727" s="80"/>
      <c r="F1727" s="79"/>
      <c r="G1727" s="79"/>
      <c r="H1727" s="79"/>
      <c r="I1727" s="79"/>
      <c r="J1727" s="80"/>
      <c r="K1727" s="254"/>
    </row>
    <row r="1728" spans="2:11">
      <c r="B1728" s="80"/>
      <c r="C1728" s="79"/>
      <c r="D1728" s="79"/>
      <c r="E1728" s="80"/>
      <c r="F1728" s="79"/>
      <c r="G1728" s="79"/>
      <c r="H1728" s="79"/>
      <c r="I1728" s="79"/>
      <c r="J1728" s="80"/>
      <c r="K1728" s="254"/>
    </row>
    <row r="1729" spans="2:11">
      <c r="B1729" s="80"/>
      <c r="C1729" s="79"/>
      <c r="D1729" s="79"/>
      <c r="E1729" s="80"/>
      <c r="F1729" s="79"/>
      <c r="G1729" s="79"/>
      <c r="H1729" s="79"/>
      <c r="I1729" s="79"/>
      <c r="J1729" s="80"/>
      <c r="K1729" s="254"/>
    </row>
    <row r="1730" spans="2:11">
      <c r="B1730" s="80"/>
      <c r="C1730" s="79"/>
      <c r="D1730" s="79"/>
      <c r="E1730" s="80"/>
      <c r="F1730" s="79"/>
      <c r="G1730" s="79"/>
      <c r="H1730" s="79"/>
      <c r="I1730" s="79"/>
      <c r="J1730" s="80"/>
      <c r="K1730" s="254"/>
    </row>
    <row r="1731" spans="2:11">
      <c r="B1731" s="80"/>
      <c r="C1731" s="79"/>
      <c r="D1731" s="79"/>
      <c r="E1731" s="80"/>
      <c r="F1731" s="79"/>
      <c r="G1731" s="79"/>
      <c r="H1731" s="79"/>
      <c r="I1731" s="79"/>
      <c r="J1731" s="80"/>
      <c r="K1731" s="254"/>
    </row>
    <row r="1732" spans="2:11">
      <c r="B1732" s="80"/>
      <c r="C1732" s="79"/>
      <c r="D1732" s="79"/>
      <c r="E1732" s="80"/>
      <c r="F1732" s="79"/>
      <c r="G1732" s="79"/>
      <c r="H1732" s="79"/>
      <c r="I1732" s="79"/>
      <c r="J1732" s="80"/>
      <c r="K1732" s="254"/>
    </row>
    <row r="1733" spans="2:11">
      <c r="B1733" s="80"/>
      <c r="C1733" s="79"/>
      <c r="D1733" s="79"/>
      <c r="E1733" s="80"/>
      <c r="F1733" s="79"/>
      <c r="G1733" s="79"/>
      <c r="H1733" s="79"/>
      <c r="I1733" s="79"/>
      <c r="J1733" s="80"/>
      <c r="K1733" s="254"/>
    </row>
    <row r="1734" spans="2:11">
      <c r="B1734" s="80"/>
      <c r="C1734" s="79"/>
      <c r="D1734" s="79"/>
      <c r="E1734" s="80"/>
      <c r="F1734" s="79"/>
      <c r="G1734" s="79"/>
      <c r="H1734" s="79"/>
      <c r="I1734" s="79"/>
      <c r="J1734" s="80"/>
      <c r="K1734" s="254"/>
    </row>
    <row r="1735" spans="2:11">
      <c r="B1735" s="80"/>
      <c r="C1735" s="79"/>
      <c r="D1735" s="79"/>
      <c r="E1735" s="80"/>
      <c r="F1735" s="79"/>
      <c r="G1735" s="79"/>
      <c r="H1735" s="79"/>
      <c r="I1735" s="79"/>
      <c r="J1735" s="80"/>
      <c r="K1735" s="254"/>
    </row>
    <row r="1736" spans="2:11">
      <c r="B1736" s="80"/>
      <c r="C1736" s="79"/>
      <c r="D1736" s="79"/>
      <c r="E1736" s="80"/>
      <c r="F1736" s="79"/>
      <c r="G1736" s="79"/>
      <c r="H1736" s="79"/>
      <c r="I1736" s="79"/>
      <c r="J1736" s="80"/>
      <c r="K1736" s="254"/>
    </row>
    <row r="1737" spans="2:11">
      <c r="B1737" s="80"/>
      <c r="C1737" s="79"/>
      <c r="D1737" s="79"/>
      <c r="E1737" s="80"/>
      <c r="F1737" s="79"/>
      <c r="G1737" s="79"/>
      <c r="H1737" s="79"/>
      <c r="I1737" s="79"/>
      <c r="J1737" s="80"/>
      <c r="K1737" s="254"/>
    </row>
    <row r="1738" spans="2:11">
      <c r="B1738" s="80"/>
      <c r="C1738" s="79"/>
      <c r="D1738" s="79"/>
      <c r="E1738" s="80"/>
      <c r="F1738" s="79"/>
      <c r="G1738" s="79"/>
      <c r="H1738" s="79"/>
      <c r="I1738" s="79"/>
      <c r="J1738" s="80"/>
      <c r="K1738" s="254"/>
    </row>
    <row r="1739" spans="2:11">
      <c r="B1739" s="80"/>
      <c r="C1739" s="79"/>
      <c r="D1739" s="79"/>
      <c r="E1739" s="80"/>
      <c r="F1739" s="79"/>
      <c r="G1739" s="79"/>
      <c r="H1739" s="79"/>
      <c r="I1739" s="79"/>
      <c r="J1739" s="80"/>
      <c r="K1739" s="254"/>
    </row>
    <row r="1740" spans="2:11">
      <c r="B1740" s="80"/>
      <c r="C1740" s="79"/>
      <c r="D1740" s="79"/>
      <c r="E1740" s="80"/>
      <c r="F1740" s="79"/>
      <c r="G1740" s="79"/>
      <c r="H1740" s="79"/>
      <c r="I1740" s="79"/>
      <c r="J1740" s="80"/>
      <c r="K1740" s="254"/>
    </row>
    <row r="1741" spans="2:11">
      <c r="B1741" s="80"/>
      <c r="C1741" s="79"/>
      <c r="D1741" s="79"/>
      <c r="E1741" s="80"/>
      <c r="F1741" s="79"/>
      <c r="G1741" s="79"/>
      <c r="H1741" s="79"/>
      <c r="I1741" s="79"/>
      <c r="J1741" s="80"/>
      <c r="K1741" s="254"/>
    </row>
    <row r="1742" spans="2:11">
      <c r="B1742" s="80"/>
      <c r="C1742" s="79"/>
      <c r="D1742" s="79"/>
      <c r="E1742" s="80"/>
      <c r="F1742" s="79"/>
      <c r="G1742" s="79"/>
      <c r="H1742" s="79"/>
      <c r="I1742" s="79"/>
      <c r="J1742" s="80"/>
      <c r="K1742" s="254"/>
    </row>
    <row r="1743" spans="2:11">
      <c r="B1743" s="80"/>
      <c r="C1743" s="79"/>
      <c r="D1743" s="79"/>
      <c r="E1743" s="80"/>
      <c r="F1743" s="79"/>
      <c r="G1743" s="79"/>
      <c r="H1743" s="79"/>
      <c r="I1743" s="79"/>
      <c r="J1743" s="80"/>
      <c r="K1743" s="254"/>
    </row>
    <row r="1744" spans="2:11">
      <c r="B1744" s="80"/>
      <c r="C1744" s="79"/>
      <c r="D1744" s="79"/>
      <c r="E1744" s="80"/>
      <c r="F1744" s="79"/>
      <c r="G1744" s="79"/>
      <c r="H1744" s="79"/>
      <c r="I1744" s="79"/>
      <c r="J1744" s="80"/>
      <c r="K1744" s="254"/>
    </row>
    <row r="1745" spans="2:11">
      <c r="B1745" s="80"/>
      <c r="C1745" s="79"/>
      <c r="D1745" s="79"/>
      <c r="E1745" s="80"/>
      <c r="F1745" s="79"/>
      <c r="G1745" s="79"/>
      <c r="H1745" s="79"/>
      <c r="I1745" s="79"/>
      <c r="J1745" s="80"/>
      <c r="K1745" s="254"/>
    </row>
    <row r="1746" spans="2:11">
      <c r="B1746" s="80"/>
      <c r="C1746" s="79"/>
      <c r="D1746" s="79"/>
      <c r="E1746" s="80"/>
      <c r="F1746" s="79"/>
      <c r="G1746" s="79"/>
      <c r="H1746" s="79"/>
      <c r="I1746" s="79"/>
      <c r="J1746" s="80"/>
      <c r="K1746" s="254"/>
    </row>
    <row r="1747" spans="2:11">
      <c r="B1747" s="80"/>
      <c r="C1747" s="79"/>
      <c r="D1747" s="79"/>
      <c r="E1747" s="80"/>
      <c r="F1747" s="79"/>
      <c r="G1747" s="79"/>
      <c r="H1747" s="79"/>
      <c r="I1747" s="79"/>
      <c r="J1747" s="80"/>
      <c r="K1747" s="254"/>
    </row>
    <row r="1748" spans="2:11">
      <c r="B1748" s="80"/>
      <c r="C1748" s="79"/>
      <c r="D1748" s="79"/>
      <c r="E1748" s="80"/>
      <c r="F1748" s="79"/>
      <c r="G1748" s="79"/>
      <c r="H1748" s="79"/>
      <c r="I1748" s="79"/>
      <c r="J1748" s="80"/>
      <c r="K1748" s="254"/>
    </row>
    <row r="1749" spans="2:11">
      <c r="B1749" s="80"/>
      <c r="C1749" s="79"/>
      <c r="D1749" s="79"/>
      <c r="E1749" s="80"/>
      <c r="F1749" s="79"/>
      <c r="G1749" s="79"/>
      <c r="H1749" s="79"/>
      <c r="I1749" s="79"/>
      <c r="J1749" s="80"/>
      <c r="K1749" s="254"/>
    </row>
    <row r="1750" spans="2:11">
      <c r="B1750" s="80"/>
      <c r="C1750" s="79"/>
      <c r="D1750" s="79"/>
      <c r="E1750" s="80"/>
      <c r="F1750" s="79"/>
      <c r="G1750" s="79"/>
      <c r="H1750" s="79"/>
      <c r="I1750" s="79"/>
      <c r="J1750" s="80"/>
      <c r="K1750" s="254"/>
    </row>
    <row r="1751" spans="2:11">
      <c r="B1751" s="80"/>
      <c r="C1751" s="79"/>
      <c r="D1751" s="79"/>
      <c r="E1751" s="80"/>
      <c r="F1751" s="79"/>
      <c r="G1751" s="79"/>
      <c r="H1751" s="79"/>
      <c r="I1751" s="79"/>
      <c r="J1751" s="80"/>
      <c r="K1751" s="254"/>
    </row>
    <row r="1752" spans="2:11">
      <c r="B1752" s="80"/>
      <c r="C1752" s="79"/>
      <c r="D1752" s="79"/>
      <c r="E1752" s="80"/>
      <c r="F1752" s="79"/>
      <c r="G1752" s="79"/>
      <c r="H1752" s="79"/>
      <c r="I1752" s="79"/>
      <c r="J1752" s="80"/>
      <c r="K1752" s="254"/>
    </row>
    <row r="1753" spans="2:11">
      <c r="B1753" s="80"/>
      <c r="C1753" s="79"/>
      <c r="D1753" s="79"/>
      <c r="E1753" s="80"/>
      <c r="F1753" s="79"/>
      <c r="G1753" s="79"/>
      <c r="H1753" s="79"/>
      <c r="I1753" s="79"/>
      <c r="J1753" s="80"/>
      <c r="K1753" s="254"/>
    </row>
    <row r="1754" spans="2:11">
      <c r="B1754" s="80"/>
      <c r="C1754" s="79"/>
      <c r="D1754" s="79"/>
      <c r="E1754" s="80"/>
      <c r="F1754" s="79"/>
      <c r="G1754" s="79"/>
      <c r="H1754" s="79"/>
      <c r="I1754" s="79"/>
      <c r="J1754" s="80"/>
      <c r="K1754" s="254"/>
    </row>
    <row r="1755" spans="2:11">
      <c r="B1755" s="80"/>
      <c r="C1755" s="79"/>
      <c r="D1755" s="79"/>
      <c r="E1755" s="80"/>
      <c r="F1755" s="79"/>
      <c r="G1755" s="79"/>
      <c r="H1755" s="79"/>
      <c r="I1755" s="79"/>
      <c r="J1755" s="80"/>
      <c r="K1755" s="254"/>
    </row>
    <row r="1756" spans="2:11">
      <c r="B1756" s="80"/>
      <c r="C1756" s="79"/>
      <c r="D1756" s="79"/>
      <c r="E1756" s="80"/>
      <c r="F1756" s="79"/>
      <c r="G1756" s="79"/>
      <c r="H1756" s="79"/>
      <c r="I1756" s="79"/>
      <c r="J1756" s="80"/>
      <c r="K1756" s="254"/>
    </row>
    <row r="1757" spans="2:11">
      <c r="B1757" s="80"/>
      <c r="C1757" s="79"/>
      <c r="D1757" s="79"/>
      <c r="E1757" s="80"/>
      <c r="F1757" s="79"/>
      <c r="G1757" s="79"/>
      <c r="H1757" s="79"/>
      <c r="I1757" s="79"/>
      <c r="J1757" s="80"/>
      <c r="K1757" s="254"/>
    </row>
    <row r="1758" spans="2:11">
      <c r="B1758" s="80"/>
      <c r="C1758" s="79"/>
      <c r="D1758" s="79"/>
      <c r="E1758" s="80"/>
      <c r="F1758" s="79"/>
      <c r="G1758" s="79"/>
      <c r="H1758" s="79"/>
      <c r="I1758" s="79"/>
      <c r="J1758" s="80"/>
      <c r="K1758" s="254"/>
    </row>
    <row r="1759" spans="2:11">
      <c r="B1759" s="80"/>
      <c r="C1759" s="79"/>
      <c r="D1759" s="79"/>
      <c r="E1759" s="80"/>
      <c r="F1759" s="79"/>
      <c r="G1759" s="79"/>
      <c r="H1759" s="79"/>
      <c r="I1759" s="79"/>
      <c r="J1759" s="80"/>
      <c r="K1759" s="254"/>
    </row>
    <row r="1760" spans="2:11">
      <c r="B1760" s="80"/>
      <c r="C1760" s="79"/>
      <c r="D1760" s="79"/>
      <c r="E1760" s="80"/>
      <c r="F1760" s="79"/>
      <c r="G1760" s="79"/>
      <c r="H1760" s="79"/>
      <c r="I1760" s="79"/>
      <c r="J1760" s="80"/>
      <c r="K1760" s="254"/>
    </row>
    <row r="1761" spans="2:11">
      <c r="B1761" s="80"/>
      <c r="C1761" s="79"/>
      <c r="D1761" s="79"/>
      <c r="E1761" s="80"/>
      <c r="F1761" s="79"/>
      <c r="G1761" s="79"/>
      <c r="H1761" s="79"/>
      <c r="I1761" s="79"/>
      <c r="J1761" s="80"/>
      <c r="K1761" s="254"/>
    </row>
    <row r="1762" spans="2:11">
      <c r="B1762" s="80"/>
      <c r="C1762" s="79"/>
      <c r="D1762" s="79"/>
      <c r="E1762" s="80"/>
      <c r="F1762" s="79"/>
      <c r="G1762" s="79"/>
      <c r="H1762" s="79"/>
      <c r="I1762" s="79"/>
      <c r="J1762" s="80"/>
      <c r="K1762" s="76"/>
    </row>
    <row r="1763" spans="2:11">
      <c r="B1763" s="80"/>
      <c r="C1763" s="79"/>
      <c r="D1763" s="79"/>
      <c r="E1763" s="80"/>
      <c r="F1763" s="79"/>
      <c r="G1763" s="79"/>
      <c r="H1763" s="79"/>
      <c r="I1763" s="79"/>
      <c r="J1763" s="80"/>
      <c r="K1763" s="76"/>
    </row>
    <row r="1764" spans="2:11">
      <c r="B1764" s="80"/>
      <c r="C1764" s="79"/>
      <c r="D1764" s="79"/>
      <c r="E1764" s="80"/>
      <c r="F1764" s="79"/>
      <c r="G1764" s="79"/>
      <c r="H1764" s="79"/>
      <c r="I1764" s="79"/>
      <c r="J1764" s="80"/>
      <c r="K1764" s="76"/>
    </row>
    <row r="1765" spans="2:11">
      <c r="B1765" s="80"/>
      <c r="C1765" s="79"/>
      <c r="D1765" s="79"/>
      <c r="E1765" s="80"/>
      <c r="F1765" s="79"/>
      <c r="G1765" s="79"/>
      <c r="H1765" s="79"/>
      <c r="I1765" s="79"/>
      <c r="J1765" s="80"/>
      <c r="K1765" s="76"/>
    </row>
    <row r="1766" spans="2:11">
      <c r="B1766" s="80"/>
      <c r="C1766" s="79"/>
      <c r="D1766" s="79"/>
      <c r="E1766" s="80"/>
      <c r="F1766" s="79"/>
      <c r="G1766" s="79"/>
      <c r="H1766" s="79"/>
      <c r="I1766" s="79"/>
      <c r="J1766" s="80"/>
      <c r="K1766" s="76"/>
    </row>
    <row r="1767" spans="2:11">
      <c r="B1767" s="80"/>
      <c r="C1767" s="79"/>
      <c r="D1767" s="79"/>
      <c r="E1767" s="80"/>
      <c r="F1767" s="79"/>
      <c r="G1767" s="79"/>
      <c r="H1767" s="79"/>
      <c r="I1767" s="79"/>
      <c r="J1767" s="80"/>
      <c r="K1767" s="76"/>
    </row>
    <row r="1768" spans="2:11">
      <c r="B1768" s="80"/>
      <c r="C1768" s="79"/>
      <c r="D1768" s="79"/>
      <c r="E1768" s="80"/>
      <c r="F1768" s="79"/>
      <c r="G1768" s="79"/>
      <c r="H1768" s="79"/>
      <c r="I1768" s="79"/>
      <c r="J1768" s="80"/>
      <c r="K1768" s="76"/>
    </row>
    <row r="1769" spans="2:11">
      <c r="B1769" s="80"/>
      <c r="C1769" s="79"/>
      <c r="D1769" s="79"/>
      <c r="E1769" s="80"/>
      <c r="F1769" s="79"/>
      <c r="G1769" s="79"/>
      <c r="H1769" s="79"/>
      <c r="I1769" s="79"/>
      <c r="J1769" s="80"/>
      <c r="K1769" s="76"/>
    </row>
    <row r="1770" spans="2:11">
      <c r="B1770" s="80"/>
      <c r="C1770" s="79"/>
      <c r="D1770" s="79"/>
      <c r="E1770" s="80"/>
      <c r="F1770" s="79"/>
      <c r="G1770" s="79"/>
      <c r="H1770" s="79"/>
      <c r="I1770" s="79"/>
      <c r="J1770" s="80"/>
      <c r="K1770" s="76"/>
    </row>
    <row r="1771" spans="2:11">
      <c r="B1771" s="80"/>
      <c r="C1771" s="79"/>
      <c r="D1771" s="79"/>
      <c r="E1771" s="80"/>
      <c r="F1771" s="79"/>
      <c r="G1771" s="79"/>
      <c r="H1771" s="79"/>
      <c r="I1771" s="79"/>
      <c r="J1771" s="80"/>
      <c r="K1771" s="76"/>
    </row>
    <row r="1772" spans="2:11">
      <c r="B1772" s="80"/>
      <c r="C1772" s="79"/>
      <c r="D1772" s="79"/>
      <c r="E1772" s="80"/>
      <c r="F1772" s="79"/>
      <c r="G1772" s="79"/>
      <c r="H1772" s="79"/>
      <c r="I1772" s="79"/>
      <c r="J1772" s="80"/>
      <c r="K1772" s="76"/>
    </row>
    <row r="1773" spans="2:11">
      <c r="B1773" s="80"/>
      <c r="C1773" s="79"/>
      <c r="D1773" s="79"/>
      <c r="E1773" s="80"/>
      <c r="F1773" s="79"/>
      <c r="G1773" s="79"/>
      <c r="H1773" s="79"/>
      <c r="I1773" s="79"/>
      <c r="J1773" s="80"/>
      <c r="K1773" s="76"/>
    </row>
    <row r="1774" spans="2:11">
      <c r="B1774" s="80"/>
      <c r="C1774" s="79"/>
      <c r="D1774" s="79"/>
      <c r="E1774" s="80"/>
      <c r="F1774" s="79"/>
      <c r="G1774" s="79"/>
      <c r="H1774" s="79"/>
      <c r="I1774" s="79"/>
      <c r="J1774" s="80"/>
      <c r="K1774" s="76"/>
    </row>
    <row r="1775" spans="2:11">
      <c r="B1775" s="80"/>
      <c r="C1775" s="79"/>
      <c r="D1775" s="79"/>
      <c r="E1775" s="80"/>
      <c r="F1775" s="79"/>
      <c r="G1775" s="79"/>
      <c r="H1775" s="79"/>
      <c r="I1775" s="79"/>
      <c r="J1775" s="80"/>
      <c r="K1775" s="76"/>
    </row>
    <row r="1776" spans="2:11">
      <c r="B1776" s="80"/>
      <c r="C1776" s="79"/>
      <c r="D1776" s="79"/>
      <c r="E1776" s="80"/>
      <c r="F1776" s="79"/>
      <c r="G1776" s="79"/>
      <c r="H1776" s="79"/>
      <c r="I1776" s="79"/>
      <c r="J1776" s="80"/>
      <c r="K1776" s="76"/>
    </row>
    <row r="1777" spans="2:11">
      <c r="B1777" s="80"/>
      <c r="C1777" s="79"/>
      <c r="D1777" s="79"/>
      <c r="E1777" s="80"/>
      <c r="F1777" s="79"/>
      <c r="G1777" s="79"/>
      <c r="H1777" s="79"/>
      <c r="I1777" s="79"/>
      <c r="J1777" s="80"/>
      <c r="K1777" s="76"/>
    </row>
    <row r="1778" spans="2:11">
      <c r="B1778" s="80"/>
      <c r="C1778" s="79"/>
      <c r="D1778" s="79"/>
      <c r="E1778" s="80"/>
      <c r="F1778" s="79"/>
      <c r="G1778" s="79"/>
      <c r="H1778" s="79"/>
      <c r="I1778" s="79"/>
      <c r="J1778" s="80"/>
      <c r="K1778" s="76"/>
    </row>
    <row r="1779" spans="2:11">
      <c r="B1779" s="80"/>
      <c r="C1779" s="79"/>
      <c r="D1779" s="79"/>
      <c r="E1779" s="80"/>
      <c r="F1779" s="79"/>
      <c r="G1779" s="79"/>
      <c r="H1779" s="79"/>
      <c r="I1779" s="79"/>
      <c r="J1779" s="80"/>
      <c r="K1779" s="76"/>
    </row>
    <row r="1780" spans="2:11">
      <c r="B1780" s="80"/>
      <c r="C1780" s="79"/>
      <c r="D1780" s="79"/>
      <c r="E1780" s="80"/>
      <c r="F1780" s="79"/>
      <c r="G1780" s="79"/>
      <c r="H1780" s="79"/>
      <c r="I1780" s="79"/>
      <c r="J1780" s="80"/>
      <c r="K1780" s="76"/>
    </row>
    <row r="1781" spans="2:11">
      <c r="B1781" s="80"/>
      <c r="C1781" s="79"/>
      <c r="D1781" s="79"/>
      <c r="E1781" s="80"/>
      <c r="F1781" s="79"/>
      <c r="G1781" s="79"/>
      <c r="H1781" s="79"/>
      <c r="I1781" s="79"/>
      <c r="J1781" s="80"/>
      <c r="K1781" s="76"/>
    </row>
    <row r="1782" spans="2:11">
      <c r="B1782" s="80"/>
      <c r="C1782" s="79"/>
      <c r="D1782" s="79"/>
      <c r="E1782" s="80"/>
      <c r="F1782" s="79"/>
      <c r="G1782" s="79"/>
      <c r="H1782" s="79"/>
      <c r="I1782" s="79"/>
      <c r="J1782" s="80"/>
      <c r="K1782" s="76"/>
    </row>
    <row r="1783" spans="2:11">
      <c r="B1783" s="80"/>
      <c r="C1783" s="79"/>
      <c r="D1783" s="79"/>
      <c r="E1783" s="80"/>
      <c r="F1783" s="79"/>
      <c r="G1783" s="79"/>
      <c r="H1783" s="79"/>
      <c r="I1783" s="79"/>
      <c r="J1783" s="80"/>
      <c r="K1783" s="76"/>
    </row>
    <row r="1784" spans="2:11">
      <c r="B1784" s="80"/>
      <c r="C1784" s="79"/>
      <c r="D1784" s="79"/>
      <c r="E1784" s="80"/>
      <c r="F1784" s="79"/>
      <c r="G1784" s="79"/>
      <c r="H1784" s="79"/>
      <c r="I1784" s="79"/>
      <c r="J1784" s="80"/>
      <c r="K1784" s="76"/>
    </row>
    <row r="1785" spans="2:11">
      <c r="B1785" s="80"/>
      <c r="C1785" s="79"/>
      <c r="D1785" s="79"/>
      <c r="E1785" s="80"/>
      <c r="F1785" s="79"/>
      <c r="G1785" s="79"/>
      <c r="H1785" s="79"/>
      <c r="I1785" s="79"/>
      <c r="J1785" s="80"/>
      <c r="K1785" s="76"/>
    </row>
    <row r="1786" spans="2:11">
      <c r="B1786" s="80"/>
      <c r="C1786" s="79"/>
      <c r="D1786" s="79"/>
      <c r="E1786" s="80"/>
      <c r="F1786" s="79"/>
      <c r="G1786" s="79"/>
      <c r="H1786" s="79"/>
      <c r="I1786" s="79"/>
      <c r="J1786" s="80"/>
      <c r="K1786" s="76"/>
    </row>
    <row r="1787" spans="2:11">
      <c r="B1787" s="80"/>
      <c r="C1787" s="79"/>
      <c r="D1787" s="79"/>
      <c r="E1787" s="80"/>
      <c r="F1787" s="79"/>
      <c r="G1787" s="79"/>
      <c r="H1787" s="79"/>
      <c r="I1787" s="79"/>
      <c r="J1787" s="80"/>
      <c r="K1787" s="76"/>
    </row>
    <row r="1788" spans="2:11">
      <c r="B1788" s="80"/>
      <c r="C1788" s="79"/>
      <c r="D1788" s="79"/>
      <c r="E1788" s="80"/>
      <c r="F1788" s="79"/>
      <c r="G1788" s="79"/>
      <c r="H1788" s="79"/>
      <c r="I1788" s="79"/>
      <c r="J1788" s="80"/>
      <c r="K1788" s="76"/>
    </row>
    <row r="1789" spans="2:11">
      <c r="B1789" s="80"/>
      <c r="C1789" s="79"/>
      <c r="D1789" s="79"/>
      <c r="E1789" s="80"/>
      <c r="F1789" s="79"/>
      <c r="G1789" s="79"/>
      <c r="H1789" s="79"/>
      <c r="I1789" s="79"/>
      <c r="J1789" s="80"/>
      <c r="K1789" s="76"/>
    </row>
    <row r="1790" spans="2:11">
      <c r="B1790" s="80"/>
      <c r="C1790" s="79"/>
      <c r="D1790" s="79"/>
      <c r="E1790" s="80"/>
      <c r="F1790" s="79"/>
      <c r="G1790" s="79"/>
      <c r="H1790" s="79"/>
      <c r="I1790" s="79"/>
      <c r="J1790" s="80"/>
      <c r="K1790" s="76"/>
    </row>
    <row r="1791" spans="2:11">
      <c r="B1791" s="80"/>
      <c r="C1791" s="79"/>
      <c r="D1791" s="79"/>
      <c r="E1791" s="80"/>
      <c r="F1791" s="79"/>
      <c r="G1791" s="79"/>
      <c r="H1791" s="79"/>
      <c r="I1791" s="79"/>
      <c r="J1791" s="80"/>
      <c r="K1791" s="76"/>
    </row>
    <row r="1792" spans="2:11">
      <c r="B1792" s="80"/>
      <c r="C1792" s="79"/>
      <c r="D1792" s="79"/>
      <c r="E1792" s="80"/>
      <c r="F1792" s="79"/>
      <c r="G1792" s="79"/>
      <c r="H1792" s="79"/>
      <c r="I1792" s="79"/>
      <c r="J1792" s="80"/>
      <c r="K1792" s="76"/>
    </row>
    <row r="1793" spans="2:11">
      <c r="B1793" s="80"/>
      <c r="C1793" s="79"/>
      <c r="D1793" s="79"/>
      <c r="E1793" s="80"/>
      <c r="F1793" s="79"/>
      <c r="G1793" s="79"/>
      <c r="H1793" s="79"/>
      <c r="I1793" s="79"/>
      <c r="J1793" s="80"/>
      <c r="K1793" s="76"/>
    </row>
    <row r="1794" spans="2:11">
      <c r="B1794" s="80"/>
      <c r="C1794" s="79"/>
      <c r="D1794" s="79"/>
      <c r="E1794" s="80"/>
      <c r="F1794" s="79"/>
      <c r="G1794" s="79"/>
      <c r="H1794" s="79"/>
      <c r="I1794" s="79"/>
      <c r="J1794" s="80"/>
      <c r="K1794" s="76"/>
    </row>
    <row r="1795" spans="2:11">
      <c r="B1795" s="80"/>
      <c r="C1795" s="79"/>
      <c r="D1795" s="79"/>
      <c r="E1795" s="80"/>
      <c r="F1795" s="79"/>
      <c r="G1795" s="79"/>
      <c r="H1795" s="79"/>
      <c r="I1795" s="79"/>
      <c r="J1795" s="80"/>
      <c r="K1795" s="76"/>
    </row>
    <row r="1796" spans="2:11">
      <c r="B1796" s="80"/>
      <c r="C1796" s="79"/>
      <c r="D1796" s="79"/>
      <c r="E1796" s="80"/>
      <c r="F1796" s="79"/>
      <c r="G1796" s="79"/>
      <c r="H1796" s="79"/>
      <c r="I1796" s="79"/>
      <c r="J1796" s="80"/>
      <c r="K1796" s="76"/>
    </row>
    <row r="1797" spans="2:11">
      <c r="B1797" s="80"/>
      <c r="C1797" s="79"/>
      <c r="D1797" s="79"/>
      <c r="E1797" s="80"/>
      <c r="F1797" s="79"/>
      <c r="G1797" s="79"/>
      <c r="H1797" s="79"/>
      <c r="I1797" s="79"/>
      <c r="J1797" s="80"/>
      <c r="K1797" s="76"/>
    </row>
    <row r="1798" spans="2:11">
      <c r="B1798" s="80"/>
      <c r="C1798" s="79"/>
      <c r="D1798" s="79"/>
      <c r="E1798" s="80"/>
      <c r="F1798" s="79"/>
      <c r="G1798" s="79"/>
      <c r="H1798" s="79"/>
      <c r="I1798" s="79"/>
      <c r="J1798" s="80"/>
      <c r="K1798" s="76"/>
    </row>
    <row r="1799" spans="2:11">
      <c r="B1799" s="80"/>
      <c r="C1799" s="79"/>
      <c r="D1799" s="79"/>
      <c r="E1799" s="80"/>
      <c r="F1799" s="79"/>
      <c r="G1799" s="79"/>
      <c r="H1799" s="79"/>
      <c r="I1799" s="79"/>
      <c r="J1799" s="80"/>
      <c r="K1799" s="76"/>
    </row>
    <row r="1800" spans="2:11">
      <c r="B1800" s="80"/>
      <c r="C1800" s="79"/>
      <c r="D1800" s="79"/>
      <c r="E1800" s="80"/>
      <c r="F1800" s="79"/>
      <c r="G1800" s="79"/>
      <c r="H1800" s="79"/>
      <c r="I1800" s="79"/>
      <c r="J1800" s="80"/>
      <c r="K1800" s="76"/>
    </row>
    <row r="1801" spans="2:11">
      <c r="B1801" s="80"/>
      <c r="C1801" s="79"/>
      <c r="D1801" s="79"/>
      <c r="E1801" s="80"/>
      <c r="F1801" s="79"/>
      <c r="G1801" s="79"/>
      <c r="H1801" s="79"/>
      <c r="I1801" s="79"/>
      <c r="J1801" s="80"/>
      <c r="K1801" s="76"/>
    </row>
    <row r="1802" spans="2:11">
      <c r="B1802" s="80"/>
      <c r="C1802" s="79"/>
      <c r="D1802" s="79"/>
      <c r="E1802" s="80"/>
      <c r="F1802" s="79"/>
      <c r="G1802" s="79"/>
      <c r="H1802" s="79"/>
      <c r="I1802" s="79"/>
      <c r="J1802" s="80"/>
      <c r="K1802" s="76"/>
    </row>
    <row r="1803" spans="2:11">
      <c r="B1803" s="80"/>
      <c r="C1803" s="79"/>
      <c r="D1803" s="79"/>
      <c r="E1803" s="80"/>
      <c r="F1803" s="79"/>
      <c r="G1803" s="79"/>
      <c r="H1803" s="79"/>
      <c r="I1803" s="79"/>
      <c r="J1803" s="80"/>
      <c r="K1803" s="76"/>
    </row>
    <row r="1804" spans="2:11">
      <c r="B1804" s="80"/>
      <c r="C1804" s="79"/>
      <c r="D1804" s="79"/>
      <c r="E1804" s="80"/>
      <c r="F1804" s="79"/>
      <c r="G1804" s="79"/>
      <c r="H1804" s="79"/>
      <c r="I1804" s="79"/>
      <c r="J1804" s="80"/>
      <c r="K1804" s="76"/>
    </row>
    <row r="1805" spans="2:11">
      <c r="B1805" s="80"/>
      <c r="C1805" s="79"/>
      <c r="D1805" s="79"/>
      <c r="E1805" s="80"/>
      <c r="F1805" s="79"/>
      <c r="G1805" s="79"/>
      <c r="H1805" s="79"/>
      <c r="I1805" s="79"/>
      <c r="J1805" s="80"/>
      <c r="K1805" s="76"/>
    </row>
    <row r="1806" spans="2:11">
      <c r="B1806" s="80"/>
      <c r="C1806" s="79"/>
      <c r="D1806" s="79"/>
      <c r="E1806" s="80"/>
      <c r="F1806" s="79"/>
      <c r="G1806" s="79"/>
      <c r="H1806" s="79"/>
      <c r="I1806" s="79"/>
      <c r="J1806" s="80"/>
      <c r="K1806" s="76"/>
    </row>
    <row r="1807" spans="2:11">
      <c r="B1807" s="80"/>
      <c r="C1807" s="79"/>
      <c r="D1807" s="79"/>
      <c r="E1807" s="80"/>
      <c r="F1807" s="79"/>
      <c r="G1807" s="79"/>
      <c r="H1807" s="79"/>
      <c r="I1807" s="79"/>
      <c r="J1807" s="80"/>
      <c r="K1807" s="76"/>
    </row>
    <row r="1808" spans="2:11">
      <c r="B1808" s="80"/>
      <c r="C1808" s="79"/>
      <c r="D1808" s="79"/>
      <c r="E1808" s="80"/>
      <c r="F1808" s="79"/>
      <c r="G1808" s="79"/>
      <c r="H1808" s="79"/>
      <c r="I1808" s="79"/>
      <c r="J1808" s="80"/>
      <c r="K1808" s="76"/>
    </row>
    <row r="1809" spans="2:11">
      <c r="B1809" s="80"/>
      <c r="C1809" s="79"/>
      <c r="D1809" s="79"/>
      <c r="E1809" s="80"/>
      <c r="F1809" s="79"/>
      <c r="G1809" s="79"/>
      <c r="H1809" s="79"/>
      <c r="I1809" s="79"/>
      <c r="J1809" s="80"/>
      <c r="K1809" s="76"/>
    </row>
    <row r="1810" spans="2:11">
      <c r="B1810" s="80"/>
      <c r="C1810" s="79"/>
      <c r="D1810" s="79"/>
      <c r="E1810" s="80"/>
      <c r="F1810" s="79"/>
      <c r="G1810" s="79"/>
      <c r="H1810" s="79"/>
      <c r="I1810" s="79"/>
      <c r="J1810" s="80"/>
      <c r="K1810" s="76"/>
    </row>
    <row r="1811" spans="2:11">
      <c r="B1811" s="80"/>
      <c r="C1811" s="79"/>
      <c r="D1811" s="79"/>
      <c r="E1811" s="80"/>
      <c r="F1811" s="79"/>
      <c r="G1811" s="79"/>
      <c r="H1811" s="79"/>
      <c r="I1811" s="79"/>
      <c r="J1811" s="80"/>
      <c r="K1811" s="76"/>
    </row>
    <row r="1812" spans="2:11">
      <c r="B1812" s="80"/>
      <c r="C1812" s="79"/>
      <c r="D1812" s="79"/>
      <c r="E1812" s="80"/>
      <c r="F1812" s="79"/>
      <c r="G1812" s="79"/>
      <c r="H1812" s="79"/>
      <c r="I1812" s="79"/>
      <c r="J1812" s="80"/>
      <c r="K1812" s="76"/>
    </row>
    <row r="1813" spans="2:11">
      <c r="B1813" s="80"/>
      <c r="C1813" s="79"/>
      <c r="D1813" s="79"/>
      <c r="E1813" s="80"/>
      <c r="F1813" s="79"/>
      <c r="G1813" s="79"/>
      <c r="H1813" s="79"/>
      <c r="I1813" s="79"/>
      <c r="J1813" s="80"/>
      <c r="K1813" s="76"/>
    </row>
    <row r="1814" spans="2:11">
      <c r="B1814" s="80"/>
      <c r="C1814" s="79"/>
      <c r="D1814" s="79"/>
      <c r="E1814" s="80"/>
      <c r="F1814" s="79"/>
      <c r="G1814" s="79"/>
      <c r="H1814" s="79"/>
      <c r="I1814" s="79"/>
      <c r="J1814" s="80"/>
      <c r="K1814" s="76"/>
    </row>
    <row r="1815" spans="2:11">
      <c r="B1815" s="80"/>
      <c r="C1815" s="79"/>
      <c r="D1815" s="79"/>
      <c r="E1815" s="80"/>
      <c r="F1815" s="79"/>
      <c r="G1815" s="79"/>
      <c r="H1815" s="79"/>
      <c r="I1815" s="79"/>
      <c r="J1815" s="80"/>
      <c r="K1815" s="76"/>
    </row>
    <row r="1816" spans="2:11">
      <c r="B1816" s="80"/>
      <c r="C1816" s="79"/>
      <c r="D1816" s="79"/>
      <c r="E1816" s="80"/>
      <c r="F1816" s="79"/>
      <c r="G1816" s="79"/>
      <c r="H1816" s="79"/>
      <c r="I1816" s="79"/>
      <c r="J1816" s="80"/>
      <c r="K1816" s="76"/>
    </row>
    <row r="1817" spans="2:11">
      <c r="B1817" s="80"/>
      <c r="C1817" s="79"/>
      <c r="D1817" s="79"/>
      <c r="E1817" s="80"/>
      <c r="F1817" s="79"/>
      <c r="G1817" s="79"/>
      <c r="H1817" s="79"/>
      <c r="I1817" s="79"/>
      <c r="J1817" s="80"/>
      <c r="K1817" s="76"/>
    </row>
    <row r="1818" spans="2:11">
      <c r="B1818" s="80"/>
      <c r="C1818" s="79"/>
      <c r="D1818" s="79"/>
      <c r="E1818" s="80"/>
      <c r="F1818" s="79"/>
      <c r="G1818" s="79"/>
      <c r="H1818" s="79"/>
      <c r="I1818" s="79"/>
      <c r="J1818" s="80"/>
      <c r="K1818" s="76"/>
    </row>
    <row r="1819" spans="2:11">
      <c r="B1819" s="80"/>
      <c r="C1819" s="79"/>
      <c r="D1819" s="79"/>
      <c r="E1819" s="80"/>
      <c r="F1819" s="79"/>
      <c r="G1819" s="79"/>
      <c r="H1819" s="79"/>
      <c r="I1819" s="79"/>
      <c r="J1819" s="80"/>
      <c r="K1819" s="76"/>
    </row>
    <row r="1820" spans="2:11">
      <c r="B1820" s="80"/>
      <c r="C1820" s="79"/>
      <c r="D1820" s="79"/>
      <c r="E1820" s="80"/>
      <c r="F1820" s="79"/>
      <c r="G1820" s="79"/>
      <c r="H1820" s="79"/>
      <c r="I1820" s="79"/>
      <c r="J1820" s="80"/>
      <c r="K1820" s="76"/>
    </row>
    <row r="1821" spans="2:11">
      <c r="B1821" s="80"/>
      <c r="C1821" s="79"/>
      <c r="D1821" s="79"/>
      <c r="E1821" s="80"/>
      <c r="F1821" s="79"/>
      <c r="G1821" s="79"/>
      <c r="H1821" s="79"/>
      <c r="I1821" s="79"/>
      <c r="J1821" s="80"/>
      <c r="K1821" s="76"/>
    </row>
    <row r="1822" spans="2:11">
      <c r="B1822" s="80"/>
      <c r="C1822" s="79"/>
      <c r="D1822" s="79"/>
      <c r="E1822" s="80"/>
      <c r="F1822" s="79"/>
      <c r="G1822" s="79"/>
      <c r="H1822" s="79"/>
      <c r="I1822" s="79"/>
      <c r="J1822" s="80"/>
      <c r="K1822" s="76"/>
    </row>
    <row r="1823" spans="2:11">
      <c r="B1823" s="80"/>
      <c r="C1823" s="79"/>
      <c r="D1823" s="79"/>
      <c r="E1823" s="80"/>
      <c r="F1823" s="79"/>
      <c r="G1823" s="79"/>
      <c r="H1823" s="79"/>
      <c r="I1823" s="79"/>
      <c r="J1823" s="80"/>
      <c r="K1823" s="76"/>
    </row>
    <row r="1824" spans="2:11">
      <c r="B1824" s="80"/>
      <c r="C1824" s="79"/>
      <c r="D1824" s="79"/>
      <c r="E1824" s="80"/>
      <c r="F1824" s="79"/>
      <c r="G1824" s="79"/>
      <c r="H1824" s="79"/>
      <c r="I1824" s="79"/>
      <c r="J1824" s="80"/>
      <c r="K1824" s="76"/>
    </row>
    <row r="1825" spans="2:11">
      <c r="B1825" s="80"/>
      <c r="C1825" s="79"/>
      <c r="D1825" s="79"/>
      <c r="E1825" s="80"/>
      <c r="F1825" s="79"/>
      <c r="G1825" s="79"/>
      <c r="H1825" s="79"/>
      <c r="I1825" s="79"/>
      <c r="J1825" s="80"/>
      <c r="K1825" s="76"/>
    </row>
    <row r="1826" spans="2:11">
      <c r="B1826" s="80"/>
      <c r="C1826" s="79"/>
      <c r="D1826" s="79"/>
      <c r="E1826" s="80"/>
      <c r="F1826" s="79"/>
      <c r="G1826" s="79"/>
      <c r="H1826" s="79"/>
      <c r="I1826" s="79"/>
      <c r="J1826" s="80"/>
      <c r="K1826" s="76"/>
    </row>
    <row r="1827" spans="2:11">
      <c r="B1827" s="80"/>
      <c r="C1827" s="79"/>
      <c r="D1827" s="79"/>
      <c r="E1827" s="80"/>
      <c r="F1827" s="79"/>
      <c r="G1827" s="79"/>
      <c r="H1827" s="79"/>
      <c r="I1827" s="79"/>
      <c r="J1827" s="80"/>
      <c r="K1827" s="76"/>
    </row>
    <row r="1828" spans="2:11">
      <c r="B1828" s="80"/>
      <c r="C1828" s="79"/>
      <c r="D1828" s="79"/>
      <c r="E1828" s="80"/>
      <c r="F1828" s="79"/>
      <c r="G1828" s="79"/>
      <c r="H1828" s="79"/>
      <c r="I1828" s="79"/>
      <c r="J1828" s="80"/>
      <c r="K1828" s="76"/>
    </row>
    <row r="1829" spans="2:11">
      <c r="B1829" s="80"/>
      <c r="C1829" s="79"/>
      <c r="D1829" s="79"/>
      <c r="E1829" s="80"/>
      <c r="F1829" s="79"/>
      <c r="G1829" s="79"/>
      <c r="H1829" s="79"/>
      <c r="I1829" s="79"/>
      <c r="J1829" s="80"/>
      <c r="K1829" s="76"/>
    </row>
    <row r="1830" spans="2:11">
      <c r="B1830" s="80"/>
      <c r="C1830" s="79"/>
      <c r="D1830" s="79"/>
      <c r="E1830" s="80"/>
      <c r="F1830" s="79"/>
      <c r="G1830" s="79"/>
      <c r="H1830" s="79"/>
      <c r="I1830" s="79"/>
      <c r="J1830" s="80"/>
      <c r="K1830" s="76"/>
    </row>
    <row r="1831" spans="2:11">
      <c r="B1831" s="80"/>
      <c r="C1831" s="79"/>
      <c r="D1831" s="79"/>
      <c r="E1831" s="80"/>
      <c r="F1831" s="79"/>
      <c r="G1831" s="79"/>
      <c r="H1831" s="79"/>
      <c r="I1831" s="79"/>
      <c r="J1831" s="80"/>
      <c r="K1831" s="76"/>
    </row>
    <row r="1832" spans="2:11">
      <c r="B1832" s="80"/>
      <c r="C1832" s="79"/>
      <c r="D1832" s="79"/>
      <c r="E1832" s="80"/>
      <c r="F1832" s="79"/>
      <c r="G1832" s="79"/>
      <c r="H1832" s="79"/>
      <c r="I1832" s="79"/>
      <c r="J1832" s="80"/>
      <c r="K1832" s="76"/>
    </row>
    <row r="1833" spans="2:11">
      <c r="B1833" s="80"/>
      <c r="C1833" s="79"/>
      <c r="D1833" s="79"/>
      <c r="E1833" s="80"/>
      <c r="F1833" s="79"/>
      <c r="G1833" s="79"/>
      <c r="H1833" s="79"/>
      <c r="I1833" s="79"/>
      <c r="J1833" s="80"/>
      <c r="K1833" s="76"/>
    </row>
    <row r="1834" spans="2:11">
      <c r="B1834" s="80"/>
      <c r="C1834" s="79"/>
      <c r="D1834" s="79"/>
      <c r="E1834" s="80"/>
      <c r="F1834" s="79"/>
      <c r="G1834" s="79"/>
      <c r="H1834" s="79"/>
      <c r="I1834" s="79"/>
      <c r="J1834" s="80"/>
      <c r="K1834" s="76"/>
    </row>
    <row r="1835" spans="2:11">
      <c r="B1835" s="80"/>
      <c r="C1835" s="79"/>
      <c r="D1835" s="79"/>
      <c r="E1835" s="80"/>
      <c r="F1835" s="79"/>
      <c r="G1835" s="79"/>
      <c r="H1835" s="79"/>
      <c r="I1835" s="79"/>
      <c r="J1835" s="80"/>
      <c r="K1835" s="76"/>
    </row>
    <row r="1836" spans="2:11">
      <c r="B1836" s="80"/>
      <c r="C1836" s="79"/>
      <c r="D1836" s="79"/>
      <c r="E1836" s="80"/>
      <c r="F1836" s="79"/>
      <c r="G1836" s="79"/>
      <c r="H1836" s="79"/>
      <c r="I1836" s="79"/>
      <c r="J1836" s="80"/>
      <c r="K1836" s="76"/>
    </row>
    <row r="1837" spans="2:11">
      <c r="B1837" s="80"/>
      <c r="C1837" s="79"/>
      <c r="D1837" s="79"/>
      <c r="E1837" s="80"/>
      <c r="F1837" s="79"/>
      <c r="G1837" s="79"/>
      <c r="H1837" s="79"/>
      <c r="I1837" s="79"/>
      <c r="J1837" s="80"/>
      <c r="K1837" s="76"/>
    </row>
    <row r="1838" spans="2:11">
      <c r="B1838" s="80"/>
      <c r="C1838" s="79"/>
      <c r="D1838" s="79"/>
      <c r="E1838" s="80"/>
      <c r="F1838" s="79"/>
      <c r="G1838" s="79"/>
      <c r="H1838" s="79"/>
      <c r="I1838" s="79"/>
      <c r="J1838" s="80"/>
      <c r="K1838" s="76"/>
    </row>
    <row r="1839" spans="2:11">
      <c r="B1839" s="80"/>
      <c r="C1839" s="79"/>
      <c r="D1839" s="79"/>
      <c r="E1839" s="80"/>
      <c r="F1839" s="79"/>
      <c r="G1839" s="79"/>
      <c r="H1839" s="79"/>
      <c r="I1839" s="79"/>
      <c r="J1839" s="80"/>
      <c r="K1839" s="76"/>
    </row>
    <row r="1840" spans="2:11">
      <c r="B1840" s="80"/>
      <c r="C1840" s="79"/>
      <c r="D1840" s="79"/>
      <c r="E1840" s="80"/>
      <c r="F1840" s="79"/>
      <c r="G1840" s="79"/>
      <c r="H1840" s="79"/>
      <c r="I1840" s="79"/>
      <c r="J1840" s="80"/>
      <c r="K1840" s="76"/>
    </row>
    <row r="1841" spans="2:11">
      <c r="B1841" s="80"/>
      <c r="C1841" s="79"/>
      <c r="D1841" s="79"/>
      <c r="E1841" s="80"/>
      <c r="F1841" s="79"/>
      <c r="G1841" s="79"/>
      <c r="H1841" s="79"/>
      <c r="I1841" s="79"/>
      <c r="J1841" s="80"/>
      <c r="K1841" s="76"/>
    </row>
    <row r="1842" spans="2:11">
      <c r="B1842" s="80"/>
      <c r="C1842" s="79"/>
      <c r="D1842" s="79"/>
      <c r="E1842" s="80"/>
      <c r="F1842" s="79"/>
      <c r="G1842" s="79"/>
      <c r="H1842" s="79"/>
      <c r="I1842" s="79"/>
      <c r="J1842" s="80"/>
      <c r="K1842" s="76"/>
    </row>
    <row r="1843" spans="2:11">
      <c r="B1843" s="80"/>
      <c r="C1843" s="79"/>
      <c r="D1843" s="79"/>
      <c r="E1843" s="80"/>
      <c r="F1843" s="79"/>
      <c r="G1843" s="79"/>
      <c r="H1843" s="79"/>
      <c r="I1843" s="79"/>
      <c r="J1843" s="80"/>
      <c r="K1843" s="76"/>
    </row>
    <row r="1844" spans="2:11">
      <c r="B1844" s="80"/>
      <c r="C1844" s="79"/>
      <c r="D1844" s="79"/>
      <c r="E1844" s="80"/>
      <c r="F1844" s="79"/>
      <c r="G1844" s="79"/>
      <c r="H1844" s="79"/>
      <c r="I1844" s="79"/>
      <c r="J1844" s="80"/>
      <c r="K1844" s="76"/>
    </row>
    <row r="1845" spans="2:11">
      <c r="B1845" s="80"/>
      <c r="C1845" s="79"/>
      <c r="D1845" s="79"/>
      <c r="E1845" s="80"/>
      <c r="F1845" s="79"/>
      <c r="G1845" s="79"/>
      <c r="H1845" s="79"/>
      <c r="I1845" s="79"/>
      <c r="J1845" s="80"/>
      <c r="K1845" s="76"/>
    </row>
    <row r="1846" spans="2:11">
      <c r="B1846" s="80"/>
      <c r="C1846" s="79"/>
      <c r="D1846" s="79"/>
      <c r="E1846" s="80"/>
      <c r="F1846" s="79"/>
      <c r="G1846" s="79"/>
      <c r="H1846" s="79"/>
      <c r="I1846" s="79"/>
      <c r="J1846" s="80"/>
      <c r="K1846" s="76"/>
    </row>
    <row r="1847" spans="2:11">
      <c r="B1847" s="80"/>
      <c r="C1847" s="79"/>
      <c r="D1847" s="79"/>
      <c r="E1847" s="80"/>
      <c r="F1847" s="79"/>
      <c r="G1847" s="79"/>
      <c r="H1847" s="79"/>
      <c r="I1847" s="79"/>
      <c r="J1847" s="80"/>
      <c r="K1847" s="76"/>
    </row>
    <row r="1848" spans="2:11">
      <c r="B1848" s="80"/>
      <c r="C1848" s="79"/>
      <c r="D1848" s="79"/>
      <c r="E1848" s="80"/>
      <c r="F1848" s="79"/>
      <c r="G1848" s="79"/>
      <c r="H1848" s="79"/>
      <c r="I1848" s="79"/>
      <c r="J1848" s="80"/>
      <c r="K1848" s="76"/>
    </row>
    <row r="1849" spans="2:11">
      <c r="B1849" s="80"/>
      <c r="C1849" s="79"/>
      <c r="D1849" s="79"/>
      <c r="E1849" s="80"/>
      <c r="F1849" s="79"/>
      <c r="G1849" s="79"/>
      <c r="H1849" s="79"/>
      <c r="I1849" s="79"/>
      <c r="J1849" s="80"/>
      <c r="K1849" s="76"/>
    </row>
    <row r="1850" spans="2:11">
      <c r="B1850" s="80"/>
      <c r="C1850" s="79"/>
      <c r="D1850" s="79"/>
      <c r="E1850" s="80"/>
      <c r="F1850" s="79"/>
      <c r="G1850" s="79"/>
      <c r="H1850" s="79"/>
      <c r="I1850" s="79"/>
      <c r="J1850" s="80"/>
      <c r="K1850" s="76"/>
    </row>
    <row r="1851" spans="2:11">
      <c r="B1851" s="80"/>
      <c r="C1851" s="79"/>
      <c r="D1851" s="79"/>
      <c r="E1851" s="80"/>
      <c r="F1851" s="79"/>
      <c r="G1851" s="79"/>
      <c r="H1851" s="79"/>
      <c r="I1851" s="79"/>
      <c r="J1851" s="80"/>
      <c r="K1851" s="76"/>
    </row>
    <row r="1852" spans="2:11">
      <c r="B1852" s="80"/>
      <c r="C1852" s="79"/>
      <c r="D1852" s="79"/>
      <c r="E1852" s="80"/>
      <c r="F1852" s="79"/>
      <c r="G1852" s="79"/>
      <c r="H1852" s="79"/>
      <c r="I1852" s="79"/>
      <c r="J1852" s="80"/>
      <c r="K1852" s="76"/>
    </row>
    <row r="1853" spans="2:11">
      <c r="B1853" s="80"/>
      <c r="C1853" s="79"/>
      <c r="D1853" s="79"/>
      <c r="E1853" s="80"/>
      <c r="F1853" s="79"/>
      <c r="G1853" s="79"/>
      <c r="H1853" s="79"/>
      <c r="I1853" s="79"/>
      <c r="J1853" s="80"/>
      <c r="K1853" s="76"/>
    </row>
    <row r="1854" spans="2:11">
      <c r="B1854" s="80"/>
      <c r="C1854" s="79"/>
      <c r="D1854" s="79"/>
      <c r="E1854" s="80"/>
      <c r="F1854" s="79"/>
      <c r="G1854" s="79"/>
      <c r="H1854" s="79"/>
      <c r="I1854" s="79"/>
      <c r="J1854" s="80"/>
      <c r="K1854" s="76"/>
    </row>
    <row r="1855" spans="2:11">
      <c r="B1855" s="80"/>
      <c r="C1855" s="79"/>
      <c r="D1855" s="79"/>
      <c r="E1855" s="80"/>
      <c r="F1855" s="79"/>
      <c r="G1855" s="79"/>
      <c r="H1855" s="79"/>
      <c r="I1855" s="79"/>
      <c r="J1855" s="80"/>
      <c r="K1855" s="76"/>
    </row>
    <row r="1856" spans="2:11">
      <c r="B1856" s="80"/>
      <c r="C1856" s="79"/>
      <c r="D1856" s="79"/>
      <c r="E1856" s="80"/>
      <c r="F1856" s="79"/>
      <c r="G1856" s="79"/>
      <c r="H1856" s="79"/>
      <c r="I1856" s="79"/>
      <c r="J1856" s="80"/>
      <c r="K1856" s="76"/>
    </row>
    <row r="1857" spans="2:11">
      <c r="B1857" s="80"/>
      <c r="C1857" s="79"/>
      <c r="D1857" s="79"/>
      <c r="E1857" s="80"/>
      <c r="F1857" s="79"/>
      <c r="G1857" s="79"/>
      <c r="H1857" s="79"/>
      <c r="I1857" s="79"/>
      <c r="J1857" s="80"/>
      <c r="K1857" s="76"/>
    </row>
    <row r="1858" spans="2:11">
      <c r="B1858" s="80"/>
      <c r="C1858" s="79"/>
      <c r="D1858" s="79"/>
      <c r="E1858" s="80"/>
      <c r="F1858" s="79"/>
      <c r="G1858" s="79"/>
      <c r="H1858" s="79"/>
      <c r="I1858" s="79"/>
      <c r="J1858" s="80"/>
      <c r="K1858" s="76"/>
    </row>
    <row r="1859" spans="2:11">
      <c r="B1859" s="80"/>
      <c r="C1859" s="79"/>
      <c r="D1859" s="79"/>
      <c r="E1859" s="80"/>
      <c r="F1859" s="79"/>
      <c r="G1859" s="79"/>
      <c r="H1859" s="79"/>
      <c r="I1859" s="79"/>
      <c r="J1859" s="80"/>
      <c r="K1859" s="76"/>
    </row>
    <row r="1860" spans="2:11">
      <c r="B1860" s="80"/>
      <c r="C1860" s="79"/>
      <c r="D1860" s="79"/>
      <c r="E1860" s="80"/>
      <c r="F1860" s="79"/>
      <c r="G1860" s="79"/>
      <c r="H1860" s="79"/>
      <c r="I1860" s="79"/>
      <c r="J1860" s="80"/>
      <c r="K1860" s="76"/>
    </row>
    <row r="1861" spans="2:11">
      <c r="B1861" s="80"/>
      <c r="C1861" s="79"/>
      <c r="D1861" s="79"/>
      <c r="E1861" s="80"/>
      <c r="F1861" s="79"/>
      <c r="G1861" s="79"/>
      <c r="H1861" s="79"/>
      <c r="I1861" s="79"/>
      <c r="J1861" s="80"/>
      <c r="K1861" s="76"/>
    </row>
    <row r="1862" spans="2:11">
      <c r="B1862" s="80"/>
      <c r="C1862" s="79"/>
      <c r="D1862" s="79"/>
      <c r="E1862" s="80"/>
      <c r="F1862" s="79"/>
      <c r="G1862" s="79"/>
      <c r="H1862" s="79"/>
      <c r="I1862" s="79"/>
      <c r="J1862" s="80"/>
      <c r="K1862" s="76"/>
    </row>
    <row r="1863" spans="2:11">
      <c r="B1863" s="80"/>
      <c r="C1863" s="79"/>
      <c r="D1863" s="79"/>
      <c r="E1863" s="80"/>
      <c r="F1863" s="79"/>
      <c r="G1863" s="79"/>
      <c r="H1863" s="79"/>
      <c r="I1863" s="79"/>
      <c r="J1863" s="80"/>
      <c r="K1863" s="76"/>
    </row>
    <row r="1864" spans="2:11">
      <c r="B1864" s="80"/>
      <c r="C1864" s="79"/>
      <c r="D1864" s="79"/>
      <c r="E1864" s="80"/>
      <c r="F1864" s="79"/>
      <c r="G1864" s="79"/>
      <c r="H1864" s="79"/>
      <c r="I1864" s="79"/>
      <c r="J1864" s="80"/>
      <c r="K1864" s="76"/>
    </row>
    <row r="1865" spans="2:11">
      <c r="B1865" s="80"/>
      <c r="C1865" s="79"/>
      <c r="D1865" s="79"/>
      <c r="E1865" s="80"/>
      <c r="F1865" s="79"/>
      <c r="G1865" s="79"/>
      <c r="H1865" s="79"/>
      <c r="I1865" s="79"/>
      <c r="J1865" s="80"/>
      <c r="K1865" s="76"/>
    </row>
    <row r="1866" spans="2:11">
      <c r="B1866" s="80"/>
      <c r="C1866" s="79"/>
      <c r="D1866" s="79"/>
      <c r="E1866" s="80"/>
      <c r="F1866" s="79"/>
      <c r="G1866" s="79"/>
      <c r="H1866" s="79"/>
      <c r="I1866" s="79"/>
      <c r="J1866" s="80"/>
      <c r="K1866" s="76"/>
    </row>
    <row r="1867" spans="2:11">
      <c r="B1867" s="80"/>
      <c r="C1867" s="79"/>
      <c r="D1867" s="79"/>
      <c r="E1867" s="80"/>
      <c r="F1867" s="79"/>
      <c r="G1867" s="79"/>
      <c r="H1867" s="79"/>
      <c r="I1867" s="79"/>
      <c r="J1867" s="80"/>
      <c r="K1867" s="76"/>
    </row>
    <row r="1868" spans="2:11">
      <c r="B1868" s="80"/>
      <c r="C1868" s="79"/>
      <c r="D1868" s="79"/>
      <c r="E1868" s="80"/>
      <c r="F1868" s="79"/>
      <c r="G1868" s="79"/>
      <c r="H1868" s="79"/>
      <c r="I1868" s="79"/>
      <c r="J1868" s="80"/>
      <c r="K1868" s="76"/>
    </row>
    <row r="1869" spans="2:11">
      <c r="B1869" s="80"/>
      <c r="C1869" s="79"/>
      <c r="D1869" s="79"/>
      <c r="E1869" s="80"/>
      <c r="F1869" s="79"/>
      <c r="G1869" s="79"/>
      <c r="H1869" s="79"/>
      <c r="I1869" s="79"/>
      <c r="J1869" s="80"/>
      <c r="K1869" s="76"/>
    </row>
    <row r="1870" spans="2:11">
      <c r="B1870" s="80"/>
      <c r="C1870" s="79"/>
      <c r="D1870" s="79"/>
      <c r="E1870" s="80"/>
      <c r="F1870" s="79"/>
      <c r="G1870" s="79"/>
      <c r="H1870" s="79"/>
      <c r="I1870" s="79"/>
      <c r="J1870" s="80"/>
      <c r="K1870" s="76"/>
    </row>
    <row r="1871" spans="2:11">
      <c r="B1871" s="80"/>
      <c r="C1871" s="79"/>
      <c r="D1871" s="79"/>
      <c r="E1871" s="80"/>
      <c r="F1871" s="79"/>
      <c r="G1871" s="79"/>
      <c r="H1871" s="79"/>
      <c r="I1871" s="79"/>
      <c r="J1871" s="80"/>
      <c r="K1871" s="76"/>
    </row>
    <row r="1872" spans="2:11">
      <c r="B1872" s="80"/>
      <c r="C1872" s="79"/>
      <c r="D1872" s="79"/>
      <c r="E1872" s="80"/>
      <c r="F1872" s="79"/>
      <c r="G1872" s="79"/>
      <c r="H1872" s="79"/>
      <c r="I1872" s="79"/>
      <c r="J1872" s="80"/>
      <c r="K1872" s="76"/>
    </row>
    <row r="1873" spans="2:11">
      <c r="B1873" s="80"/>
      <c r="C1873" s="79"/>
      <c r="D1873" s="79"/>
      <c r="E1873" s="80"/>
      <c r="F1873" s="79"/>
      <c r="G1873" s="79"/>
      <c r="H1873" s="79"/>
      <c r="I1873" s="79"/>
      <c r="J1873" s="80"/>
      <c r="K1873" s="76"/>
    </row>
    <row r="1874" spans="2:11">
      <c r="B1874" s="80"/>
      <c r="C1874" s="79"/>
      <c r="D1874" s="79"/>
      <c r="E1874" s="80"/>
      <c r="F1874" s="79"/>
      <c r="G1874" s="79"/>
      <c r="H1874" s="79"/>
      <c r="I1874" s="79"/>
      <c r="J1874" s="80"/>
      <c r="K1874" s="76"/>
    </row>
    <row r="1875" spans="2:11">
      <c r="B1875" s="80"/>
      <c r="C1875" s="79"/>
      <c r="D1875" s="79"/>
      <c r="E1875" s="80"/>
      <c r="F1875" s="79"/>
      <c r="G1875" s="79"/>
      <c r="H1875" s="79"/>
      <c r="I1875" s="79"/>
      <c r="J1875" s="80"/>
      <c r="K1875" s="76"/>
    </row>
    <row r="1876" spans="2:11">
      <c r="B1876" s="80"/>
      <c r="C1876" s="79"/>
      <c r="D1876" s="79"/>
      <c r="E1876" s="80"/>
      <c r="F1876" s="79"/>
      <c r="G1876" s="79"/>
      <c r="H1876" s="79"/>
      <c r="I1876" s="79"/>
      <c r="J1876" s="80"/>
      <c r="K1876" s="76"/>
    </row>
    <row r="1877" spans="2:11">
      <c r="B1877" s="80"/>
      <c r="C1877" s="79"/>
      <c r="D1877" s="79"/>
      <c r="E1877" s="80"/>
      <c r="F1877" s="79"/>
      <c r="G1877" s="79"/>
      <c r="H1877" s="79"/>
      <c r="I1877" s="79"/>
      <c r="J1877" s="80"/>
      <c r="K1877" s="76"/>
    </row>
    <row r="1878" spans="2:11">
      <c r="B1878" s="80"/>
      <c r="C1878" s="79"/>
      <c r="D1878" s="79"/>
      <c r="E1878" s="80"/>
      <c r="F1878" s="79"/>
      <c r="G1878" s="79"/>
      <c r="H1878" s="79"/>
      <c r="I1878" s="79"/>
      <c r="J1878" s="80"/>
      <c r="K1878" s="76"/>
    </row>
    <row r="1879" spans="2:11">
      <c r="B1879" s="80"/>
      <c r="C1879" s="79"/>
      <c r="D1879" s="79"/>
      <c r="E1879" s="80"/>
      <c r="F1879" s="79"/>
      <c r="G1879" s="79"/>
      <c r="H1879" s="79"/>
      <c r="I1879" s="79"/>
      <c r="J1879" s="80"/>
      <c r="K1879" s="76"/>
    </row>
    <row r="1880" spans="2:11">
      <c r="B1880" s="80"/>
      <c r="C1880" s="79"/>
      <c r="D1880" s="79"/>
      <c r="E1880" s="80"/>
      <c r="F1880" s="79"/>
      <c r="G1880" s="79"/>
      <c r="H1880" s="79"/>
      <c r="I1880" s="79"/>
      <c r="J1880" s="80"/>
      <c r="K1880" s="76"/>
    </row>
    <row r="1881" spans="2:11">
      <c r="B1881" s="80"/>
      <c r="C1881" s="79"/>
      <c r="D1881" s="79"/>
      <c r="E1881" s="80"/>
      <c r="F1881" s="79"/>
      <c r="G1881" s="79"/>
      <c r="H1881" s="79"/>
      <c r="I1881" s="79"/>
      <c r="J1881" s="80"/>
      <c r="K1881" s="76"/>
    </row>
    <row r="1882" spans="2:11">
      <c r="B1882" s="80"/>
      <c r="C1882" s="79"/>
      <c r="D1882" s="79"/>
      <c r="E1882" s="80"/>
      <c r="F1882" s="79"/>
      <c r="G1882" s="79"/>
      <c r="H1882" s="79"/>
      <c r="I1882" s="79"/>
      <c r="J1882" s="80"/>
      <c r="K1882" s="76"/>
    </row>
    <row r="1883" spans="2:11">
      <c r="B1883" s="80"/>
      <c r="C1883" s="79"/>
      <c r="D1883" s="79"/>
      <c r="E1883" s="80"/>
      <c r="F1883" s="79"/>
      <c r="G1883" s="79"/>
      <c r="H1883" s="79"/>
      <c r="I1883" s="79"/>
      <c r="J1883" s="80"/>
      <c r="K1883" s="76"/>
    </row>
    <row r="1884" spans="2:11">
      <c r="B1884" s="80"/>
      <c r="C1884" s="79"/>
      <c r="D1884" s="79"/>
      <c r="E1884" s="80"/>
      <c r="F1884" s="79"/>
      <c r="G1884" s="79"/>
      <c r="H1884" s="79"/>
      <c r="I1884" s="79"/>
      <c r="J1884" s="80"/>
      <c r="K1884" s="76"/>
    </row>
    <row r="1885" spans="2:11">
      <c r="B1885" s="80"/>
      <c r="C1885" s="79"/>
      <c r="D1885" s="79"/>
      <c r="E1885" s="80"/>
      <c r="F1885" s="79"/>
      <c r="G1885" s="79"/>
      <c r="H1885" s="79"/>
      <c r="I1885" s="79"/>
      <c r="J1885" s="80"/>
      <c r="K1885" s="76"/>
    </row>
    <row r="1886" spans="2:11">
      <c r="B1886" s="80"/>
      <c r="C1886" s="79"/>
      <c r="D1886" s="79"/>
      <c r="E1886" s="80"/>
      <c r="F1886" s="79"/>
      <c r="G1886" s="79"/>
      <c r="H1886" s="79"/>
      <c r="I1886" s="79"/>
      <c r="J1886" s="80"/>
      <c r="K1886" s="76"/>
    </row>
    <row r="1887" spans="2:11">
      <c r="B1887" s="80"/>
      <c r="C1887" s="79"/>
      <c r="D1887" s="79"/>
      <c r="E1887" s="80"/>
      <c r="F1887" s="79"/>
      <c r="G1887" s="79"/>
      <c r="H1887" s="79"/>
      <c r="I1887" s="79"/>
      <c r="J1887" s="80"/>
      <c r="K1887" s="76"/>
    </row>
    <row r="1888" spans="2:11">
      <c r="B1888" s="80"/>
      <c r="C1888" s="79"/>
      <c r="D1888" s="79"/>
      <c r="E1888" s="80"/>
      <c r="F1888" s="79"/>
      <c r="G1888" s="79"/>
      <c r="H1888" s="79"/>
      <c r="I1888" s="79"/>
      <c r="J1888" s="80"/>
      <c r="K1888" s="76"/>
    </row>
    <row r="1889" spans="2:11">
      <c r="B1889" s="80"/>
      <c r="C1889" s="79"/>
      <c r="D1889" s="79"/>
      <c r="E1889" s="80"/>
      <c r="F1889" s="79"/>
      <c r="G1889" s="79"/>
      <c r="H1889" s="79"/>
      <c r="I1889" s="79"/>
      <c r="J1889" s="80"/>
      <c r="K1889" s="76"/>
    </row>
    <row r="1890" spans="2:11">
      <c r="B1890" s="80"/>
      <c r="C1890" s="79"/>
      <c r="D1890" s="79"/>
      <c r="E1890" s="80"/>
      <c r="F1890" s="79"/>
      <c r="G1890" s="79"/>
      <c r="H1890" s="79"/>
      <c r="I1890" s="79"/>
      <c r="J1890" s="80"/>
      <c r="K1890" s="76"/>
    </row>
    <row r="1891" spans="2:11">
      <c r="B1891" s="80"/>
      <c r="C1891" s="79"/>
      <c r="D1891" s="79"/>
      <c r="E1891" s="80"/>
      <c r="F1891" s="79"/>
      <c r="G1891" s="79"/>
      <c r="H1891" s="79"/>
      <c r="I1891" s="79"/>
      <c r="J1891" s="80"/>
      <c r="K1891" s="76"/>
    </row>
    <row r="1892" spans="2:11">
      <c r="B1892" s="80"/>
      <c r="C1892" s="79"/>
      <c r="D1892" s="79"/>
      <c r="E1892" s="80"/>
      <c r="F1892" s="79"/>
      <c r="G1892" s="79"/>
      <c r="H1892" s="79"/>
      <c r="I1892" s="79"/>
      <c r="J1892" s="80"/>
      <c r="K1892" s="76"/>
    </row>
    <row r="1893" spans="2:11">
      <c r="B1893" s="80"/>
      <c r="C1893" s="79"/>
      <c r="D1893" s="79"/>
      <c r="E1893" s="80"/>
      <c r="F1893" s="79"/>
      <c r="G1893" s="79"/>
      <c r="H1893" s="79"/>
      <c r="I1893" s="79"/>
      <c r="J1893" s="80"/>
      <c r="K1893" s="76"/>
    </row>
    <row r="1894" spans="2:11">
      <c r="B1894" s="80"/>
      <c r="C1894" s="79"/>
      <c r="D1894" s="79"/>
      <c r="E1894" s="80"/>
      <c r="F1894" s="79"/>
      <c r="G1894" s="79"/>
      <c r="H1894" s="79"/>
      <c r="I1894" s="79"/>
      <c r="J1894" s="80"/>
      <c r="K1894" s="76"/>
    </row>
    <row r="1895" spans="2:11">
      <c r="B1895" s="80"/>
      <c r="C1895" s="79"/>
      <c r="D1895" s="79"/>
      <c r="E1895" s="80"/>
      <c r="F1895" s="79"/>
      <c r="G1895" s="79"/>
      <c r="H1895" s="79"/>
      <c r="I1895" s="79"/>
      <c r="J1895" s="80"/>
      <c r="K1895" s="76"/>
    </row>
    <row r="1896" spans="2:11">
      <c r="B1896" s="80"/>
      <c r="C1896" s="79"/>
      <c r="D1896" s="79"/>
      <c r="E1896" s="80"/>
      <c r="F1896" s="79"/>
      <c r="G1896" s="79"/>
      <c r="H1896" s="79"/>
      <c r="I1896" s="79"/>
      <c r="J1896" s="80"/>
      <c r="K1896" s="76"/>
    </row>
    <row r="1897" spans="2:11">
      <c r="B1897" s="80"/>
      <c r="C1897" s="79"/>
      <c r="D1897" s="79"/>
      <c r="E1897" s="80"/>
      <c r="F1897" s="79"/>
      <c r="G1897" s="79"/>
      <c r="H1897" s="79"/>
      <c r="I1897" s="79"/>
      <c r="J1897" s="80"/>
      <c r="K1897" s="76"/>
    </row>
    <row r="1898" spans="2:11">
      <c r="B1898" s="80"/>
      <c r="C1898" s="79"/>
      <c r="D1898" s="79"/>
      <c r="E1898" s="80"/>
      <c r="F1898" s="79"/>
      <c r="G1898" s="79"/>
      <c r="H1898" s="79"/>
      <c r="I1898" s="79"/>
      <c r="J1898" s="80"/>
      <c r="K1898" s="76"/>
    </row>
    <row r="1899" spans="2:11">
      <c r="B1899" s="80"/>
      <c r="C1899" s="79"/>
      <c r="D1899" s="79"/>
      <c r="E1899" s="80"/>
      <c r="F1899" s="79"/>
      <c r="G1899" s="79"/>
      <c r="H1899" s="79"/>
      <c r="I1899" s="79"/>
      <c r="J1899" s="80"/>
      <c r="K1899" s="76"/>
    </row>
    <row r="1900" spans="2:11">
      <c r="B1900" s="80"/>
      <c r="C1900" s="79"/>
      <c r="D1900" s="79"/>
      <c r="E1900" s="80"/>
      <c r="F1900" s="79"/>
      <c r="G1900" s="79"/>
      <c r="H1900" s="79"/>
      <c r="I1900" s="79"/>
      <c r="J1900" s="80"/>
      <c r="K1900" s="76"/>
    </row>
    <row r="1901" spans="2:11">
      <c r="B1901" s="80"/>
      <c r="C1901" s="79"/>
      <c r="D1901" s="79"/>
      <c r="E1901" s="80"/>
      <c r="F1901" s="79"/>
      <c r="G1901" s="79"/>
      <c r="H1901" s="79"/>
      <c r="I1901" s="79"/>
      <c r="J1901" s="80"/>
      <c r="K1901" s="76"/>
    </row>
    <row r="1902" spans="2:11">
      <c r="B1902" s="80"/>
      <c r="C1902" s="79"/>
      <c r="D1902" s="79"/>
      <c r="E1902" s="80"/>
      <c r="F1902" s="79"/>
      <c r="G1902" s="79"/>
      <c r="H1902" s="79"/>
      <c r="I1902" s="79"/>
      <c r="J1902" s="80"/>
      <c r="K1902" s="76"/>
    </row>
    <row r="1903" spans="2:11">
      <c r="B1903" s="80"/>
      <c r="C1903" s="79"/>
      <c r="D1903" s="79"/>
      <c r="E1903" s="80"/>
      <c r="F1903" s="79"/>
      <c r="G1903" s="79"/>
      <c r="H1903" s="79"/>
      <c r="I1903" s="79"/>
      <c r="J1903" s="80"/>
      <c r="K1903" s="76"/>
    </row>
    <row r="1904" spans="2:11">
      <c r="B1904" s="80"/>
      <c r="C1904" s="79"/>
      <c r="D1904" s="79"/>
      <c r="E1904" s="80"/>
      <c r="F1904" s="79"/>
      <c r="G1904" s="79"/>
      <c r="H1904" s="79"/>
      <c r="I1904" s="79"/>
      <c r="J1904" s="80"/>
      <c r="K1904" s="76"/>
    </row>
    <row r="1905" spans="2:11">
      <c r="B1905" s="80"/>
      <c r="C1905" s="79"/>
      <c r="D1905" s="79"/>
      <c r="E1905" s="80"/>
      <c r="F1905" s="79"/>
      <c r="G1905" s="79"/>
      <c r="H1905" s="79"/>
      <c r="I1905" s="79"/>
      <c r="J1905" s="80"/>
      <c r="K1905" s="76"/>
    </row>
    <row r="1906" spans="2:11">
      <c r="B1906" s="80"/>
      <c r="C1906" s="79"/>
      <c r="D1906" s="79"/>
      <c r="E1906" s="80"/>
      <c r="F1906" s="79"/>
      <c r="G1906" s="79"/>
      <c r="H1906" s="79"/>
      <c r="I1906" s="79"/>
      <c r="J1906" s="80"/>
      <c r="K1906" s="76"/>
    </row>
    <row r="1907" spans="2:11">
      <c r="B1907" s="80"/>
      <c r="C1907" s="79"/>
      <c r="D1907" s="79"/>
      <c r="E1907" s="80"/>
      <c r="F1907" s="79"/>
      <c r="G1907" s="79"/>
      <c r="H1907" s="79"/>
      <c r="I1907" s="79"/>
      <c r="J1907" s="80"/>
      <c r="K1907" s="76"/>
    </row>
    <row r="1908" spans="2:11">
      <c r="B1908" s="80"/>
      <c r="C1908" s="79"/>
      <c r="D1908" s="79"/>
      <c r="E1908" s="80"/>
      <c r="F1908" s="79"/>
      <c r="G1908" s="79"/>
      <c r="H1908" s="79"/>
      <c r="I1908" s="79"/>
      <c r="J1908" s="80"/>
      <c r="K1908" s="76"/>
    </row>
    <row r="1909" spans="2:11">
      <c r="B1909" s="80"/>
      <c r="C1909" s="79"/>
      <c r="D1909" s="79"/>
      <c r="E1909" s="80"/>
      <c r="F1909" s="79"/>
      <c r="G1909" s="79"/>
      <c r="H1909" s="79"/>
      <c r="I1909" s="79"/>
      <c r="J1909" s="80"/>
      <c r="K1909" s="76"/>
    </row>
    <row r="1910" spans="2:11">
      <c r="B1910" s="80"/>
      <c r="C1910" s="79"/>
      <c r="D1910" s="79"/>
      <c r="E1910" s="80"/>
      <c r="F1910" s="79"/>
      <c r="G1910" s="79"/>
      <c r="H1910" s="79"/>
      <c r="I1910" s="79"/>
      <c r="J1910" s="80"/>
      <c r="K1910" s="76"/>
    </row>
    <row r="1911" spans="2:11">
      <c r="B1911" s="80"/>
      <c r="C1911" s="79"/>
      <c r="D1911" s="79"/>
      <c r="E1911" s="80"/>
      <c r="F1911" s="79"/>
      <c r="G1911" s="79"/>
      <c r="H1911" s="79"/>
      <c r="I1911" s="79"/>
      <c r="J1911" s="80"/>
      <c r="K1911" s="76"/>
    </row>
    <row r="1912" spans="2:11">
      <c r="B1912" s="80"/>
      <c r="C1912" s="79"/>
      <c r="D1912" s="79"/>
      <c r="E1912" s="80"/>
      <c r="F1912" s="79"/>
      <c r="G1912" s="79"/>
      <c r="H1912" s="79"/>
      <c r="I1912" s="79"/>
      <c r="J1912" s="80"/>
      <c r="K1912" s="76"/>
    </row>
    <row r="1913" spans="2:11">
      <c r="B1913" s="80"/>
      <c r="C1913" s="79"/>
      <c r="D1913" s="79"/>
      <c r="E1913" s="80"/>
      <c r="F1913" s="79"/>
      <c r="G1913" s="79"/>
      <c r="H1913" s="79"/>
      <c r="I1913" s="79"/>
      <c r="J1913" s="80"/>
      <c r="K1913" s="76"/>
    </row>
    <row r="1914" spans="2:11">
      <c r="B1914" s="80"/>
      <c r="C1914" s="79"/>
      <c r="D1914" s="79"/>
      <c r="E1914" s="80"/>
      <c r="F1914" s="79"/>
      <c r="G1914" s="79"/>
      <c r="H1914" s="79"/>
      <c r="I1914" s="79"/>
      <c r="J1914" s="80"/>
      <c r="K1914" s="76"/>
    </row>
    <row r="1915" spans="2:11">
      <c r="B1915" s="80"/>
      <c r="C1915" s="79"/>
      <c r="D1915" s="79"/>
      <c r="E1915" s="80"/>
      <c r="F1915" s="79"/>
      <c r="G1915" s="79"/>
      <c r="H1915" s="79"/>
      <c r="I1915" s="79"/>
      <c r="J1915" s="80"/>
      <c r="K1915" s="76"/>
    </row>
    <row r="1916" spans="2:11">
      <c r="B1916" s="80"/>
      <c r="C1916" s="79"/>
      <c r="D1916" s="79"/>
      <c r="E1916" s="80"/>
      <c r="F1916" s="79"/>
      <c r="G1916" s="79"/>
      <c r="H1916" s="79"/>
      <c r="I1916" s="79"/>
      <c r="J1916" s="80"/>
      <c r="K1916" s="76"/>
    </row>
    <row r="1917" spans="2:11">
      <c r="B1917" s="80"/>
      <c r="C1917" s="79"/>
      <c r="D1917" s="79"/>
      <c r="E1917" s="80"/>
      <c r="F1917" s="79"/>
      <c r="G1917" s="79"/>
      <c r="H1917" s="79"/>
      <c r="I1917" s="79"/>
      <c r="J1917" s="80"/>
      <c r="K1917" s="76"/>
    </row>
    <row r="1918" spans="2:11">
      <c r="B1918" s="80"/>
      <c r="C1918" s="79"/>
      <c r="D1918" s="79"/>
      <c r="E1918" s="80"/>
      <c r="F1918" s="79"/>
      <c r="G1918" s="79"/>
      <c r="H1918" s="79"/>
      <c r="I1918" s="79"/>
      <c r="J1918" s="80"/>
      <c r="K1918" s="76"/>
    </row>
    <row r="1919" spans="2:11">
      <c r="B1919" s="80"/>
      <c r="C1919" s="79"/>
      <c r="D1919" s="79"/>
      <c r="E1919" s="80"/>
      <c r="F1919" s="79"/>
      <c r="G1919" s="79"/>
      <c r="H1919" s="79"/>
      <c r="I1919" s="79"/>
      <c r="J1919" s="80"/>
      <c r="K1919" s="76"/>
    </row>
    <row r="1920" spans="2:11">
      <c r="B1920" s="80"/>
      <c r="C1920" s="79"/>
      <c r="D1920" s="79"/>
      <c r="E1920" s="80"/>
      <c r="F1920" s="79"/>
      <c r="G1920" s="79"/>
      <c r="H1920" s="79"/>
      <c r="I1920" s="79"/>
      <c r="J1920" s="80"/>
      <c r="K1920" s="76"/>
    </row>
    <row r="1921" spans="2:11">
      <c r="B1921" s="80"/>
      <c r="C1921" s="79"/>
      <c r="D1921" s="79"/>
      <c r="E1921" s="80"/>
      <c r="F1921" s="79"/>
      <c r="G1921" s="79"/>
      <c r="H1921" s="79"/>
      <c r="I1921" s="79"/>
      <c r="J1921" s="80"/>
      <c r="K1921" s="76"/>
    </row>
    <row r="1922" spans="2:11">
      <c r="B1922" s="80"/>
      <c r="C1922" s="79"/>
      <c r="D1922" s="79"/>
      <c r="E1922" s="80"/>
      <c r="F1922" s="79"/>
      <c r="G1922" s="79"/>
      <c r="H1922" s="79"/>
      <c r="I1922" s="79"/>
      <c r="J1922" s="80"/>
      <c r="K1922" s="76"/>
    </row>
    <row r="1923" spans="2:11">
      <c r="B1923" s="80"/>
      <c r="C1923" s="79"/>
      <c r="D1923" s="79"/>
      <c r="E1923" s="80"/>
      <c r="F1923" s="79"/>
      <c r="G1923" s="79"/>
      <c r="H1923" s="79"/>
      <c r="I1923" s="79"/>
      <c r="J1923" s="80"/>
      <c r="K1923" s="76"/>
    </row>
    <row r="1924" spans="2:11">
      <c r="B1924" s="80"/>
      <c r="C1924" s="79"/>
      <c r="D1924" s="79"/>
      <c r="E1924" s="80"/>
      <c r="F1924" s="79"/>
      <c r="G1924" s="79"/>
      <c r="H1924" s="79"/>
      <c r="I1924" s="79"/>
      <c r="J1924" s="80"/>
      <c r="K1924" s="76"/>
    </row>
    <row r="1925" spans="2:11">
      <c r="B1925" s="80"/>
      <c r="C1925" s="79"/>
      <c r="D1925" s="79"/>
      <c r="E1925" s="80"/>
      <c r="F1925" s="79"/>
      <c r="G1925" s="79"/>
      <c r="H1925" s="79"/>
      <c r="I1925" s="79"/>
      <c r="J1925" s="80"/>
      <c r="K1925" s="76"/>
    </row>
    <row r="1926" spans="2:11">
      <c r="B1926" s="80"/>
      <c r="C1926" s="79"/>
      <c r="D1926" s="79"/>
      <c r="E1926" s="80"/>
      <c r="F1926" s="79"/>
      <c r="G1926" s="79"/>
      <c r="H1926" s="79"/>
      <c r="I1926" s="79"/>
      <c r="J1926" s="80"/>
      <c r="K1926" s="76"/>
    </row>
    <row r="1927" spans="2:11">
      <c r="B1927" s="80"/>
      <c r="C1927" s="79"/>
      <c r="D1927" s="79"/>
      <c r="E1927" s="80"/>
      <c r="F1927" s="79"/>
      <c r="G1927" s="79"/>
      <c r="H1927" s="79"/>
      <c r="I1927" s="79"/>
      <c r="J1927" s="80"/>
      <c r="K1927" s="76"/>
    </row>
    <row r="1928" spans="2:11">
      <c r="B1928" s="80"/>
      <c r="C1928" s="79"/>
      <c r="D1928" s="79"/>
      <c r="E1928" s="80"/>
      <c r="F1928" s="79"/>
      <c r="G1928" s="79"/>
      <c r="H1928" s="79"/>
      <c r="I1928" s="79"/>
      <c r="J1928" s="80"/>
      <c r="K1928" s="76"/>
    </row>
    <row r="1929" spans="2:11">
      <c r="B1929" s="80"/>
      <c r="C1929" s="79"/>
      <c r="D1929" s="79"/>
      <c r="E1929" s="80"/>
      <c r="F1929" s="79"/>
      <c r="G1929" s="79"/>
      <c r="H1929" s="79"/>
      <c r="I1929" s="79"/>
      <c r="J1929" s="80"/>
      <c r="K1929" s="76"/>
    </row>
    <row r="1930" spans="2:11">
      <c r="B1930" s="80"/>
      <c r="C1930" s="79"/>
      <c r="D1930" s="79"/>
      <c r="E1930" s="80"/>
      <c r="F1930" s="79"/>
      <c r="G1930" s="79"/>
      <c r="H1930" s="79"/>
      <c r="I1930" s="79"/>
      <c r="J1930" s="80"/>
      <c r="K1930" s="76"/>
    </row>
    <row r="1931" spans="2:11">
      <c r="B1931" s="80"/>
      <c r="C1931" s="79"/>
      <c r="D1931" s="79"/>
      <c r="E1931" s="80"/>
      <c r="F1931" s="79"/>
      <c r="G1931" s="79"/>
      <c r="H1931" s="79"/>
      <c r="I1931" s="79"/>
      <c r="J1931" s="80"/>
      <c r="K1931" s="76"/>
    </row>
    <row r="1932" spans="2:11">
      <c r="B1932" s="80"/>
      <c r="C1932" s="79"/>
      <c r="D1932" s="79"/>
      <c r="E1932" s="80"/>
      <c r="F1932" s="79"/>
      <c r="G1932" s="79"/>
      <c r="H1932" s="79"/>
      <c r="I1932" s="79"/>
      <c r="J1932" s="80"/>
      <c r="K1932" s="76"/>
    </row>
    <row r="1933" spans="2:11">
      <c r="B1933" s="80"/>
      <c r="C1933" s="79"/>
      <c r="D1933" s="79"/>
      <c r="E1933" s="80"/>
      <c r="F1933" s="79"/>
      <c r="G1933" s="79"/>
      <c r="H1933" s="79"/>
      <c r="I1933" s="79"/>
      <c r="J1933" s="80"/>
      <c r="K1933" s="76"/>
    </row>
    <row r="1934" spans="2:11">
      <c r="B1934" s="80"/>
      <c r="C1934" s="79"/>
      <c r="D1934" s="79"/>
      <c r="E1934" s="80"/>
      <c r="F1934" s="79"/>
      <c r="G1934" s="79"/>
      <c r="H1934" s="79"/>
      <c r="I1934" s="79"/>
      <c r="J1934" s="80"/>
      <c r="K1934" s="76"/>
    </row>
    <row r="1935" spans="2:11">
      <c r="B1935" s="80"/>
      <c r="C1935" s="79"/>
      <c r="D1935" s="79"/>
      <c r="E1935" s="80"/>
      <c r="F1935" s="79"/>
      <c r="G1935" s="79"/>
      <c r="H1935" s="79"/>
      <c r="I1935" s="79"/>
      <c r="J1935" s="80"/>
      <c r="K1935" s="76"/>
    </row>
    <row r="1936" spans="2:11">
      <c r="B1936" s="80"/>
      <c r="C1936" s="79"/>
      <c r="D1936" s="79"/>
      <c r="E1936" s="80"/>
      <c r="F1936" s="79"/>
      <c r="G1936" s="79"/>
      <c r="H1936" s="79"/>
      <c r="I1936" s="79"/>
      <c r="J1936" s="80"/>
      <c r="K1936" s="76"/>
    </row>
    <row r="1937" spans="2:11">
      <c r="B1937" s="80"/>
      <c r="C1937" s="79"/>
      <c r="D1937" s="79"/>
      <c r="E1937" s="80"/>
      <c r="F1937" s="79"/>
      <c r="G1937" s="79"/>
      <c r="H1937" s="79"/>
      <c r="I1937" s="79"/>
      <c r="J1937" s="80"/>
      <c r="K1937" s="76"/>
    </row>
    <row r="1938" spans="2:11">
      <c r="B1938" s="80"/>
      <c r="C1938" s="79"/>
      <c r="D1938" s="79"/>
      <c r="E1938" s="80"/>
      <c r="F1938" s="79"/>
      <c r="G1938" s="79"/>
      <c r="H1938" s="79"/>
      <c r="I1938" s="79"/>
      <c r="J1938" s="80"/>
      <c r="K1938" s="76"/>
    </row>
    <row r="1939" spans="2:11">
      <c r="B1939" s="80"/>
      <c r="C1939" s="79"/>
      <c r="D1939" s="79"/>
      <c r="E1939" s="80"/>
      <c r="F1939" s="79"/>
      <c r="G1939" s="79"/>
      <c r="H1939" s="79"/>
      <c r="I1939" s="79"/>
      <c r="J1939" s="80"/>
      <c r="K1939" s="76"/>
    </row>
    <row r="1940" spans="2:11">
      <c r="B1940" s="80"/>
      <c r="C1940" s="79"/>
      <c r="D1940" s="79"/>
      <c r="E1940" s="80"/>
      <c r="F1940" s="79"/>
      <c r="G1940" s="79"/>
      <c r="H1940" s="79"/>
      <c r="I1940" s="79"/>
      <c r="J1940" s="80"/>
      <c r="K1940" s="76"/>
    </row>
    <row r="1941" spans="2:11">
      <c r="B1941" s="80"/>
      <c r="C1941" s="79"/>
      <c r="D1941" s="79"/>
      <c r="E1941" s="80"/>
      <c r="F1941" s="79"/>
      <c r="G1941" s="79"/>
      <c r="H1941" s="79"/>
      <c r="I1941" s="79"/>
      <c r="J1941" s="80"/>
      <c r="K1941" s="76"/>
    </row>
    <row r="1942" spans="2:11">
      <c r="B1942" s="80"/>
      <c r="C1942" s="79"/>
      <c r="D1942" s="79"/>
      <c r="E1942" s="80"/>
      <c r="F1942" s="79"/>
      <c r="G1942" s="79"/>
      <c r="H1942" s="79"/>
      <c r="I1942" s="79"/>
      <c r="J1942" s="80"/>
      <c r="K1942" s="76"/>
    </row>
    <row r="1943" spans="2:11">
      <c r="B1943" s="80"/>
      <c r="C1943" s="79"/>
      <c r="D1943" s="79"/>
      <c r="E1943" s="80"/>
      <c r="F1943" s="79"/>
      <c r="G1943" s="79"/>
      <c r="H1943" s="79"/>
      <c r="I1943" s="79"/>
      <c r="J1943" s="80"/>
      <c r="K1943" s="76"/>
    </row>
    <row r="1944" spans="2:11">
      <c r="B1944" s="80"/>
      <c r="C1944" s="79"/>
      <c r="D1944" s="79"/>
      <c r="E1944" s="80"/>
      <c r="F1944" s="79"/>
      <c r="G1944" s="79"/>
      <c r="H1944" s="79"/>
      <c r="I1944" s="79"/>
      <c r="J1944" s="80"/>
      <c r="K1944" s="76"/>
    </row>
    <row r="1945" spans="2:11">
      <c r="B1945" s="80"/>
      <c r="C1945" s="79"/>
      <c r="D1945" s="79"/>
      <c r="E1945" s="80"/>
      <c r="F1945" s="79"/>
      <c r="G1945" s="79"/>
      <c r="H1945" s="79"/>
      <c r="I1945" s="79"/>
      <c r="J1945" s="80"/>
      <c r="K1945" s="76"/>
    </row>
    <row r="1946" spans="2:11">
      <c r="B1946" s="80"/>
      <c r="C1946" s="79"/>
      <c r="D1946" s="79"/>
      <c r="E1946" s="80"/>
      <c r="F1946" s="79"/>
      <c r="G1946" s="79"/>
      <c r="H1946" s="79"/>
      <c r="I1946" s="79"/>
      <c r="J1946" s="80"/>
      <c r="K1946" s="76"/>
    </row>
    <row r="1947" spans="2:11">
      <c r="B1947" s="80"/>
      <c r="C1947" s="79"/>
      <c r="D1947" s="79"/>
      <c r="E1947" s="80"/>
      <c r="F1947" s="79"/>
      <c r="G1947" s="79"/>
      <c r="H1947" s="79"/>
      <c r="I1947" s="79"/>
      <c r="J1947" s="80"/>
      <c r="K1947" s="76"/>
    </row>
    <row r="1948" spans="2:11">
      <c r="B1948" s="80"/>
      <c r="C1948" s="79"/>
      <c r="D1948" s="79"/>
      <c r="E1948" s="80"/>
      <c r="F1948" s="79"/>
      <c r="G1948" s="79"/>
      <c r="H1948" s="79"/>
      <c r="I1948" s="79"/>
      <c r="J1948" s="80"/>
      <c r="K1948" s="76"/>
    </row>
    <row r="1949" spans="2:11">
      <c r="B1949" s="80"/>
      <c r="C1949" s="79"/>
      <c r="D1949" s="79"/>
      <c r="E1949" s="80"/>
      <c r="F1949" s="79"/>
      <c r="G1949" s="79"/>
      <c r="H1949" s="79"/>
      <c r="I1949" s="79"/>
      <c r="J1949" s="80"/>
      <c r="K1949" s="76"/>
    </row>
    <row r="1950" spans="2:11">
      <c r="B1950" s="80"/>
      <c r="C1950" s="79"/>
      <c r="D1950" s="79"/>
      <c r="E1950" s="80"/>
      <c r="F1950" s="79"/>
      <c r="G1950" s="79"/>
      <c r="H1950" s="79"/>
      <c r="I1950" s="79"/>
      <c r="J1950" s="80"/>
      <c r="K1950" s="76"/>
    </row>
    <row r="1951" spans="2:11">
      <c r="B1951" s="80"/>
      <c r="C1951" s="79"/>
      <c r="D1951" s="79"/>
      <c r="E1951" s="80"/>
      <c r="F1951" s="79"/>
      <c r="G1951" s="79"/>
      <c r="H1951" s="79"/>
      <c r="I1951" s="79"/>
      <c r="J1951" s="80"/>
      <c r="K1951" s="76"/>
    </row>
    <row r="1952" spans="2:11">
      <c r="B1952" s="80"/>
      <c r="C1952" s="79"/>
      <c r="D1952" s="79"/>
      <c r="E1952" s="80"/>
      <c r="F1952" s="79"/>
      <c r="G1952" s="79"/>
      <c r="H1952" s="79"/>
      <c r="I1952" s="79"/>
      <c r="J1952" s="80"/>
      <c r="K1952" s="76"/>
    </row>
    <row r="1953" spans="2:11">
      <c r="B1953" s="80"/>
      <c r="C1953" s="79"/>
      <c r="D1953" s="79"/>
      <c r="E1953" s="80"/>
      <c r="F1953" s="79"/>
      <c r="G1953" s="79"/>
      <c r="H1953" s="79"/>
      <c r="I1953" s="79"/>
      <c r="J1953" s="80"/>
      <c r="K1953" s="76"/>
    </row>
    <row r="1954" spans="2:11">
      <c r="B1954" s="80"/>
      <c r="C1954" s="79"/>
      <c r="D1954" s="79"/>
      <c r="E1954" s="80"/>
      <c r="F1954" s="79"/>
      <c r="G1954" s="79"/>
      <c r="H1954" s="79"/>
      <c r="I1954" s="79"/>
      <c r="J1954" s="80"/>
      <c r="K1954" s="76"/>
    </row>
    <row r="1955" spans="2:11">
      <c r="B1955" s="80"/>
      <c r="C1955" s="79"/>
      <c r="D1955" s="79"/>
      <c r="E1955" s="80"/>
      <c r="F1955" s="79"/>
      <c r="G1955" s="79"/>
      <c r="H1955" s="79"/>
      <c r="I1955" s="79"/>
      <c r="J1955" s="80"/>
      <c r="K1955" s="76"/>
    </row>
    <row r="1956" spans="2:11">
      <c r="B1956" s="80"/>
      <c r="C1956" s="79"/>
      <c r="D1956" s="79"/>
      <c r="E1956" s="80"/>
      <c r="F1956" s="79"/>
      <c r="G1956" s="79"/>
      <c r="H1956" s="79"/>
      <c r="I1956" s="79"/>
      <c r="J1956" s="80"/>
      <c r="K1956" s="76"/>
    </row>
    <row r="1957" spans="2:11">
      <c r="B1957" s="80"/>
      <c r="C1957" s="79"/>
      <c r="D1957" s="79"/>
      <c r="E1957" s="80"/>
      <c r="F1957" s="79"/>
      <c r="G1957" s="79"/>
      <c r="H1957" s="79"/>
      <c r="I1957" s="79"/>
      <c r="J1957" s="80"/>
      <c r="K1957" s="76"/>
    </row>
    <row r="1958" spans="2:11">
      <c r="B1958" s="80"/>
      <c r="C1958" s="79"/>
      <c r="D1958" s="79"/>
      <c r="E1958" s="80"/>
      <c r="F1958" s="79"/>
      <c r="G1958" s="79"/>
      <c r="H1958" s="79"/>
      <c r="I1958" s="79"/>
      <c r="J1958" s="80"/>
      <c r="K1958" s="76"/>
    </row>
    <row r="1959" spans="2:11">
      <c r="B1959" s="80"/>
      <c r="C1959" s="79"/>
      <c r="D1959" s="79"/>
      <c r="E1959" s="80"/>
      <c r="F1959" s="79"/>
      <c r="G1959" s="79"/>
      <c r="H1959" s="79"/>
      <c r="I1959" s="79"/>
      <c r="J1959" s="80"/>
      <c r="K1959" s="76"/>
    </row>
    <row r="1960" spans="2:11">
      <c r="B1960" s="80"/>
      <c r="C1960" s="79"/>
      <c r="D1960" s="79"/>
      <c r="E1960" s="80"/>
      <c r="F1960" s="79"/>
      <c r="G1960" s="79"/>
      <c r="H1960" s="79"/>
      <c r="I1960" s="79"/>
      <c r="J1960" s="80"/>
      <c r="K1960" s="76"/>
    </row>
    <row r="1961" spans="2:11">
      <c r="B1961" s="80"/>
      <c r="C1961" s="79"/>
      <c r="D1961" s="79"/>
      <c r="E1961" s="80"/>
      <c r="F1961" s="79"/>
      <c r="G1961" s="79"/>
      <c r="H1961" s="79"/>
      <c r="I1961" s="79"/>
      <c r="J1961" s="80"/>
      <c r="K1961" s="76"/>
    </row>
    <row r="1962" spans="2:11">
      <c r="B1962" s="80"/>
      <c r="C1962" s="79"/>
      <c r="D1962" s="79"/>
      <c r="E1962" s="80"/>
      <c r="F1962" s="79"/>
      <c r="G1962" s="79"/>
      <c r="H1962" s="79"/>
      <c r="I1962" s="79"/>
      <c r="J1962" s="80"/>
      <c r="K1962" s="76"/>
    </row>
    <row r="1963" spans="2:11">
      <c r="B1963" s="80"/>
      <c r="C1963" s="79"/>
      <c r="D1963" s="79"/>
      <c r="E1963" s="80"/>
      <c r="F1963" s="79"/>
      <c r="G1963" s="79"/>
      <c r="H1963" s="79"/>
      <c r="I1963" s="79"/>
      <c r="J1963" s="80"/>
      <c r="K1963" s="76"/>
    </row>
    <row r="1964" spans="2:11">
      <c r="B1964" s="80"/>
      <c r="C1964" s="79"/>
      <c r="D1964" s="79"/>
      <c r="E1964" s="80"/>
      <c r="F1964" s="79"/>
      <c r="G1964" s="79"/>
      <c r="H1964" s="79"/>
      <c r="I1964" s="79"/>
      <c r="J1964" s="80"/>
      <c r="K1964" s="76"/>
    </row>
    <row r="1965" spans="2:11">
      <c r="B1965" s="80"/>
      <c r="C1965" s="79"/>
      <c r="D1965" s="79"/>
      <c r="E1965" s="80"/>
      <c r="F1965" s="79"/>
      <c r="G1965" s="79"/>
      <c r="H1965" s="79"/>
      <c r="I1965" s="79"/>
      <c r="J1965" s="80"/>
      <c r="K1965" s="76"/>
    </row>
    <row r="1966" spans="2:11">
      <c r="B1966" s="80"/>
      <c r="C1966" s="79"/>
      <c r="D1966" s="79"/>
      <c r="E1966" s="80"/>
      <c r="F1966" s="79"/>
      <c r="G1966" s="79"/>
      <c r="H1966" s="79"/>
      <c r="I1966" s="79"/>
      <c r="J1966" s="80"/>
      <c r="K1966" s="76"/>
    </row>
    <row r="1967" spans="2:11">
      <c r="B1967" s="80"/>
      <c r="C1967" s="79"/>
      <c r="D1967" s="79"/>
      <c r="E1967" s="80"/>
      <c r="F1967" s="79"/>
      <c r="G1967" s="79"/>
      <c r="H1967" s="79"/>
      <c r="I1967" s="79"/>
      <c r="J1967" s="80"/>
      <c r="K1967" s="76"/>
    </row>
    <row r="1968" spans="2:11">
      <c r="B1968" s="80"/>
      <c r="C1968" s="79"/>
      <c r="D1968" s="79"/>
      <c r="E1968" s="80"/>
      <c r="F1968" s="79"/>
      <c r="G1968" s="79"/>
      <c r="H1968" s="79"/>
      <c r="I1968" s="79"/>
      <c r="J1968" s="80"/>
      <c r="K1968" s="76"/>
    </row>
    <row r="1969" spans="2:11">
      <c r="B1969" s="80"/>
      <c r="C1969" s="79"/>
      <c r="D1969" s="79"/>
      <c r="E1969" s="80"/>
      <c r="F1969" s="79"/>
      <c r="G1969" s="79"/>
      <c r="H1969" s="79"/>
      <c r="I1969" s="79"/>
      <c r="J1969" s="80"/>
      <c r="K1969" s="76"/>
    </row>
    <row r="1970" spans="2:11">
      <c r="B1970" s="80"/>
      <c r="C1970" s="79"/>
      <c r="D1970" s="79"/>
      <c r="E1970" s="80"/>
      <c r="F1970" s="79"/>
      <c r="G1970" s="79"/>
      <c r="H1970" s="79"/>
      <c r="I1970" s="79"/>
      <c r="J1970" s="80"/>
      <c r="K1970" s="76"/>
    </row>
    <row r="1971" spans="2:11">
      <c r="B1971" s="80"/>
      <c r="C1971" s="79"/>
      <c r="D1971" s="79"/>
      <c r="E1971" s="80"/>
      <c r="F1971" s="79"/>
      <c r="G1971" s="79"/>
      <c r="H1971" s="79"/>
      <c r="I1971" s="79"/>
      <c r="J1971" s="80"/>
      <c r="K1971" s="76"/>
    </row>
    <row r="1972" spans="2:11">
      <c r="B1972" s="80"/>
      <c r="C1972" s="79"/>
      <c r="D1972" s="79"/>
      <c r="E1972" s="80"/>
      <c r="F1972" s="79"/>
      <c r="G1972" s="79"/>
      <c r="H1972" s="79"/>
      <c r="I1972" s="79"/>
      <c r="J1972" s="80"/>
      <c r="K1972" s="76"/>
    </row>
    <row r="1973" spans="2:11">
      <c r="B1973" s="80"/>
      <c r="C1973" s="79"/>
      <c r="D1973" s="79"/>
      <c r="E1973" s="80"/>
      <c r="F1973" s="79"/>
      <c r="G1973" s="79"/>
      <c r="H1973" s="79"/>
      <c r="I1973" s="79"/>
      <c r="J1973" s="80"/>
      <c r="K1973" s="76"/>
    </row>
    <row r="1974" spans="2:11">
      <c r="B1974" s="80"/>
      <c r="C1974" s="79"/>
      <c r="D1974" s="79"/>
      <c r="E1974" s="80"/>
      <c r="F1974" s="79"/>
      <c r="G1974" s="79"/>
      <c r="H1974" s="79"/>
      <c r="I1974" s="79"/>
      <c r="J1974" s="80"/>
      <c r="K1974" s="76"/>
    </row>
    <row r="1975" spans="2:11">
      <c r="B1975" s="80"/>
      <c r="C1975" s="79"/>
      <c r="D1975" s="79"/>
      <c r="E1975" s="80"/>
      <c r="F1975" s="79"/>
      <c r="G1975" s="79"/>
      <c r="H1975" s="79"/>
      <c r="I1975" s="79"/>
      <c r="J1975" s="80"/>
      <c r="K1975" s="76"/>
    </row>
    <row r="1976" spans="2:11">
      <c r="B1976" s="80"/>
      <c r="C1976" s="79"/>
      <c r="D1976" s="79"/>
      <c r="E1976" s="80"/>
      <c r="F1976" s="79"/>
      <c r="G1976" s="79"/>
      <c r="H1976" s="79"/>
      <c r="I1976" s="79"/>
      <c r="J1976" s="80"/>
      <c r="K1976" s="76"/>
    </row>
    <row r="1977" spans="2:11">
      <c r="B1977" s="80"/>
      <c r="C1977" s="79"/>
      <c r="D1977" s="79"/>
      <c r="E1977" s="80"/>
      <c r="F1977" s="79"/>
      <c r="G1977" s="79"/>
      <c r="H1977" s="79"/>
      <c r="I1977" s="79"/>
      <c r="J1977" s="80"/>
      <c r="K1977" s="76"/>
    </row>
    <row r="1978" spans="2:11">
      <c r="B1978" s="80"/>
      <c r="C1978" s="79"/>
      <c r="D1978" s="79"/>
      <c r="E1978" s="80"/>
      <c r="F1978" s="79"/>
      <c r="G1978" s="79"/>
      <c r="H1978" s="79"/>
      <c r="I1978" s="79"/>
      <c r="J1978" s="80"/>
      <c r="K1978" s="76"/>
    </row>
    <row r="1979" spans="2:11">
      <c r="B1979" s="80"/>
      <c r="C1979" s="79"/>
      <c r="D1979" s="79"/>
      <c r="E1979" s="80"/>
      <c r="F1979" s="79"/>
      <c r="G1979" s="79"/>
      <c r="H1979" s="79"/>
      <c r="I1979" s="79"/>
      <c r="J1979" s="80"/>
      <c r="K1979" s="76"/>
    </row>
    <row r="1980" spans="2:11">
      <c r="B1980" s="80"/>
      <c r="C1980" s="79"/>
      <c r="D1980" s="79"/>
      <c r="E1980" s="80"/>
      <c r="F1980" s="79"/>
      <c r="G1980" s="79"/>
      <c r="H1980" s="79"/>
      <c r="I1980" s="79"/>
      <c r="J1980" s="80"/>
      <c r="K1980" s="76"/>
    </row>
    <row r="1981" spans="2:11">
      <c r="B1981" s="80"/>
      <c r="C1981" s="79"/>
      <c r="D1981" s="79"/>
      <c r="E1981" s="80"/>
      <c r="F1981" s="79"/>
      <c r="G1981" s="79"/>
      <c r="H1981" s="79"/>
      <c r="I1981" s="79"/>
      <c r="J1981" s="80"/>
      <c r="K1981" s="76"/>
    </row>
    <row r="1982" spans="2:11">
      <c r="B1982" s="80"/>
      <c r="C1982" s="79"/>
      <c r="D1982" s="79"/>
      <c r="E1982" s="80"/>
      <c r="F1982" s="79"/>
      <c r="G1982" s="79"/>
      <c r="H1982" s="79"/>
      <c r="I1982" s="79"/>
      <c r="J1982" s="80"/>
      <c r="K1982" s="76"/>
    </row>
    <row r="1983" spans="2:11">
      <c r="B1983" s="80"/>
      <c r="C1983" s="79"/>
      <c r="D1983" s="79"/>
      <c r="E1983" s="80"/>
      <c r="F1983" s="79"/>
      <c r="G1983" s="79"/>
      <c r="H1983" s="79"/>
      <c r="I1983" s="79"/>
      <c r="J1983" s="80"/>
      <c r="K1983" s="76"/>
    </row>
    <row r="1984" spans="2:11">
      <c r="B1984" s="80"/>
      <c r="C1984" s="79"/>
      <c r="D1984" s="79"/>
      <c r="E1984" s="80"/>
      <c r="F1984" s="79"/>
      <c r="G1984" s="79"/>
      <c r="H1984" s="79"/>
      <c r="I1984" s="79"/>
      <c r="J1984" s="80"/>
      <c r="K1984" s="76"/>
    </row>
    <row r="1985" spans="2:11">
      <c r="B1985" s="80"/>
      <c r="C1985" s="79"/>
      <c r="D1985" s="79"/>
      <c r="E1985" s="80"/>
      <c r="F1985" s="79"/>
      <c r="G1985" s="79"/>
      <c r="H1985" s="79"/>
      <c r="I1985" s="79"/>
      <c r="J1985" s="80"/>
      <c r="K1985" s="76"/>
    </row>
    <row r="1986" spans="2:11">
      <c r="B1986" s="80"/>
      <c r="C1986" s="79"/>
      <c r="D1986" s="79"/>
      <c r="E1986" s="80"/>
      <c r="F1986" s="79"/>
      <c r="G1986" s="79"/>
      <c r="H1986" s="79"/>
      <c r="I1986" s="79"/>
      <c r="J1986" s="80"/>
      <c r="K1986" s="76"/>
    </row>
    <row r="1987" spans="2:11">
      <c r="B1987" s="80"/>
      <c r="C1987" s="79"/>
      <c r="D1987" s="79"/>
      <c r="E1987" s="80"/>
      <c r="F1987" s="79"/>
      <c r="G1987" s="79"/>
      <c r="H1987" s="79"/>
      <c r="I1987" s="79"/>
      <c r="J1987" s="80"/>
      <c r="K1987" s="76"/>
    </row>
    <row r="1988" spans="2:11">
      <c r="B1988" s="80"/>
      <c r="C1988" s="79"/>
      <c r="D1988" s="79"/>
      <c r="E1988" s="80"/>
      <c r="F1988" s="79"/>
      <c r="G1988" s="79"/>
      <c r="H1988" s="79"/>
      <c r="I1988" s="79"/>
      <c r="J1988" s="80"/>
      <c r="K1988" s="76"/>
    </row>
    <row r="1989" spans="2:11">
      <c r="B1989" s="80"/>
      <c r="C1989" s="79"/>
      <c r="D1989" s="79"/>
      <c r="E1989" s="80"/>
      <c r="F1989" s="79"/>
      <c r="G1989" s="79"/>
      <c r="H1989" s="79"/>
      <c r="I1989" s="79"/>
      <c r="J1989" s="80"/>
      <c r="K1989" s="76"/>
    </row>
    <row r="1990" spans="2:11">
      <c r="B1990" s="80"/>
      <c r="C1990" s="79"/>
      <c r="D1990" s="79"/>
      <c r="E1990" s="80"/>
      <c r="F1990" s="79"/>
      <c r="G1990" s="79"/>
      <c r="H1990" s="79"/>
      <c r="I1990" s="79"/>
      <c r="J1990" s="80"/>
      <c r="K1990" s="76"/>
    </row>
    <row r="1991" spans="2:11">
      <c r="B1991" s="80"/>
      <c r="C1991" s="79"/>
      <c r="D1991" s="79"/>
      <c r="E1991" s="80"/>
      <c r="F1991" s="79"/>
      <c r="G1991" s="79"/>
      <c r="H1991" s="79"/>
      <c r="I1991" s="79"/>
      <c r="J1991" s="80"/>
      <c r="K1991" s="76"/>
    </row>
    <row r="1992" spans="2:11">
      <c r="B1992" s="80"/>
      <c r="C1992" s="79"/>
      <c r="D1992" s="79"/>
      <c r="E1992" s="80"/>
      <c r="F1992" s="79"/>
      <c r="G1992" s="79"/>
      <c r="H1992" s="79"/>
      <c r="I1992" s="79"/>
      <c r="J1992" s="80"/>
      <c r="K1992" s="76"/>
    </row>
    <row r="1993" spans="2:11">
      <c r="B1993" s="80"/>
      <c r="C1993" s="79"/>
      <c r="D1993" s="79"/>
      <c r="E1993" s="80"/>
      <c r="F1993" s="79"/>
      <c r="G1993" s="79"/>
      <c r="H1993" s="79"/>
      <c r="I1993" s="79"/>
      <c r="J1993" s="80"/>
      <c r="K1993" s="76"/>
    </row>
    <row r="1994" spans="2:11">
      <c r="B1994" s="80"/>
      <c r="C1994" s="79"/>
      <c r="D1994" s="79"/>
      <c r="E1994" s="80"/>
      <c r="F1994" s="79"/>
      <c r="G1994" s="79"/>
      <c r="H1994" s="79"/>
      <c r="I1994" s="79"/>
      <c r="J1994" s="80"/>
      <c r="K1994" s="76"/>
    </row>
    <row r="1995" spans="2:11">
      <c r="B1995" s="80"/>
      <c r="C1995" s="79"/>
      <c r="D1995" s="79"/>
      <c r="E1995" s="80"/>
      <c r="F1995" s="79"/>
      <c r="G1995" s="79"/>
      <c r="H1995" s="79"/>
      <c r="I1995" s="79"/>
      <c r="J1995" s="80"/>
      <c r="K1995" s="76"/>
    </row>
    <row r="1996" spans="2:11">
      <c r="B1996" s="80"/>
      <c r="C1996" s="79"/>
      <c r="D1996" s="79"/>
      <c r="E1996" s="80"/>
      <c r="F1996" s="79"/>
      <c r="G1996" s="79"/>
      <c r="H1996" s="79"/>
      <c r="I1996" s="79"/>
      <c r="J1996" s="80"/>
      <c r="K1996" s="76"/>
    </row>
    <row r="1997" spans="2:11">
      <c r="B1997" s="80"/>
      <c r="C1997" s="79"/>
      <c r="D1997" s="79"/>
      <c r="E1997" s="80"/>
      <c r="F1997" s="79"/>
      <c r="G1997" s="79"/>
      <c r="H1997" s="79"/>
      <c r="I1997" s="79"/>
      <c r="J1997" s="80"/>
      <c r="K1997" s="76"/>
    </row>
    <row r="1998" spans="2:11">
      <c r="B1998" s="80"/>
      <c r="C1998" s="79"/>
      <c r="D1998" s="79"/>
      <c r="E1998" s="80"/>
      <c r="F1998" s="79"/>
      <c r="G1998" s="79"/>
      <c r="H1998" s="79"/>
      <c r="I1998" s="79"/>
      <c r="J1998" s="80"/>
      <c r="K1998" s="76"/>
    </row>
    <row r="1999" spans="2:11">
      <c r="B1999" s="80"/>
      <c r="C1999" s="79"/>
      <c r="D1999" s="79"/>
      <c r="E1999" s="80"/>
      <c r="F1999" s="79"/>
      <c r="G1999" s="79"/>
      <c r="H1999" s="79"/>
      <c r="I1999" s="79"/>
      <c r="J1999" s="80"/>
      <c r="K1999" s="76"/>
    </row>
    <row r="2000" spans="2:11">
      <c r="B2000" s="80"/>
      <c r="C2000" s="79"/>
      <c r="D2000" s="79"/>
      <c r="E2000" s="80"/>
      <c r="F2000" s="79"/>
      <c r="G2000" s="79"/>
      <c r="H2000" s="79"/>
      <c r="I2000" s="79"/>
      <c r="J2000" s="80"/>
      <c r="K2000" s="76"/>
    </row>
    <row r="2001" spans="2:11">
      <c r="B2001" s="80"/>
      <c r="C2001" s="79"/>
      <c r="D2001" s="79"/>
      <c r="E2001" s="80"/>
      <c r="F2001" s="79"/>
      <c r="G2001" s="79"/>
      <c r="H2001" s="79"/>
      <c r="I2001" s="79"/>
      <c r="J2001" s="80"/>
      <c r="K2001" s="76"/>
    </row>
    <row r="2002" spans="2:11">
      <c r="B2002" s="80"/>
      <c r="C2002" s="79"/>
      <c r="D2002" s="79"/>
      <c r="E2002" s="80"/>
      <c r="F2002" s="79"/>
      <c r="G2002" s="79"/>
      <c r="H2002" s="79"/>
      <c r="I2002" s="79"/>
      <c r="J2002" s="80"/>
      <c r="K2002" s="76"/>
    </row>
    <row r="2003" spans="2:11">
      <c r="B2003" s="80"/>
      <c r="C2003" s="79"/>
      <c r="D2003" s="79"/>
      <c r="E2003" s="80"/>
      <c r="F2003" s="79"/>
      <c r="G2003" s="79"/>
      <c r="H2003" s="79"/>
      <c r="I2003" s="79"/>
      <c r="J2003" s="80"/>
      <c r="K2003" s="76"/>
    </row>
    <row r="2004" spans="2:11">
      <c r="B2004" s="80"/>
      <c r="C2004" s="79"/>
      <c r="D2004" s="79"/>
      <c r="E2004" s="80"/>
      <c r="F2004" s="79"/>
      <c r="G2004" s="79"/>
      <c r="H2004" s="79"/>
      <c r="I2004" s="79"/>
      <c r="J2004" s="80"/>
      <c r="K2004" s="76"/>
    </row>
    <row r="2005" spans="2:11">
      <c r="B2005" s="80"/>
      <c r="C2005" s="79"/>
      <c r="D2005" s="79"/>
      <c r="E2005" s="80"/>
      <c r="F2005" s="79"/>
      <c r="G2005" s="79"/>
      <c r="H2005" s="79"/>
      <c r="I2005" s="79"/>
      <c r="J2005" s="80"/>
      <c r="K2005" s="76"/>
    </row>
    <row r="2006" spans="2:11">
      <c r="B2006" s="80"/>
      <c r="C2006" s="79"/>
      <c r="D2006" s="79"/>
      <c r="E2006" s="80"/>
      <c r="F2006" s="79"/>
      <c r="G2006" s="79"/>
      <c r="H2006" s="79"/>
      <c r="I2006" s="79"/>
      <c r="J2006" s="80"/>
      <c r="K2006" s="76"/>
    </row>
    <row r="2007" spans="2:11">
      <c r="B2007" s="80"/>
      <c r="C2007" s="79"/>
      <c r="D2007" s="79"/>
      <c r="E2007" s="80"/>
      <c r="F2007" s="79"/>
      <c r="G2007" s="79"/>
      <c r="H2007" s="79"/>
      <c r="I2007" s="79"/>
      <c r="J2007" s="80"/>
      <c r="K2007" s="76"/>
    </row>
    <row r="2008" spans="2:11">
      <c r="B2008" s="80"/>
      <c r="C2008" s="79"/>
      <c r="D2008" s="79"/>
      <c r="E2008" s="80"/>
      <c r="F2008" s="79"/>
      <c r="G2008" s="79"/>
      <c r="H2008" s="79"/>
      <c r="I2008" s="79"/>
      <c r="J2008" s="80"/>
      <c r="K2008" s="76"/>
    </row>
    <row r="2009" spans="2:11">
      <c r="B2009" s="80"/>
      <c r="C2009" s="79"/>
      <c r="D2009" s="79"/>
      <c r="E2009" s="80"/>
      <c r="F2009" s="79"/>
      <c r="G2009" s="79"/>
      <c r="H2009" s="79"/>
      <c r="I2009" s="79"/>
      <c r="J2009" s="80"/>
      <c r="K2009" s="76"/>
    </row>
    <row r="2010" spans="2:11">
      <c r="B2010" s="80"/>
      <c r="C2010" s="79"/>
      <c r="D2010" s="79"/>
      <c r="E2010" s="80"/>
      <c r="F2010" s="79"/>
      <c r="G2010" s="79"/>
      <c r="H2010" s="79"/>
      <c r="I2010" s="79"/>
      <c r="J2010" s="80"/>
      <c r="K2010" s="76"/>
    </row>
    <row r="2011" spans="2:11">
      <c r="B2011" s="80"/>
      <c r="C2011" s="79"/>
      <c r="D2011" s="79"/>
      <c r="E2011" s="80"/>
      <c r="F2011" s="79"/>
      <c r="G2011" s="79"/>
      <c r="H2011" s="79"/>
      <c r="I2011" s="79"/>
      <c r="J2011" s="80"/>
      <c r="K2011" s="76"/>
    </row>
    <row r="2012" spans="2:11">
      <c r="B2012" s="80"/>
      <c r="C2012" s="79"/>
      <c r="D2012" s="79"/>
      <c r="E2012" s="80"/>
      <c r="F2012" s="79"/>
      <c r="G2012" s="79"/>
      <c r="H2012" s="79"/>
      <c r="I2012" s="79"/>
      <c r="J2012" s="80"/>
      <c r="K2012" s="76"/>
    </row>
    <row r="2013" spans="2:11">
      <c r="B2013" s="80"/>
      <c r="C2013" s="79"/>
      <c r="D2013" s="79"/>
      <c r="E2013" s="80"/>
      <c r="F2013" s="79"/>
      <c r="G2013" s="79"/>
      <c r="H2013" s="79"/>
      <c r="I2013" s="79"/>
      <c r="J2013" s="80"/>
      <c r="K2013" s="76"/>
    </row>
    <row r="2014" spans="2:11">
      <c r="B2014" s="80"/>
      <c r="C2014" s="79"/>
      <c r="D2014" s="79"/>
      <c r="E2014" s="80"/>
      <c r="F2014" s="79"/>
      <c r="G2014" s="79"/>
      <c r="H2014" s="79"/>
      <c r="I2014" s="79"/>
      <c r="J2014" s="80"/>
      <c r="K2014" s="76"/>
    </row>
    <row r="2015" spans="2:11">
      <c r="B2015" s="80"/>
      <c r="C2015" s="79"/>
      <c r="D2015" s="79"/>
      <c r="E2015" s="80"/>
      <c r="F2015" s="79"/>
      <c r="G2015" s="79"/>
      <c r="H2015" s="79"/>
      <c r="I2015" s="79"/>
      <c r="J2015" s="80"/>
      <c r="K2015" s="76"/>
    </row>
    <row r="2016" spans="2:11">
      <c r="B2016" s="80"/>
      <c r="C2016" s="79"/>
      <c r="D2016" s="79"/>
      <c r="E2016" s="80"/>
      <c r="F2016" s="79"/>
      <c r="G2016" s="79"/>
      <c r="H2016" s="79"/>
      <c r="I2016" s="79"/>
      <c r="J2016" s="80"/>
      <c r="K2016" s="76"/>
    </row>
    <row r="2017" spans="2:11">
      <c r="B2017" s="80"/>
      <c r="C2017" s="79"/>
      <c r="D2017" s="79"/>
      <c r="E2017" s="80"/>
      <c r="F2017" s="79"/>
      <c r="G2017" s="79"/>
      <c r="H2017" s="79"/>
      <c r="I2017" s="79"/>
      <c r="J2017" s="80"/>
      <c r="K2017" s="76"/>
    </row>
    <row r="2018" spans="2:11">
      <c r="B2018" s="80"/>
      <c r="C2018" s="79"/>
      <c r="D2018" s="79"/>
      <c r="E2018" s="80"/>
      <c r="F2018" s="79"/>
      <c r="G2018" s="79"/>
      <c r="H2018" s="79"/>
      <c r="I2018" s="79"/>
      <c r="J2018" s="80"/>
      <c r="K2018" s="76"/>
    </row>
    <row r="2019" spans="2:11">
      <c r="B2019" s="80"/>
      <c r="C2019" s="79"/>
      <c r="D2019" s="79"/>
      <c r="E2019" s="80"/>
      <c r="F2019" s="79"/>
      <c r="G2019" s="79"/>
      <c r="H2019" s="79"/>
      <c r="I2019" s="79"/>
      <c r="J2019" s="80"/>
      <c r="K2019" s="76"/>
    </row>
    <row r="2020" spans="2:11">
      <c r="B2020" s="80"/>
      <c r="C2020" s="79"/>
      <c r="D2020" s="79"/>
      <c r="E2020" s="80"/>
      <c r="F2020" s="79"/>
      <c r="G2020" s="79"/>
      <c r="H2020" s="79"/>
      <c r="I2020" s="79"/>
      <c r="J2020" s="80"/>
      <c r="K2020" s="76"/>
    </row>
    <row r="2021" spans="2:11">
      <c r="B2021" s="80"/>
      <c r="C2021" s="79"/>
      <c r="D2021" s="79"/>
      <c r="E2021" s="80"/>
      <c r="F2021" s="79"/>
      <c r="G2021" s="79"/>
      <c r="H2021" s="79"/>
      <c r="I2021" s="79"/>
      <c r="J2021" s="80"/>
      <c r="K2021" s="76"/>
    </row>
    <row r="2022" spans="2:11">
      <c r="B2022" s="80"/>
      <c r="C2022" s="79"/>
      <c r="D2022" s="79"/>
      <c r="E2022" s="80"/>
      <c r="F2022" s="79"/>
      <c r="G2022" s="79"/>
      <c r="H2022" s="79"/>
      <c r="I2022" s="79"/>
      <c r="J2022" s="80"/>
      <c r="K2022" s="76"/>
    </row>
    <row r="2023" spans="2:11">
      <c r="B2023" s="80"/>
      <c r="C2023" s="79"/>
      <c r="D2023" s="79"/>
      <c r="E2023" s="80"/>
      <c r="F2023" s="79"/>
      <c r="G2023" s="79"/>
      <c r="H2023" s="79"/>
      <c r="I2023" s="79"/>
      <c r="J2023" s="80"/>
      <c r="K2023" s="76"/>
    </row>
    <row r="2024" spans="2:11">
      <c r="B2024" s="80"/>
      <c r="C2024" s="79"/>
      <c r="D2024" s="79"/>
      <c r="E2024" s="80"/>
      <c r="F2024" s="79"/>
      <c r="G2024" s="79"/>
      <c r="H2024" s="79"/>
      <c r="I2024" s="79"/>
      <c r="J2024" s="80"/>
      <c r="K2024" s="76"/>
    </row>
    <row r="2025" spans="2:11">
      <c r="B2025" s="80"/>
      <c r="C2025" s="79"/>
      <c r="D2025" s="79"/>
      <c r="E2025" s="80"/>
      <c r="F2025" s="79"/>
      <c r="G2025" s="79"/>
      <c r="H2025" s="79"/>
      <c r="I2025" s="79"/>
      <c r="J2025" s="80"/>
      <c r="K2025" s="76"/>
    </row>
    <row r="2026" spans="2:11">
      <c r="B2026" s="80"/>
      <c r="C2026" s="79"/>
      <c r="D2026" s="79"/>
      <c r="E2026" s="80"/>
      <c r="F2026" s="79"/>
      <c r="G2026" s="79"/>
      <c r="H2026" s="79"/>
      <c r="I2026" s="79"/>
      <c r="J2026" s="80"/>
      <c r="K2026" s="76"/>
    </row>
    <row r="2027" spans="2:11">
      <c r="B2027" s="80"/>
      <c r="C2027" s="79"/>
      <c r="D2027" s="79"/>
      <c r="E2027" s="80"/>
      <c r="F2027" s="79"/>
      <c r="G2027" s="79"/>
      <c r="H2027" s="79"/>
      <c r="I2027" s="79"/>
      <c r="J2027" s="80"/>
      <c r="K2027" s="76"/>
    </row>
    <row r="2028" spans="2:11">
      <c r="B2028" s="80"/>
      <c r="C2028" s="79"/>
      <c r="D2028" s="79"/>
      <c r="E2028" s="80"/>
      <c r="F2028" s="79"/>
      <c r="G2028" s="79"/>
      <c r="H2028" s="79"/>
      <c r="I2028" s="79"/>
      <c r="J2028" s="80"/>
      <c r="K2028" s="76"/>
    </row>
    <row r="2029" spans="2:11">
      <c r="B2029" s="80"/>
      <c r="C2029" s="79"/>
      <c r="D2029" s="79"/>
      <c r="E2029" s="80"/>
      <c r="F2029" s="79"/>
      <c r="G2029" s="79"/>
      <c r="H2029" s="79"/>
      <c r="I2029" s="79"/>
      <c r="J2029" s="80"/>
      <c r="K2029" s="76"/>
    </row>
    <row r="2030" spans="2:11">
      <c r="B2030" s="80"/>
      <c r="C2030" s="79"/>
      <c r="D2030" s="79"/>
      <c r="E2030" s="80"/>
      <c r="F2030" s="79"/>
      <c r="G2030" s="79"/>
      <c r="H2030" s="79"/>
      <c r="I2030" s="79"/>
      <c r="J2030" s="80"/>
      <c r="K2030" s="76"/>
    </row>
    <row r="2031" spans="2:11">
      <c r="B2031" s="80"/>
      <c r="C2031" s="79"/>
      <c r="D2031" s="79"/>
      <c r="E2031" s="80"/>
      <c r="F2031" s="79"/>
      <c r="G2031" s="79"/>
      <c r="H2031" s="79"/>
      <c r="I2031" s="79"/>
      <c r="J2031" s="80"/>
      <c r="K2031" s="76"/>
    </row>
    <row r="2032" spans="2:11">
      <c r="B2032" s="80"/>
      <c r="C2032" s="79"/>
      <c r="D2032" s="79"/>
      <c r="E2032" s="80"/>
      <c r="F2032" s="79"/>
      <c r="G2032" s="79"/>
      <c r="H2032" s="79"/>
      <c r="I2032" s="79"/>
      <c r="J2032" s="80"/>
      <c r="K2032" s="76"/>
    </row>
    <row r="2033" spans="2:11">
      <c r="B2033" s="80"/>
      <c r="C2033" s="79"/>
      <c r="D2033" s="79"/>
      <c r="E2033" s="80"/>
      <c r="F2033" s="79"/>
      <c r="G2033" s="79"/>
      <c r="H2033" s="79"/>
      <c r="I2033" s="79"/>
      <c r="J2033" s="80"/>
      <c r="K2033" s="76"/>
    </row>
    <row r="2034" spans="2:11">
      <c r="B2034" s="80"/>
      <c r="C2034" s="79"/>
      <c r="D2034" s="79"/>
      <c r="E2034" s="80"/>
      <c r="F2034" s="79"/>
      <c r="G2034" s="79"/>
      <c r="H2034" s="79"/>
      <c r="I2034" s="79"/>
      <c r="J2034" s="80"/>
      <c r="K2034" s="76"/>
    </row>
    <row r="2035" spans="2:11">
      <c r="B2035" s="80"/>
      <c r="C2035" s="79"/>
      <c r="D2035" s="79"/>
      <c r="E2035" s="80"/>
      <c r="F2035" s="79"/>
      <c r="G2035" s="79"/>
      <c r="H2035" s="79"/>
      <c r="I2035" s="79"/>
      <c r="J2035" s="80"/>
      <c r="K2035" s="76"/>
    </row>
    <row r="2036" spans="2:11">
      <c r="B2036" s="80"/>
      <c r="C2036" s="79"/>
      <c r="D2036" s="79"/>
      <c r="E2036" s="80"/>
      <c r="F2036" s="79"/>
      <c r="G2036" s="79"/>
      <c r="H2036" s="79"/>
      <c r="I2036" s="79"/>
      <c r="J2036" s="80"/>
      <c r="K2036" s="76"/>
    </row>
    <row r="2037" spans="2:11">
      <c r="B2037" s="80"/>
      <c r="C2037" s="79"/>
      <c r="D2037" s="79"/>
      <c r="E2037" s="80"/>
      <c r="F2037" s="79"/>
      <c r="G2037" s="79"/>
      <c r="H2037" s="79"/>
      <c r="I2037" s="79"/>
      <c r="J2037" s="80"/>
      <c r="K2037" s="76"/>
    </row>
    <row r="2038" spans="2:11">
      <c r="B2038" s="80"/>
      <c r="C2038" s="79"/>
      <c r="D2038" s="79"/>
      <c r="E2038" s="80"/>
      <c r="F2038" s="79"/>
      <c r="G2038" s="79"/>
      <c r="H2038" s="79"/>
      <c r="I2038" s="79"/>
      <c r="J2038" s="80"/>
      <c r="K2038" s="76"/>
    </row>
    <row r="2039" spans="2:11">
      <c r="B2039" s="80"/>
      <c r="C2039" s="79"/>
      <c r="D2039" s="79"/>
      <c r="E2039" s="80"/>
      <c r="F2039" s="79"/>
      <c r="G2039" s="79"/>
      <c r="H2039" s="79"/>
      <c r="I2039" s="79"/>
      <c r="J2039" s="80"/>
      <c r="K2039" s="76"/>
    </row>
    <row r="2040" spans="2:11">
      <c r="B2040" s="80"/>
      <c r="C2040" s="79"/>
      <c r="D2040" s="79"/>
      <c r="E2040" s="80"/>
      <c r="F2040" s="79"/>
      <c r="G2040" s="79"/>
      <c r="H2040" s="79"/>
      <c r="I2040" s="79"/>
      <c r="J2040" s="80"/>
      <c r="K2040" s="76"/>
    </row>
    <row r="2041" spans="2:11">
      <c r="B2041" s="80"/>
      <c r="C2041" s="79"/>
      <c r="D2041" s="79"/>
      <c r="E2041" s="80"/>
      <c r="F2041" s="79"/>
      <c r="G2041" s="79"/>
      <c r="H2041" s="79"/>
      <c r="I2041" s="79"/>
      <c r="J2041" s="80"/>
      <c r="K2041" s="76"/>
    </row>
    <row r="2042" spans="2:11">
      <c r="B2042" s="80"/>
      <c r="C2042" s="79"/>
      <c r="D2042" s="79"/>
      <c r="E2042" s="80"/>
      <c r="F2042" s="79"/>
      <c r="G2042" s="79"/>
      <c r="H2042" s="79"/>
      <c r="I2042" s="79"/>
      <c r="J2042" s="80"/>
      <c r="K2042" s="76"/>
    </row>
    <row r="2043" spans="2:11">
      <c r="B2043" s="80"/>
      <c r="C2043" s="79"/>
      <c r="D2043" s="79"/>
      <c r="E2043" s="80"/>
      <c r="F2043" s="79"/>
      <c r="G2043" s="79"/>
      <c r="H2043" s="79"/>
      <c r="I2043" s="79"/>
      <c r="J2043" s="80"/>
      <c r="K2043" s="76"/>
    </row>
    <row r="2044" spans="2:11">
      <c r="B2044" s="80"/>
      <c r="C2044" s="79"/>
      <c r="D2044" s="79"/>
      <c r="E2044" s="80"/>
      <c r="F2044" s="79"/>
      <c r="G2044" s="79"/>
      <c r="H2044" s="79"/>
      <c r="I2044" s="79"/>
      <c r="J2044" s="80"/>
      <c r="K2044" s="76"/>
    </row>
    <row r="2045" spans="2:11">
      <c r="B2045" s="80"/>
      <c r="C2045" s="79"/>
      <c r="D2045" s="79"/>
      <c r="E2045" s="80"/>
      <c r="F2045" s="79"/>
      <c r="G2045" s="79"/>
      <c r="H2045" s="79"/>
      <c r="I2045" s="79"/>
      <c r="J2045" s="80"/>
      <c r="K2045" s="76"/>
    </row>
    <row r="2046" spans="2:11">
      <c r="B2046" s="80"/>
      <c r="C2046" s="79"/>
      <c r="D2046" s="79"/>
      <c r="E2046" s="80"/>
      <c r="F2046" s="79"/>
      <c r="G2046" s="79"/>
      <c r="H2046" s="79"/>
      <c r="I2046" s="79"/>
      <c r="J2046" s="80"/>
      <c r="K2046" s="76"/>
    </row>
    <row r="2047" spans="2:11">
      <c r="B2047" s="80"/>
      <c r="C2047" s="79"/>
      <c r="D2047" s="79"/>
      <c r="E2047" s="80"/>
      <c r="F2047" s="79"/>
      <c r="G2047" s="79"/>
      <c r="H2047" s="79"/>
      <c r="I2047" s="79"/>
      <c r="J2047" s="80"/>
      <c r="K2047" s="76"/>
    </row>
    <row r="2048" spans="2:11">
      <c r="B2048" s="80"/>
      <c r="C2048" s="79"/>
      <c r="D2048" s="79"/>
      <c r="E2048" s="80"/>
      <c r="F2048" s="79"/>
      <c r="G2048" s="79"/>
      <c r="H2048" s="79"/>
      <c r="I2048" s="79"/>
      <c r="J2048" s="80"/>
      <c r="K2048" s="76"/>
    </row>
    <row r="2049" spans="2:11">
      <c r="B2049" s="80"/>
      <c r="C2049" s="79"/>
      <c r="D2049" s="79"/>
      <c r="E2049" s="80"/>
      <c r="F2049" s="79"/>
      <c r="G2049" s="79"/>
      <c r="H2049" s="79"/>
      <c r="I2049" s="79"/>
      <c r="J2049" s="80"/>
      <c r="K2049" s="76"/>
    </row>
    <row r="2050" spans="2:11">
      <c r="B2050" s="80"/>
      <c r="C2050" s="79"/>
      <c r="D2050" s="79"/>
      <c r="E2050" s="80"/>
      <c r="F2050" s="79"/>
      <c r="G2050" s="79"/>
      <c r="H2050" s="79"/>
      <c r="I2050" s="79"/>
      <c r="J2050" s="80"/>
      <c r="K2050" s="76"/>
    </row>
    <row r="2051" spans="2:11">
      <c r="B2051" s="80"/>
      <c r="C2051" s="79"/>
      <c r="D2051" s="79"/>
      <c r="E2051" s="80"/>
      <c r="F2051" s="79"/>
      <c r="G2051" s="79"/>
      <c r="H2051" s="79"/>
      <c r="I2051" s="79"/>
      <c r="J2051" s="80"/>
      <c r="K2051" s="76"/>
    </row>
    <row r="2052" spans="2:11">
      <c r="B2052" s="80"/>
      <c r="C2052" s="79"/>
      <c r="D2052" s="79"/>
      <c r="E2052" s="80"/>
      <c r="F2052" s="79"/>
      <c r="G2052" s="79"/>
      <c r="H2052" s="79"/>
      <c r="I2052" s="79"/>
      <c r="J2052" s="80"/>
      <c r="K2052" s="76"/>
    </row>
    <row r="2053" spans="2:11">
      <c r="B2053" s="80"/>
      <c r="C2053" s="79"/>
      <c r="D2053" s="79"/>
      <c r="E2053" s="80"/>
      <c r="F2053" s="79"/>
      <c r="G2053" s="79"/>
      <c r="H2053" s="79"/>
      <c r="I2053" s="79"/>
      <c r="J2053" s="80"/>
      <c r="K2053" s="76"/>
    </row>
    <row r="2054" spans="2:11">
      <c r="B2054" s="80"/>
      <c r="C2054" s="79"/>
      <c r="D2054" s="79"/>
      <c r="E2054" s="80"/>
      <c r="F2054" s="79"/>
      <c r="G2054" s="79"/>
      <c r="H2054" s="79"/>
      <c r="I2054" s="79"/>
      <c r="J2054" s="80"/>
      <c r="K2054" s="76"/>
    </row>
    <row r="2055" spans="2:11">
      <c r="B2055" s="80"/>
      <c r="C2055" s="79"/>
      <c r="D2055" s="79"/>
      <c r="E2055" s="80"/>
      <c r="F2055" s="79"/>
      <c r="G2055" s="79"/>
      <c r="H2055" s="79"/>
      <c r="I2055" s="79"/>
      <c r="J2055" s="80"/>
      <c r="K2055" s="76"/>
    </row>
    <row r="2056" spans="2:11">
      <c r="B2056" s="80"/>
      <c r="C2056" s="79"/>
      <c r="D2056" s="79"/>
      <c r="E2056" s="80"/>
      <c r="F2056" s="79"/>
      <c r="G2056" s="79"/>
      <c r="H2056" s="79"/>
      <c r="I2056" s="79"/>
      <c r="J2056" s="80"/>
      <c r="K2056" s="76"/>
    </row>
    <row r="2057" spans="2:11">
      <c r="B2057" s="80"/>
      <c r="C2057" s="79"/>
      <c r="D2057" s="79"/>
      <c r="E2057" s="80"/>
      <c r="F2057" s="79"/>
      <c r="G2057" s="79"/>
      <c r="H2057" s="79"/>
      <c r="I2057" s="79"/>
      <c r="J2057" s="80"/>
      <c r="K2057" s="76"/>
    </row>
    <row r="2058" spans="2:11">
      <c r="B2058" s="80"/>
      <c r="C2058" s="79"/>
      <c r="D2058" s="79"/>
      <c r="E2058" s="80"/>
      <c r="F2058" s="79"/>
      <c r="G2058" s="79"/>
      <c r="H2058" s="79"/>
      <c r="I2058" s="79"/>
      <c r="J2058" s="80"/>
      <c r="K2058" s="76"/>
    </row>
    <row r="2059" spans="2:11">
      <c r="B2059" s="80"/>
      <c r="C2059" s="79"/>
      <c r="D2059" s="79"/>
      <c r="E2059" s="80"/>
      <c r="F2059" s="79"/>
      <c r="G2059" s="79"/>
      <c r="H2059" s="79"/>
      <c r="I2059" s="79"/>
      <c r="J2059" s="80"/>
      <c r="K2059" s="76"/>
    </row>
    <row r="2060" spans="2:11">
      <c r="B2060" s="80"/>
      <c r="C2060" s="79"/>
      <c r="D2060" s="79"/>
      <c r="E2060" s="80"/>
      <c r="F2060" s="79"/>
      <c r="G2060" s="79"/>
      <c r="H2060" s="79"/>
      <c r="I2060" s="79"/>
      <c r="J2060" s="80"/>
      <c r="K2060" s="76"/>
    </row>
    <row r="2061" spans="2:11">
      <c r="B2061" s="80"/>
      <c r="C2061" s="79"/>
      <c r="D2061" s="79"/>
      <c r="E2061" s="80"/>
      <c r="F2061" s="79"/>
      <c r="G2061" s="79"/>
      <c r="H2061" s="79"/>
      <c r="I2061" s="79"/>
      <c r="J2061" s="80"/>
      <c r="K2061" s="76"/>
    </row>
    <row r="2062" spans="2:11">
      <c r="B2062" s="80"/>
      <c r="C2062" s="79"/>
      <c r="D2062" s="79"/>
      <c r="E2062" s="80"/>
      <c r="F2062" s="79"/>
      <c r="G2062" s="79"/>
      <c r="H2062" s="79"/>
      <c r="I2062" s="79"/>
      <c r="J2062" s="80"/>
      <c r="K2062" s="76"/>
    </row>
    <row r="2063" spans="2:11">
      <c r="B2063" s="80"/>
      <c r="C2063" s="79"/>
      <c r="D2063" s="79"/>
      <c r="E2063" s="80"/>
      <c r="F2063" s="79"/>
      <c r="G2063" s="79"/>
      <c r="H2063" s="79"/>
      <c r="I2063" s="79"/>
      <c r="J2063" s="80"/>
      <c r="K2063" s="76"/>
    </row>
    <row r="2064" spans="2:11">
      <c r="B2064" s="80"/>
      <c r="C2064" s="79"/>
      <c r="D2064" s="79"/>
      <c r="E2064" s="80"/>
      <c r="F2064" s="79"/>
      <c r="G2064" s="79"/>
      <c r="H2064" s="79"/>
      <c r="I2064" s="79"/>
      <c r="J2064" s="80"/>
      <c r="K2064" s="76"/>
    </row>
    <row r="2065" spans="2:11">
      <c r="B2065" s="80"/>
      <c r="C2065" s="79"/>
      <c r="D2065" s="79"/>
      <c r="E2065" s="80"/>
      <c r="F2065" s="79"/>
      <c r="G2065" s="79"/>
      <c r="H2065" s="79"/>
      <c r="I2065" s="79"/>
      <c r="J2065" s="80"/>
      <c r="K2065" s="76"/>
    </row>
    <row r="2066" spans="2:11">
      <c r="B2066" s="80"/>
      <c r="C2066" s="79"/>
      <c r="D2066" s="79"/>
      <c r="E2066" s="80"/>
      <c r="F2066" s="79"/>
      <c r="G2066" s="79"/>
      <c r="H2066" s="79"/>
      <c r="I2066" s="79"/>
      <c r="J2066" s="80"/>
      <c r="K2066" s="76"/>
    </row>
    <row r="2067" spans="2:11">
      <c r="B2067" s="80"/>
      <c r="C2067" s="79"/>
      <c r="D2067" s="79"/>
      <c r="E2067" s="80"/>
      <c r="F2067" s="79"/>
      <c r="G2067" s="79"/>
      <c r="H2067" s="79"/>
      <c r="I2067" s="79"/>
      <c r="J2067" s="80"/>
      <c r="K2067" s="76"/>
    </row>
    <row r="2068" spans="2:11">
      <c r="B2068" s="80"/>
      <c r="C2068" s="79"/>
      <c r="D2068" s="79"/>
      <c r="E2068" s="80"/>
      <c r="F2068" s="79"/>
      <c r="G2068" s="79"/>
      <c r="H2068" s="79"/>
      <c r="I2068" s="79"/>
      <c r="J2068" s="80"/>
      <c r="K2068" s="76"/>
    </row>
    <row r="2069" spans="2:11">
      <c r="B2069" s="80"/>
      <c r="C2069" s="79"/>
      <c r="D2069" s="79"/>
      <c r="E2069" s="80"/>
      <c r="F2069" s="79"/>
      <c r="G2069" s="79"/>
      <c r="H2069" s="79"/>
      <c r="I2069" s="79"/>
      <c r="J2069" s="80"/>
      <c r="K2069" s="76"/>
    </row>
    <row r="2070" spans="2:11">
      <c r="B2070" s="80"/>
      <c r="C2070" s="79"/>
      <c r="D2070" s="79"/>
      <c r="E2070" s="80"/>
      <c r="F2070" s="79"/>
      <c r="G2070" s="79"/>
      <c r="H2070" s="79"/>
      <c r="I2070" s="79"/>
      <c r="J2070" s="80"/>
      <c r="K2070" s="76"/>
    </row>
    <row r="2071" spans="2:11">
      <c r="B2071" s="80"/>
      <c r="C2071" s="79"/>
      <c r="D2071" s="79"/>
      <c r="E2071" s="80"/>
      <c r="F2071" s="79"/>
      <c r="G2071" s="79"/>
      <c r="H2071" s="79"/>
      <c r="I2071" s="79"/>
      <c r="J2071" s="80"/>
      <c r="K2071" s="76"/>
    </row>
    <row r="2072" spans="2:11">
      <c r="B2072" s="80"/>
      <c r="C2072" s="79"/>
      <c r="D2072" s="79"/>
      <c r="E2072" s="80"/>
      <c r="F2072" s="79"/>
      <c r="G2072" s="79"/>
      <c r="H2072" s="79"/>
      <c r="I2072" s="79"/>
      <c r="J2072" s="80"/>
      <c r="K2072" s="76"/>
    </row>
    <row r="2073" spans="2:11">
      <c r="B2073" s="80"/>
      <c r="C2073" s="79"/>
      <c r="D2073" s="79"/>
      <c r="E2073" s="80"/>
      <c r="F2073" s="79"/>
      <c r="G2073" s="79"/>
      <c r="H2073" s="79"/>
      <c r="I2073" s="79"/>
      <c r="J2073" s="80"/>
      <c r="K2073" s="76"/>
    </row>
    <row r="2074" spans="2:11">
      <c r="B2074" s="80"/>
      <c r="C2074" s="79"/>
      <c r="D2074" s="79"/>
      <c r="E2074" s="80"/>
      <c r="F2074" s="79"/>
      <c r="G2074" s="79"/>
      <c r="H2074" s="79"/>
      <c r="I2074" s="79"/>
      <c r="J2074" s="80"/>
      <c r="K2074" s="76"/>
    </row>
    <row r="2075" spans="2:11">
      <c r="B2075" s="80"/>
      <c r="C2075" s="79"/>
      <c r="D2075" s="79"/>
      <c r="E2075" s="80"/>
      <c r="F2075" s="79"/>
      <c r="G2075" s="79"/>
      <c r="H2075" s="79"/>
      <c r="I2075" s="79"/>
      <c r="J2075" s="80"/>
      <c r="K2075" s="76"/>
    </row>
    <row r="2076" spans="2:11">
      <c r="B2076" s="80"/>
      <c r="C2076" s="79"/>
      <c r="D2076" s="79"/>
      <c r="E2076" s="80"/>
      <c r="F2076" s="79"/>
      <c r="G2076" s="79"/>
      <c r="H2076" s="79"/>
      <c r="I2076" s="79"/>
      <c r="J2076" s="80"/>
      <c r="K2076" s="76"/>
    </row>
    <row r="2077" spans="2:11">
      <c r="B2077" s="80"/>
      <c r="C2077" s="79"/>
      <c r="D2077" s="79"/>
      <c r="E2077" s="80"/>
      <c r="F2077" s="79"/>
      <c r="G2077" s="79"/>
      <c r="H2077" s="79"/>
      <c r="I2077" s="79"/>
      <c r="J2077" s="80"/>
      <c r="K2077" s="76"/>
    </row>
    <row r="2078" spans="2:11">
      <c r="B2078" s="80"/>
      <c r="C2078" s="79"/>
      <c r="D2078" s="79"/>
      <c r="E2078" s="80"/>
      <c r="F2078" s="79"/>
      <c r="G2078" s="79"/>
      <c r="H2078" s="79"/>
      <c r="I2078" s="79"/>
      <c r="J2078" s="80"/>
      <c r="K2078" s="76"/>
    </row>
    <row r="2079" spans="2:11">
      <c r="B2079" s="80"/>
      <c r="C2079" s="79"/>
      <c r="D2079" s="79"/>
      <c r="E2079" s="80"/>
      <c r="F2079" s="79"/>
      <c r="G2079" s="79"/>
      <c r="H2079" s="79"/>
      <c r="I2079" s="79"/>
      <c r="J2079" s="80"/>
      <c r="K2079" s="76"/>
    </row>
    <row r="2080" spans="2:11">
      <c r="B2080" s="80"/>
      <c r="C2080" s="79"/>
      <c r="D2080" s="79"/>
      <c r="E2080" s="80"/>
      <c r="F2080" s="79"/>
      <c r="G2080" s="79"/>
      <c r="H2080" s="79"/>
      <c r="I2080" s="79"/>
      <c r="J2080" s="80"/>
      <c r="K2080" s="76"/>
    </row>
    <row r="2081" spans="2:11">
      <c r="B2081" s="80"/>
      <c r="C2081" s="79"/>
      <c r="D2081" s="79"/>
      <c r="E2081" s="80"/>
      <c r="F2081" s="79"/>
      <c r="G2081" s="79"/>
      <c r="H2081" s="79"/>
      <c r="I2081" s="79"/>
      <c r="J2081" s="80"/>
      <c r="K2081" s="76"/>
    </row>
    <row r="2082" spans="2:11">
      <c r="B2082" s="80"/>
      <c r="C2082" s="79"/>
      <c r="D2082" s="79"/>
      <c r="E2082" s="80"/>
      <c r="F2082" s="79"/>
      <c r="G2082" s="79"/>
      <c r="H2082" s="79"/>
      <c r="I2082" s="79"/>
      <c r="J2082" s="80"/>
      <c r="K2082" s="76"/>
    </row>
    <row r="2083" spans="2:11">
      <c r="B2083" s="80"/>
      <c r="C2083" s="79"/>
      <c r="D2083" s="79"/>
      <c r="E2083" s="80"/>
      <c r="F2083" s="79"/>
      <c r="G2083" s="79"/>
      <c r="H2083" s="79"/>
      <c r="I2083" s="79"/>
      <c r="J2083" s="80"/>
      <c r="K2083" s="76"/>
    </row>
    <row r="2084" spans="2:11">
      <c r="B2084" s="80"/>
      <c r="C2084" s="79"/>
      <c r="D2084" s="79"/>
      <c r="E2084" s="80"/>
      <c r="F2084" s="79"/>
      <c r="G2084" s="79"/>
      <c r="H2084" s="79"/>
      <c r="I2084" s="79"/>
      <c r="J2084" s="80"/>
      <c r="K2084" s="76"/>
    </row>
    <row r="2085" spans="2:11">
      <c r="B2085" s="80"/>
      <c r="C2085" s="79"/>
      <c r="D2085" s="79"/>
      <c r="E2085" s="80"/>
      <c r="F2085" s="79"/>
      <c r="G2085" s="79"/>
      <c r="H2085" s="79"/>
      <c r="I2085" s="79"/>
      <c r="J2085" s="80"/>
      <c r="K2085" s="76"/>
    </row>
    <row r="2086" spans="2:11">
      <c r="B2086" s="80"/>
      <c r="C2086" s="79"/>
      <c r="D2086" s="79"/>
      <c r="E2086" s="80"/>
      <c r="F2086" s="79"/>
      <c r="G2086" s="79"/>
      <c r="H2086" s="79"/>
      <c r="I2086" s="79"/>
      <c r="J2086" s="80"/>
      <c r="K2086" s="76"/>
    </row>
    <row r="2087" spans="2:11">
      <c r="B2087" s="80"/>
      <c r="C2087" s="79"/>
      <c r="D2087" s="79"/>
      <c r="E2087" s="80"/>
      <c r="F2087" s="79"/>
      <c r="G2087" s="79"/>
      <c r="H2087" s="79"/>
      <c r="I2087" s="79"/>
      <c r="J2087" s="80"/>
      <c r="K2087" s="76"/>
    </row>
    <row r="2088" spans="2:11">
      <c r="B2088" s="80"/>
      <c r="C2088" s="79"/>
      <c r="D2088" s="79"/>
      <c r="E2088" s="80"/>
      <c r="F2088" s="79"/>
      <c r="G2088" s="79"/>
      <c r="H2088" s="79"/>
      <c r="I2088" s="79"/>
      <c r="J2088" s="80"/>
      <c r="K2088" s="76"/>
    </row>
    <row r="2089" spans="2:11">
      <c r="B2089" s="80"/>
      <c r="C2089" s="79"/>
      <c r="D2089" s="79"/>
      <c r="E2089" s="80"/>
      <c r="F2089" s="79"/>
      <c r="G2089" s="79"/>
      <c r="H2089" s="79"/>
      <c r="I2089" s="79"/>
      <c r="J2089" s="80"/>
      <c r="K2089" s="76"/>
    </row>
    <row r="2090" spans="2:11">
      <c r="B2090" s="80"/>
      <c r="C2090" s="79"/>
      <c r="D2090" s="79"/>
      <c r="E2090" s="80"/>
      <c r="F2090" s="79"/>
      <c r="G2090" s="79"/>
      <c r="H2090" s="79"/>
      <c r="I2090" s="79"/>
      <c r="J2090" s="80"/>
      <c r="K2090" s="76"/>
    </row>
    <row r="2091" spans="2:11">
      <c r="B2091" s="80"/>
      <c r="C2091" s="79"/>
      <c r="D2091" s="79"/>
      <c r="E2091" s="80"/>
      <c r="F2091" s="79"/>
      <c r="G2091" s="79"/>
      <c r="H2091" s="79"/>
      <c r="I2091" s="79"/>
      <c r="J2091" s="80"/>
      <c r="K2091" s="76"/>
    </row>
    <row r="2092" spans="2:11">
      <c r="B2092" s="80"/>
      <c r="C2092" s="79"/>
      <c r="D2092" s="79"/>
      <c r="E2092" s="80"/>
      <c r="F2092" s="79"/>
      <c r="G2092" s="79"/>
      <c r="H2092" s="79"/>
      <c r="I2092" s="79"/>
      <c r="J2092" s="80"/>
      <c r="K2092" s="76"/>
    </row>
    <row r="2093" spans="2:11">
      <c r="B2093" s="80"/>
      <c r="C2093" s="79"/>
      <c r="D2093" s="79"/>
      <c r="E2093" s="80"/>
      <c r="F2093" s="79"/>
      <c r="G2093" s="79"/>
      <c r="H2093" s="79"/>
      <c r="I2093" s="79"/>
      <c r="J2093" s="80"/>
      <c r="K2093" s="76"/>
    </row>
    <row r="2094" spans="2:11">
      <c r="B2094" s="80"/>
      <c r="C2094" s="79"/>
      <c r="D2094" s="79"/>
      <c r="E2094" s="80"/>
      <c r="F2094" s="79"/>
      <c r="G2094" s="79"/>
      <c r="H2094" s="79"/>
      <c r="I2094" s="79"/>
      <c r="J2094" s="80"/>
      <c r="K2094" s="76"/>
    </row>
    <row r="2095" spans="2:11">
      <c r="B2095" s="80"/>
      <c r="C2095" s="79"/>
      <c r="D2095" s="79"/>
      <c r="E2095" s="80"/>
      <c r="F2095" s="79"/>
      <c r="G2095" s="79"/>
      <c r="H2095" s="79"/>
      <c r="I2095" s="79"/>
      <c r="J2095" s="80"/>
      <c r="K2095" s="76"/>
    </row>
    <row r="2096" spans="2:11">
      <c r="B2096" s="80"/>
      <c r="C2096" s="79"/>
      <c r="D2096" s="79"/>
      <c r="E2096" s="80"/>
      <c r="F2096" s="79"/>
      <c r="G2096" s="79"/>
      <c r="H2096" s="79"/>
      <c r="I2096" s="79"/>
      <c r="J2096" s="80"/>
      <c r="K2096" s="76"/>
    </row>
    <row r="2097" spans="2:11">
      <c r="B2097" s="80"/>
      <c r="C2097" s="79"/>
      <c r="D2097" s="79"/>
      <c r="E2097" s="80"/>
      <c r="F2097" s="79"/>
      <c r="G2097" s="79"/>
      <c r="H2097" s="79"/>
      <c r="I2097" s="79"/>
      <c r="J2097" s="80"/>
      <c r="K2097" s="76"/>
    </row>
    <row r="2098" spans="2:11">
      <c r="B2098" s="80"/>
      <c r="C2098" s="79"/>
      <c r="D2098" s="79"/>
      <c r="E2098" s="80"/>
      <c r="F2098" s="79"/>
      <c r="G2098" s="79"/>
      <c r="H2098" s="79"/>
      <c r="I2098" s="79"/>
      <c r="J2098" s="80"/>
      <c r="K2098" s="76"/>
    </row>
    <row r="2099" spans="2:11">
      <c r="B2099" s="80"/>
      <c r="C2099" s="79"/>
      <c r="D2099" s="79"/>
      <c r="E2099" s="80"/>
      <c r="F2099" s="79"/>
      <c r="G2099" s="79"/>
      <c r="H2099" s="79"/>
      <c r="I2099" s="79"/>
      <c r="J2099" s="80"/>
      <c r="K2099" s="76"/>
    </row>
    <row r="2100" spans="2:11">
      <c r="B2100" s="80"/>
      <c r="C2100" s="79"/>
      <c r="D2100" s="79"/>
      <c r="E2100" s="80"/>
      <c r="F2100" s="79"/>
      <c r="G2100" s="79"/>
      <c r="H2100" s="79"/>
      <c r="I2100" s="79"/>
      <c r="J2100" s="80"/>
      <c r="K2100" s="76"/>
    </row>
    <row r="2101" spans="2:11">
      <c r="B2101" s="80"/>
      <c r="C2101" s="79"/>
      <c r="D2101" s="79"/>
      <c r="E2101" s="80"/>
      <c r="F2101" s="79"/>
      <c r="G2101" s="79"/>
      <c r="H2101" s="79"/>
      <c r="I2101" s="79"/>
      <c r="J2101" s="80"/>
      <c r="K2101" s="76"/>
    </row>
    <row r="2102" spans="2:11">
      <c r="B2102" s="80"/>
      <c r="C2102" s="79"/>
      <c r="D2102" s="79"/>
      <c r="E2102" s="80"/>
      <c r="F2102" s="79"/>
      <c r="G2102" s="79"/>
      <c r="H2102" s="79"/>
      <c r="I2102" s="79"/>
      <c r="J2102" s="80"/>
      <c r="K2102" s="76"/>
    </row>
    <row r="2103" spans="2:11">
      <c r="B2103" s="80"/>
      <c r="C2103" s="79"/>
      <c r="D2103" s="79"/>
      <c r="E2103" s="80"/>
      <c r="F2103" s="79"/>
      <c r="G2103" s="79"/>
      <c r="H2103" s="79"/>
      <c r="I2103" s="79"/>
      <c r="J2103" s="80"/>
      <c r="K2103" s="76"/>
    </row>
    <row r="2104" spans="2:11">
      <c r="B2104" s="80"/>
      <c r="C2104" s="79"/>
      <c r="D2104" s="79"/>
      <c r="E2104" s="80"/>
      <c r="F2104" s="79"/>
      <c r="G2104" s="79"/>
      <c r="H2104" s="79"/>
      <c r="I2104" s="79"/>
      <c r="J2104" s="80"/>
      <c r="K2104" s="76"/>
    </row>
    <row r="2105" spans="2:11">
      <c r="B2105" s="80"/>
      <c r="C2105" s="79"/>
      <c r="D2105" s="79"/>
      <c r="E2105" s="80"/>
      <c r="F2105" s="79"/>
      <c r="G2105" s="79"/>
      <c r="H2105" s="79"/>
      <c r="I2105" s="79"/>
      <c r="J2105" s="80"/>
      <c r="K2105" s="76"/>
    </row>
    <row r="2106" spans="2:11">
      <c r="B2106" s="80"/>
      <c r="C2106" s="79"/>
      <c r="D2106" s="79"/>
      <c r="E2106" s="80"/>
      <c r="F2106" s="79"/>
      <c r="G2106" s="79"/>
      <c r="H2106" s="79"/>
      <c r="I2106" s="79"/>
      <c r="J2106" s="80"/>
      <c r="K2106" s="76"/>
    </row>
    <row r="2107" spans="2:11">
      <c r="B2107" s="80"/>
      <c r="C2107" s="79"/>
      <c r="D2107" s="79"/>
      <c r="E2107" s="80"/>
      <c r="F2107" s="79"/>
      <c r="G2107" s="79"/>
      <c r="H2107" s="79"/>
      <c r="I2107" s="79"/>
      <c r="J2107" s="80"/>
      <c r="K2107" s="76"/>
    </row>
    <row r="2108" spans="2:11">
      <c r="B2108" s="80"/>
      <c r="C2108" s="79"/>
      <c r="D2108" s="79"/>
      <c r="E2108" s="80"/>
      <c r="F2108" s="79"/>
      <c r="G2108" s="79"/>
      <c r="H2108" s="79"/>
      <c r="I2108" s="79"/>
      <c r="J2108" s="80"/>
      <c r="K2108" s="76"/>
    </row>
    <row r="2109" spans="2:11">
      <c r="B2109" s="80"/>
      <c r="C2109" s="79"/>
      <c r="D2109" s="79"/>
      <c r="E2109" s="80"/>
      <c r="F2109" s="79"/>
      <c r="G2109" s="79"/>
      <c r="H2109" s="79"/>
      <c r="I2109" s="79"/>
      <c r="J2109" s="80"/>
      <c r="K2109" s="76"/>
    </row>
    <row r="2110" spans="2:11">
      <c r="B2110" s="80"/>
      <c r="C2110" s="79"/>
      <c r="D2110" s="79"/>
      <c r="E2110" s="80"/>
      <c r="F2110" s="79"/>
      <c r="G2110" s="79"/>
      <c r="H2110" s="79"/>
      <c r="I2110" s="79"/>
      <c r="J2110" s="80"/>
      <c r="K2110" s="76"/>
    </row>
    <row r="2111" spans="2:11">
      <c r="B2111" s="80"/>
      <c r="C2111" s="79"/>
      <c r="D2111" s="79"/>
      <c r="E2111" s="80"/>
      <c r="F2111" s="79"/>
      <c r="G2111" s="79"/>
      <c r="H2111" s="79"/>
      <c r="I2111" s="79"/>
      <c r="J2111" s="80"/>
      <c r="K2111" s="76"/>
    </row>
    <row r="2112" spans="2:11">
      <c r="B2112" s="80"/>
      <c r="C2112" s="79"/>
      <c r="D2112" s="79"/>
      <c r="E2112" s="80"/>
      <c r="F2112" s="79"/>
      <c r="G2112" s="79"/>
      <c r="H2112" s="79"/>
      <c r="I2112" s="79"/>
      <c r="J2112" s="80"/>
      <c r="K2112" s="76"/>
    </row>
    <row r="2113" spans="2:11">
      <c r="B2113" s="80"/>
      <c r="C2113" s="79"/>
      <c r="D2113" s="79"/>
      <c r="E2113" s="80"/>
      <c r="F2113" s="79"/>
      <c r="G2113" s="79"/>
      <c r="H2113" s="79"/>
      <c r="I2113" s="79"/>
      <c r="J2113" s="80"/>
      <c r="K2113" s="76"/>
    </row>
    <row r="2114" spans="2:11">
      <c r="B2114" s="80"/>
      <c r="C2114" s="79"/>
      <c r="D2114" s="79"/>
      <c r="E2114" s="80"/>
      <c r="F2114" s="79"/>
      <c r="G2114" s="79"/>
      <c r="H2114" s="79"/>
      <c r="I2114" s="79"/>
      <c r="J2114" s="80"/>
      <c r="K2114" s="76"/>
    </row>
    <row r="2115" spans="2:11">
      <c r="B2115" s="80"/>
      <c r="C2115" s="79"/>
      <c r="D2115" s="79"/>
      <c r="E2115" s="80"/>
      <c r="F2115" s="79"/>
      <c r="G2115" s="79"/>
      <c r="H2115" s="79"/>
      <c r="I2115" s="79"/>
      <c r="J2115" s="80"/>
      <c r="K2115" s="76"/>
    </row>
    <row r="2116" spans="2:11">
      <c r="B2116" s="80"/>
      <c r="C2116" s="79"/>
      <c r="D2116" s="79"/>
      <c r="E2116" s="80"/>
      <c r="F2116" s="79"/>
      <c r="G2116" s="79"/>
      <c r="H2116" s="79"/>
      <c r="I2116" s="79"/>
      <c r="J2116" s="80"/>
      <c r="K2116" s="76"/>
    </row>
    <row r="2117" spans="2:11">
      <c r="B2117" s="80"/>
      <c r="C2117" s="79"/>
      <c r="D2117" s="79"/>
      <c r="E2117" s="80"/>
      <c r="F2117" s="79"/>
      <c r="G2117" s="79"/>
      <c r="H2117" s="79"/>
      <c r="I2117" s="79"/>
      <c r="J2117" s="80"/>
      <c r="K2117" s="76"/>
    </row>
    <row r="2118" spans="2:11">
      <c r="B2118" s="80"/>
      <c r="C2118" s="79"/>
      <c r="D2118" s="79"/>
      <c r="E2118" s="80"/>
      <c r="F2118" s="79"/>
      <c r="G2118" s="79"/>
      <c r="H2118" s="79"/>
      <c r="I2118" s="79"/>
      <c r="J2118" s="80"/>
      <c r="K2118" s="76"/>
    </row>
    <row r="2119" spans="2:11">
      <c r="B2119" s="80"/>
      <c r="C2119" s="79"/>
      <c r="D2119" s="79"/>
      <c r="E2119" s="80"/>
      <c r="F2119" s="79"/>
      <c r="G2119" s="79"/>
      <c r="H2119" s="79"/>
      <c r="I2119" s="79"/>
      <c r="J2119" s="80"/>
      <c r="K2119" s="76"/>
    </row>
    <row r="2120" spans="2:11">
      <c r="B2120" s="80"/>
      <c r="C2120" s="79"/>
      <c r="D2120" s="79"/>
      <c r="E2120" s="80"/>
      <c r="F2120" s="79"/>
      <c r="G2120" s="79"/>
      <c r="H2120" s="79"/>
      <c r="I2120" s="79"/>
      <c r="J2120" s="80"/>
      <c r="K2120" s="76"/>
    </row>
    <row r="2121" spans="2:11">
      <c r="B2121" s="80"/>
      <c r="C2121" s="79"/>
      <c r="D2121" s="79"/>
      <c r="E2121" s="80"/>
      <c r="F2121" s="79"/>
      <c r="G2121" s="79"/>
      <c r="H2121" s="79"/>
      <c r="I2121" s="79"/>
      <c r="J2121" s="80"/>
      <c r="K2121" s="76"/>
    </row>
    <row r="2122" spans="2:11">
      <c r="B2122" s="80"/>
      <c r="C2122" s="79"/>
      <c r="D2122" s="79"/>
      <c r="E2122" s="80"/>
      <c r="F2122" s="79"/>
      <c r="G2122" s="79"/>
      <c r="H2122" s="79"/>
      <c r="I2122" s="79"/>
      <c r="J2122" s="80"/>
      <c r="K2122" s="76"/>
    </row>
    <row r="2123" spans="2:11">
      <c r="B2123" s="80"/>
      <c r="C2123" s="79"/>
      <c r="D2123" s="79"/>
      <c r="E2123" s="80"/>
      <c r="F2123" s="79"/>
      <c r="G2123" s="79"/>
      <c r="H2123" s="79"/>
      <c r="I2123" s="79"/>
      <c r="J2123" s="80"/>
      <c r="K2123" s="76"/>
    </row>
    <row r="2124" spans="2:11">
      <c r="B2124" s="80"/>
      <c r="C2124" s="79"/>
      <c r="D2124" s="79"/>
      <c r="E2124" s="80"/>
      <c r="F2124" s="79"/>
      <c r="G2124" s="79"/>
      <c r="H2124" s="79"/>
      <c r="I2124" s="79"/>
      <c r="J2124" s="80"/>
      <c r="K2124" s="76"/>
    </row>
    <row r="2125" spans="2:11">
      <c r="B2125" s="80"/>
      <c r="C2125" s="79"/>
      <c r="D2125" s="79"/>
      <c r="E2125" s="80"/>
      <c r="F2125" s="79"/>
      <c r="G2125" s="79"/>
      <c r="H2125" s="79"/>
      <c r="I2125" s="79"/>
      <c r="J2125" s="80"/>
      <c r="K2125" s="76"/>
    </row>
    <row r="2126" spans="2:11">
      <c r="B2126" s="80"/>
      <c r="C2126" s="79"/>
      <c r="D2126" s="79"/>
      <c r="E2126" s="80"/>
      <c r="F2126" s="79"/>
      <c r="G2126" s="79"/>
      <c r="H2126" s="79"/>
      <c r="I2126" s="79"/>
      <c r="J2126" s="80"/>
      <c r="K2126" s="76"/>
    </row>
    <row r="2127" spans="2:11">
      <c r="B2127" s="80"/>
      <c r="C2127" s="79"/>
      <c r="D2127" s="79"/>
      <c r="E2127" s="80"/>
      <c r="F2127" s="79"/>
      <c r="G2127" s="79"/>
      <c r="H2127" s="79"/>
      <c r="I2127" s="79"/>
      <c r="J2127" s="80"/>
      <c r="K2127" s="76"/>
    </row>
    <row r="2128" spans="2:11">
      <c r="B2128" s="80"/>
      <c r="C2128" s="79"/>
      <c r="D2128" s="79"/>
      <c r="E2128" s="80"/>
      <c r="F2128" s="79"/>
      <c r="G2128" s="79"/>
      <c r="H2128" s="79"/>
      <c r="I2128" s="79"/>
      <c r="J2128" s="80"/>
      <c r="K2128" s="76"/>
    </row>
    <row r="2129" spans="2:11">
      <c r="B2129" s="80"/>
      <c r="C2129" s="79"/>
      <c r="D2129" s="79"/>
      <c r="E2129" s="80"/>
      <c r="F2129" s="79"/>
      <c r="G2129" s="79"/>
      <c r="H2129" s="79"/>
      <c r="I2129" s="79"/>
      <c r="J2129" s="80"/>
      <c r="K2129" s="76"/>
    </row>
    <row r="2130" spans="2:11">
      <c r="B2130" s="80"/>
      <c r="C2130" s="79"/>
      <c r="D2130" s="79"/>
      <c r="E2130" s="80"/>
      <c r="F2130" s="79"/>
      <c r="G2130" s="79"/>
      <c r="H2130" s="79"/>
      <c r="I2130" s="79"/>
      <c r="J2130" s="80"/>
      <c r="K2130" s="76"/>
    </row>
    <row r="2131" spans="2:11">
      <c r="B2131" s="80"/>
      <c r="C2131" s="79"/>
      <c r="D2131" s="79"/>
      <c r="E2131" s="80"/>
      <c r="F2131" s="79"/>
      <c r="G2131" s="79"/>
      <c r="H2131" s="79"/>
      <c r="I2131" s="79"/>
      <c r="J2131" s="80"/>
      <c r="K2131" s="76"/>
    </row>
    <row r="2132" spans="2:11">
      <c r="B2132" s="80"/>
      <c r="C2132" s="79"/>
      <c r="D2132" s="79"/>
      <c r="E2132" s="80"/>
      <c r="F2132" s="79"/>
      <c r="G2132" s="79"/>
      <c r="H2132" s="79"/>
      <c r="I2132" s="79"/>
      <c r="J2132" s="80"/>
      <c r="K2132" s="76"/>
    </row>
    <row r="2133" spans="2:11">
      <c r="B2133" s="80"/>
      <c r="C2133" s="79"/>
      <c r="D2133" s="79"/>
      <c r="E2133" s="80"/>
      <c r="F2133" s="79"/>
      <c r="G2133" s="79"/>
      <c r="H2133" s="79"/>
      <c r="I2133" s="79"/>
      <c r="J2133" s="80"/>
      <c r="K2133" s="76"/>
    </row>
    <row r="2134" spans="2:11">
      <c r="B2134" s="80"/>
      <c r="C2134" s="79"/>
      <c r="D2134" s="79"/>
      <c r="E2134" s="80"/>
      <c r="F2134" s="79"/>
      <c r="G2134" s="79"/>
      <c r="H2134" s="79"/>
      <c r="I2134" s="79"/>
      <c r="J2134" s="80"/>
      <c r="K2134" s="76"/>
    </row>
    <row r="2135" spans="2:11">
      <c r="B2135" s="80"/>
      <c r="C2135" s="79"/>
      <c r="D2135" s="79"/>
      <c r="E2135" s="80"/>
      <c r="F2135" s="79"/>
      <c r="G2135" s="79"/>
      <c r="H2135" s="79"/>
      <c r="I2135" s="79"/>
      <c r="J2135" s="80"/>
      <c r="K2135" s="76"/>
    </row>
    <row r="2136" spans="2:11">
      <c r="B2136" s="80"/>
      <c r="C2136" s="79"/>
      <c r="D2136" s="79"/>
      <c r="E2136" s="80"/>
      <c r="F2136" s="79"/>
      <c r="G2136" s="79"/>
      <c r="H2136" s="79"/>
      <c r="I2136" s="79"/>
      <c r="J2136" s="80"/>
      <c r="K2136" s="76"/>
    </row>
    <row r="2137" spans="2:11">
      <c r="B2137" s="80"/>
      <c r="C2137" s="79"/>
      <c r="D2137" s="79"/>
      <c r="E2137" s="80"/>
      <c r="F2137" s="79"/>
      <c r="G2137" s="79"/>
      <c r="H2137" s="79"/>
      <c r="I2137" s="79"/>
      <c r="J2137" s="80"/>
      <c r="K2137" s="76"/>
    </row>
    <row r="2138" spans="2:11">
      <c r="B2138" s="80"/>
      <c r="C2138" s="79"/>
      <c r="D2138" s="79"/>
      <c r="E2138" s="80"/>
      <c r="F2138" s="79"/>
      <c r="G2138" s="79"/>
      <c r="H2138" s="79"/>
      <c r="I2138" s="79"/>
      <c r="J2138" s="80"/>
      <c r="K2138" s="76"/>
    </row>
    <row r="2139" spans="2:11">
      <c r="B2139" s="80"/>
      <c r="C2139" s="79"/>
      <c r="D2139" s="79"/>
      <c r="E2139" s="80"/>
      <c r="F2139" s="79"/>
      <c r="G2139" s="79"/>
      <c r="H2139" s="79"/>
      <c r="I2139" s="79"/>
      <c r="J2139" s="80"/>
      <c r="K2139" s="76"/>
    </row>
    <row r="2140" spans="2:11">
      <c r="B2140" s="80"/>
      <c r="C2140" s="79"/>
      <c r="D2140" s="79"/>
      <c r="E2140" s="80"/>
      <c r="F2140" s="79"/>
      <c r="G2140" s="79"/>
      <c r="H2140" s="79"/>
      <c r="I2140" s="79"/>
      <c r="J2140" s="80"/>
      <c r="K2140" s="76"/>
    </row>
    <row r="2141" spans="2:11">
      <c r="B2141" s="80"/>
      <c r="C2141" s="79"/>
      <c r="D2141" s="79"/>
      <c r="E2141" s="80"/>
      <c r="F2141" s="79"/>
      <c r="G2141" s="79"/>
      <c r="H2141" s="79"/>
      <c r="I2141" s="79"/>
      <c r="J2141" s="80"/>
      <c r="K2141" s="76"/>
    </row>
    <row r="2142" spans="2:11">
      <c r="B2142" s="80"/>
      <c r="C2142" s="79"/>
      <c r="D2142" s="79"/>
      <c r="E2142" s="80"/>
      <c r="F2142" s="79"/>
      <c r="G2142" s="79"/>
      <c r="H2142" s="79"/>
      <c r="I2142" s="79"/>
      <c r="J2142" s="80"/>
      <c r="K2142" s="76"/>
    </row>
    <row r="2143" spans="2:11">
      <c r="B2143" s="80"/>
      <c r="C2143" s="79"/>
      <c r="D2143" s="79"/>
      <c r="E2143" s="80"/>
      <c r="F2143" s="79"/>
      <c r="G2143" s="79"/>
      <c r="H2143" s="79"/>
      <c r="I2143" s="79"/>
      <c r="J2143" s="80"/>
      <c r="K2143" s="76"/>
    </row>
    <row r="2144" spans="2:11">
      <c r="B2144" s="80"/>
      <c r="C2144" s="79"/>
      <c r="D2144" s="79"/>
      <c r="E2144" s="80"/>
      <c r="F2144" s="79"/>
      <c r="G2144" s="79"/>
      <c r="H2144" s="79"/>
      <c r="I2144" s="79"/>
      <c r="J2144" s="80"/>
      <c r="K2144" s="76"/>
    </row>
    <row r="2145" spans="2:11">
      <c r="B2145" s="80"/>
      <c r="C2145" s="79"/>
      <c r="D2145" s="79"/>
      <c r="E2145" s="80"/>
      <c r="F2145" s="79"/>
      <c r="G2145" s="79"/>
      <c r="H2145" s="79"/>
      <c r="I2145" s="79"/>
      <c r="J2145" s="80"/>
      <c r="K2145" s="76"/>
    </row>
    <row r="2146" spans="2:11">
      <c r="B2146" s="80"/>
      <c r="C2146" s="79"/>
      <c r="D2146" s="79"/>
      <c r="E2146" s="80"/>
      <c r="F2146" s="79"/>
      <c r="G2146" s="79"/>
      <c r="H2146" s="79"/>
      <c r="I2146" s="79"/>
      <c r="J2146" s="80"/>
      <c r="K2146" s="76"/>
    </row>
    <row r="2147" spans="2:11">
      <c r="B2147" s="80"/>
      <c r="C2147" s="79"/>
      <c r="D2147" s="79"/>
      <c r="E2147" s="80"/>
      <c r="F2147" s="79"/>
      <c r="G2147" s="79"/>
      <c r="H2147" s="79"/>
      <c r="I2147" s="79"/>
      <c r="J2147" s="80"/>
      <c r="K2147" s="76"/>
    </row>
    <row r="2148" spans="2:11">
      <c r="B2148" s="80"/>
      <c r="C2148" s="79"/>
      <c r="D2148" s="79"/>
      <c r="E2148" s="80"/>
      <c r="F2148" s="79"/>
      <c r="G2148" s="79"/>
      <c r="H2148" s="79"/>
      <c r="I2148" s="79"/>
      <c r="J2148" s="80"/>
      <c r="K2148" s="76"/>
    </row>
    <row r="2149" spans="2:11">
      <c r="B2149" s="80"/>
      <c r="C2149" s="79"/>
      <c r="D2149" s="79"/>
      <c r="E2149" s="80"/>
      <c r="F2149" s="79"/>
      <c r="G2149" s="79"/>
      <c r="H2149" s="79"/>
      <c r="I2149" s="79"/>
      <c r="J2149" s="80"/>
      <c r="K2149" s="76"/>
    </row>
    <row r="2150" spans="2:11">
      <c r="B2150" s="80"/>
      <c r="C2150" s="79"/>
      <c r="D2150" s="79"/>
      <c r="E2150" s="80"/>
      <c r="F2150" s="79"/>
      <c r="G2150" s="79"/>
      <c r="H2150" s="79"/>
      <c r="I2150" s="79"/>
      <c r="J2150" s="80"/>
      <c r="K2150" s="76"/>
    </row>
    <row r="2151" spans="2:11">
      <c r="B2151" s="80"/>
      <c r="C2151" s="79"/>
      <c r="D2151" s="79"/>
      <c r="E2151" s="80"/>
      <c r="F2151" s="79"/>
      <c r="G2151" s="79"/>
      <c r="H2151" s="79"/>
      <c r="I2151" s="79"/>
      <c r="J2151" s="80"/>
      <c r="K2151" s="76"/>
    </row>
    <row r="2152" spans="2:11">
      <c r="B2152" s="80"/>
      <c r="C2152" s="79"/>
      <c r="D2152" s="79"/>
      <c r="E2152" s="80"/>
      <c r="F2152" s="79"/>
      <c r="G2152" s="79"/>
      <c r="H2152" s="79"/>
      <c r="I2152" s="79"/>
      <c r="J2152" s="80"/>
      <c r="K2152" s="76"/>
    </row>
    <row r="2153" spans="2:11">
      <c r="B2153" s="80"/>
      <c r="C2153" s="79"/>
      <c r="D2153" s="79"/>
      <c r="E2153" s="80"/>
      <c r="F2153" s="79"/>
      <c r="G2153" s="79"/>
      <c r="H2153" s="79"/>
      <c r="I2153" s="79"/>
      <c r="J2153" s="80"/>
      <c r="K2153" s="76"/>
    </row>
    <row r="2154" spans="2:11">
      <c r="B2154" s="80"/>
      <c r="C2154" s="79"/>
      <c r="D2154" s="79"/>
      <c r="E2154" s="80"/>
      <c r="F2154" s="79"/>
      <c r="G2154" s="79"/>
      <c r="H2154" s="79"/>
      <c r="I2154" s="79"/>
      <c r="J2154" s="80"/>
      <c r="K2154" s="76"/>
    </row>
    <row r="2155" spans="2:11">
      <c r="B2155" s="80"/>
      <c r="C2155" s="79"/>
      <c r="D2155" s="79"/>
      <c r="E2155" s="80"/>
      <c r="F2155" s="79"/>
      <c r="G2155" s="79"/>
      <c r="H2155" s="79"/>
      <c r="I2155" s="79"/>
      <c r="J2155" s="80"/>
      <c r="K2155" s="76"/>
    </row>
    <row r="2156" spans="2:11">
      <c r="B2156" s="80"/>
      <c r="C2156" s="79"/>
      <c r="D2156" s="79"/>
      <c r="E2156" s="80"/>
      <c r="F2156" s="79"/>
      <c r="G2156" s="79"/>
      <c r="H2156" s="79"/>
      <c r="I2156" s="79"/>
      <c r="J2156" s="80"/>
      <c r="K2156" s="76"/>
    </row>
    <row r="2157" spans="2:11">
      <c r="B2157" s="80"/>
      <c r="C2157" s="79"/>
      <c r="D2157" s="79"/>
      <c r="E2157" s="80"/>
      <c r="F2157" s="79"/>
      <c r="G2157" s="79"/>
      <c r="H2157" s="79"/>
      <c r="I2157" s="79"/>
      <c r="J2157" s="80"/>
      <c r="K2157" s="76"/>
    </row>
    <row r="2158" spans="2:11">
      <c r="B2158" s="80"/>
      <c r="C2158" s="79"/>
      <c r="D2158" s="79"/>
      <c r="E2158" s="80"/>
      <c r="F2158" s="79"/>
      <c r="G2158" s="79"/>
      <c r="H2158" s="79"/>
      <c r="I2158" s="79"/>
      <c r="J2158" s="80"/>
      <c r="K2158" s="76"/>
    </row>
    <row r="2159" spans="2:11">
      <c r="B2159" s="80"/>
      <c r="C2159" s="79"/>
      <c r="D2159" s="79"/>
      <c r="E2159" s="80"/>
      <c r="F2159" s="79"/>
      <c r="G2159" s="79"/>
      <c r="H2159" s="79"/>
      <c r="I2159" s="79"/>
      <c r="J2159" s="80"/>
      <c r="K2159" s="76"/>
    </row>
    <row r="2160" spans="2:11">
      <c r="B2160" s="80"/>
      <c r="C2160" s="79"/>
      <c r="D2160" s="79"/>
      <c r="E2160" s="80"/>
      <c r="F2160" s="79"/>
      <c r="G2160" s="79"/>
      <c r="H2160" s="79"/>
      <c r="I2160" s="79"/>
      <c r="J2160" s="80"/>
      <c r="K2160" s="76"/>
    </row>
    <row r="2161" spans="2:11">
      <c r="B2161" s="80"/>
      <c r="C2161" s="79"/>
      <c r="D2161" s="79"/>
      <c r="E2161" s="80"/>
      <c r="F2161" s="79"/>
      <c r="G2161" s="79"/>
      <c r="H2161" s="79"/>
      <c r="I2161" s="79"/>
      <c r="J2161" s="80"/>
      <c r="K2161" s="76"/>
    </row>
    <row r="2162" spans="2:11">
      <c r="B2162" s="80"/>
      <c r="C2162" s="79"/>
      <c r="D2162" s="79"/>
      <c r="E2162" s="80"/>
      <c r="F2162" s="79"/>
      <c r="G2162" s="79"/>
      <c r="H2162" s="79"/>
      <c r="I2162" s="79"/>
      <c r="J2162" s="80"/>
      <c r="K2162" s="76"/>
    </row>
    <row r="2163" spans="2:11">
      <c r="B2163" s="80"/>
      <c r="C2163" s="79"/>
      <c r="D2163" s="79"/>
      <c r="E2163" s="80"/>
      <c r="F2163" s="79"/>
      <c r="G2163" s="79"/>
      <c r="H2163" s="79"/>
      <c r="I2163" s="79"/>
      <c r="J2163" s="80"/>
      <c r="K2163" s="76"/>
    </row>
    <row r="2164" spans="2:11">
      <c r="B2164" s="80"/>
      <c r="C2164" s="79"/>
      <c r="D2164" s="79"/>
      <c r="E2164" s="80"/>
      <c r="F2164" s="79"/>
      <c r="G2164" s="79"/>
      <c r="H2164" s="79"/>
      <c r="I2164" s="79"/>
      <c r="J2164" s="80"/>
      <c r="K2164" s="76"/>
    </row>
    <row r="2165" spans="2:11">
      <c r="B2165" s="80"/>
      <c r="C2165" s="79"/>
      <c r="D2165" s="79"/>
      <c r="E2165" s="80"/>
      <c r="F2165" s="79"/>
      <c r="G2165" s="79"/>
      <c r="H2165" s="79"/>
      <c r="I2165" s="79"/>
      <c r="J2165" s="80"/>
      <c r="K2165" s="76"/>
    </row>
    <row r="2166" spans="2:11">
      <c r="B2166" s="80"/>
      <c r="C2166" s="79"/>
      <c r="D2166" s="79"/>
      <c r="E2166" s="80"/>
      <c r="F2166" s="79"/>
      <c r="G2166" s="79"/>
      <c r="H2166" s="79"/>
      <c r="I2166" s="79"/>
      <c r="J2166" s="80"/>
      <c r="K2166" s="76"/>
    </row>
    <row r="2167" spans="2:11">
      <c r="B2167" s="80"/>
      <c r="C2167" s="79"/>
      <c r="D2167" s="79"/>
      <c r="E2167" s="80"/>
      <c r="F2167" s="79"/>
      <c r="G2167" s="79"/>
      <c r="H2167" s="79"/>
      <c r="I2167" s="79"/>
      <c r="J2167" s="80"/>
      <c r="K2167" s="76"/>
    </row>
    <row r="2168" spans="2:11">
      <c r="B2168" s="80"/>
      <c r="C2168" s="79"/>
      <c r="D2168" s="79"/>
      <c r="E2168" s="80"/>
      <c r="F2168" s="79"/>
      <c r="G2168" s="79"/>
      <c r="H2168" s="79"/>
      <c r="I2168" s="79"/>
      <c r="J2168" s="80"/>
      <c r="K2168" s="76"/>
    </row>
    <row r="2169" spans="2:11">
      <c r="B2169" s="80"/>
      <c r="C2169" s="79"/>
      <c r="D2169" s="79"/>
      <c r="E2169" s="80"/>
      <c r="F2169" s="79"/>
      <c r="G2169" s="79"/>
      <c r="H2169" s="79"/>
      <c r="I2169" s="79"/>
      <c r="J2169" s="80"/>
      <c r="K2169" s="76"/>
    </row>
    <row r="2170" spans="2:11">
      <c r="B2170" s="80"/>
      <c r="C2170" s="79"/>
      <c r="D2170" s="79"/>
      <c r="E2170" s="80"/>
      <c r="F2170" s="79"/>
      <c r="G2170" s="79"/>
      <c r="H2170" s="79"/>
      <c r="I2170" s="79"/>
      <c r="J2170" s="80"/>
      <c r="K2170" s="76"/>
    </row>
    <row r="2171" spans="2:11">
      <c r="B2171" s="80"/>
      <c r="C2171" s="79"/>
      <c r="D2171" s="79"/>
      <c r="E2171" s="80"/>
      <c r="F2171" s="79"/>
      <c r="G2171" s="79"/>
      <c r="H2171" s="79"/>
      <c r="I2171" s="79"/>
      <c r="J2171" s="80"/>
      <c r="K2171" s="76"/>
    </row>
    <row r="2172" spans="2:11">
      <c r="B2172" s="80"/>
      <c r="C2172" s="79"/>
      <c r="D2172" s="79"/>
      <c r="E2172" s="80"/>
      <c r="F2172" s="79"/>
      <c r="G2172" s="79"/>
      <c r="H2172" s="79"/>
      <c r="I2172" s="79"/>
      <c r="J2172" s="80"/>
      <c r="K2172" s="76"/>
    </row>
    <row r="2173" spans="2:11">
      <c r="B2173" s="80"/>
      <c r="C2173" s="79"/>
      <c r="D2173" s="79"/>
      <c r="E2173" s="80"/>
      <c r="F2173" s="79"/>
      <c r="G2173" s="79"/>
      <c r="H2173" s="79"/>
      <c r="I2173" s="79"/>
      <c r="J2173" s="80"/>
      <c r="K2173" s="76"/>
    </row>
    <row r="2174" spans="2:11">
      <c r="B2174" s="80"/>
      <c r="C2174" s="79"/>
      <c r="D2174" s="79"/>
      <c r="E2174" s="80"/>
      <c r="F2174" s="79"/>
      <c r="G2174" s="79"/>
      <c r="H2174" s="79"/>
      <c r="I2174" s="79"/>
      <c r="J2174" s="80"/>
      <c r="K2174" s="76"/>
    </row>
    <row r="2175" spans="2:11">
      <c r="B2175" s="80"/>
      <c r="C2175" s="79"/>
      <c r="D2175" s="79"/>
      <c r="E2175" s="80"/>
      <c r="F2175" s="79"/>
      <c r="G2175" s="79"/>
      <c r="H2175" s="79"/>
      <c r="I2175" s="79"/>
      <c r="J2175" s="80"/>
      <c r="K2175" s="76"/>
    </row>
    <row r="2176" spans="2:11">
      <c r="B2176" s="80"/>
      <c r="C2176" s="79"/>
      <c r="D2176" s="79"/>
      <c r="E2176" s="80"/>
      <c r="F2176" s="79"/>
      <c r="G2176" s="79"/>
      <c r="H2176" s="79"/>
      <c r="I2176" s="79"/>
      <c r="J2176" s="80"/>
      <c r="K2176" s="76"/>
    </row>
    <row r="2177" spans="2:11">
      <c r="B2177" s="80"/>
      <c r="C2177" s="79"/>
      <c r="D2177" s="79"/>
      <c r="E2177" s="80"/>
      <c r="F2177" s="79"/>
      <c r="G2177" s="79"/>
      <c r="H2177" s="79"/>
      <c r="I2177" s="79"/>
      <c r="J2177" s="80"/>
      <c r="K2177" s="76"/>
    </row>
    <row r="2178" spans="2:11">
      <c r="B2178" s="80"/>
      <c r="C2178" s="79"/>
      <c r="D2178" s="79"/>
      <c r="E2178" s="80"/>
      <c r="F2178" s="79"/>
      <c r="G2178" s="79"/>
      <c r="H2178" s="79"/>
      <c r="I2178" s="79"/>
      <c r="J2178" s="80"/>
      <c r="K2178" s="76"/>
    </row>
    <row r="2179" spans="2:11">
      <c r="B2179" s="80"/>
      <c r="C2179" s="79"/>
      <c r="D2179" s="79"/>
      <c r="E2179" s="80"/>
      <c r="F2179" s="79"/>
      <c r="G2179" s="79"/>
      <c r="H2179" s="79"/>
      <c r="I2179" s="79"/>
      <c r="J2179" s="80"/>
      <c r="K2179" s="76"/>
    </row>
    <row r="2180" spans="2:11">
      <c r="B2180" s="80"/>
      <c r="C2180" s="79"/>
      <c r="D2180" s="79"/>
      <c r="E2180" s="80"/>
      <c r="F2180" s="79"/>
      <c r="G2180" s="79"/>
      <c r="H2180" s="79"/>
      <c r="I2180" s="79"/>
      <c r="J2180" s="80"/>
      <c r="K2180" s="76"/>
    </row>
    <row r="2181" spans="2:11">
      <c r="B2181" s="80"/>
      <c r="C2181" s="79"/>
      <c r="D2181" s="79"/>
      <c r="E2181" s="80"/>
      <c r="F2181" s="79"/>
      <c r="G2181" s="79"/>
      <c r="H2181" s="79"/>
      <c r="I2181" s="79"/>
      <c r="J2181" s="80"/>
      <c r="K2181" s="76"/>
    </row>
    <row r="2182" spans="2:11">
      <c r="B2182" s="80"/>
      <c r="C2182" s="79"/>
      <c r="D2182" s="79"/>
      <c r="E2182" s="80"/>
      <c r="F2182" s="79"/>
      <c r="G2182" s="79"/>
      <c r="H2182" s="79"/>
      <c r="I2182" s="79"/>
      <c r="J2182" s="80"/>
      <c r="K2182" s="76"/>
    </row>
    <row r="2183" spans="2:11">
      <c r="B2183" s="80"/>
      <c r="C2183" s="79"/>
      <c r="D2183" s="79"/>
      <c r="E2183" s="80"/>
      <c r="F2183" s="79"/>
      <c r="G2183" s="79"/>
      <c r="H2183" s="79"/>
      <c r="I2183" s="79"/>
      <c r="J2183" s="80"/>
      <c r="K2183" s="76"/>
    </row>
    <row r="2184" spans="2:11">
      <c r="B2184" s="80"/>
      <c r="C2184" s="79"/>
      <c r="D2184" s="79"/>
      <c r="E2184" s="80"/>
      <c r="F2184" s="79"/>
      <c r="G2184" s="79"/>
      <c r="H2184" s="79"/>
      <c r="I2184" s="79"/>
      <c r="J2184" s="80"/>
      <c r="K2184" s="76"/>
    </row>
    <row r="2185" spans="2:11">
      <c r="B2185" s="80"/>
      <c r="C2185" s="79"/>
      <c r="D2185" s="79"/>
      <c r="E2185" s="80"/>
      <c r="F2185" s="79"/>
      <c r="G2185" s="79"/>
      <c r="H2185" s="79"/>
      <c r="I2185" s="79"/>
      <c r="J2185" s="80"/>
      <c r="K2185" s="76"/>
    </row>
    <row r="2186" spans="2:11">
      <c r="B2186" s="80"/>
      <c r="C2186" s="79"/>
      <c r="D2186" s="79"/>
      <c r="E2186" s="80"/>
      <c r="F2186" s="79"/>
      <c r="G2186" s="79"/>
      <c r="H2186" s="79"/>
      <c r="I2186" s="79"/>
      <c r="J2186" s="80"/>
      <c r="K2186" s="76"/>
    </row>
    <row r="2187" spans="2:11">
      <c r="B2187" s="80"/>
      <c r="C2187" s="79"/>
      <c r="D2187" s="79"/>
      <c r="E2187" s="80"/>
      <c r="F2187" s="79"/>
      <c r="G2187" s="79"/>
      <c r="H2187" s="79"/>
      <c r="I2187" s="79"/>
      <c r="J2187" s="80"/>
      <c r="K2187" s="76"/>
    </row>
    <row r="2188" spans="2:11">
      <c r="B2188" s="80"/>
      <c r="C2188" s="79"/>
      <c r="D2188" s="79"/>
      <c r="E2188" s="80"/>
      <c r="F2188" s="79"/>
      <c r="G2188" s="79"/>
      <c r="H2188" s="79"/>
      <c r="I2188" s="79"/>
      <c r="J2188" s="80"/>
      <c r="K2188" s="76"/>
    </row>
    <row r="2189" spans="2:11">
      <c r="B2189" s="80"/>
      <c r="C2189" s="79"/>
      <c r="D2189" s="79"/>
      <c r="E2189" s="80"/>
      <c r="F2189" s="79"/>
      <c r="G2189" s="79"/>
      <c r="H2189" s="79"/>
      <c r="I2189" s="79"/>
      <c r="J2189" s="80"/>
      <c r="K2189" s="76"/>
    </row>
    <row r="2190" spans="2:11">
      <c r="B2190" s="80"/>
      <c r="C2190" s="79"/>
      <c r="D2190" s="79"/>
      <c r="E2190" s="80"/>
      <c r="F2190" s="79"/>
      <c r="G2190" s="79"/>
      <c r="H2190" s="79"/>
      <c r="I2190" s="79"/>
      <c r="J2190" s="80"/>
      <c r="K2190" s="76"/>
    </row>
    <row r="2191" spans="2:11">
      <c r="B2191" s="80"/>
      <c r="C2191" s="79"/>
      <c r="D2191" s="79"/>
      <c r="E2191" s="80"/>
      <c r="F2191" s="79"/>
      <c r="G2191" s="79"/>
      <c r="H2191" s="79"/>
      <c r="I2191" s="79"/>
      <c r="J2191" s="80"/>
      <c r="K2191" s="76"/>
    </row>
    <row r="2192" spans="2:11">
      <c r="B2192" s="80"/>
      <c r="C2192" s="79"/>
      <c r="D2192" s="79"/>
      <c r="E2192" s="80"/>
      <c r="F2192" s="79"/>
      <c r="G2192" s="79"/>
      <c r="H2192" s="79"/>
      <c r="I2192" s="79"/>
      <c r="J2192" s="80"/>
      <c r="K2192" s="76"/>
    </row>
    <row r="2193" spans="2:11">
      <c r="B2193" s="80"/>
      <c r="C2193" s="79"/>
      <c r="D2193" s="79"/>
      <c r="E2193" s="80"/>
      <c r="F2193" s="79"/>
      <c r="G2193" s="79"/>
      <c r="H2193" s="79"/>
      <c r="I2193" s="79"/>
      <c r="J2193" s="80"/>
      <c r="K2193" s="76"/>
    </row>
    <row r="2194" spans="2:11">
      <c r="B2194" s="80"/>
      <c r="C2194" s="79"/>
      <c r="D2194" s="79"/>
      <c r="E2194" s="80"/>
      <c r="F2194" s="79"/>
      <c r="G2194" s="79"/>
      <c r="H2194" s="79"/>
      <c r="I2194" s="79"/>
      <c r="J2194" s="80"/>
      <c r="K2194" s="76"/>
    </row>
    <row r="2195" spans="2:11">
      <c r="B2195" s="80"/>
      <c r="C2195" s="79"/>
      <c r="D2195" s="79"/>
      <c r="E2195" s="80"/>
      <c r="F2195" s="79"/>
      <c r="G2195" s="79"/>
      <c r="H2195" s="79"/>
      <c r="I2195" s="79"/>
      <c r="J2195" s="80"/>
      <c r="K2195" s="76"/>
    </row>
    <row r="2196" spans="2:11">
      <c r="B2196" s="80"/>
      <c r="C2196" s="79"/>
      <c r="D2196" s="79"/>
      <c r="E2196" s="80"/>
      <c r="F2196" s="79"/>
      <c r="G2196" s="79"/>
      <c r="H2196" s="79"/>
      <c r="I2196" s="79"/>
      <c r="J2196" s="80"/>
      <c r="K2196" s="76"/>
    </row>
    <row r="2197" spans="2:11">
      <c r="B2197" s="80"/>
      <c r="C2197" s="79"/>
      <c r="D2197" s="79"/>
      <c r="E2197" s="80"/>
      <c r="F2197" s="79"/>
      <c r="G2197" s="79"/>
      <c r="H2197" s="79"/>
      <c r="I2197" s="79"/>
      <c r="J2197" s="80"/>
      <c r="K2197" s="76"/>
    </row>
    <row r="2198" spans="2:11">
      <c r="B2198" s="80"/>
      <c r="C2198" s="79"/>
      <c r="D2198" s="79"/>
      <c r="E2198" s="80"/>
      <c r="F2198" s="79"/>
      <c r="G2198" s="79"/>
      <c r="H2198" s="79"/>
      <c r="I2198" s="79"/>
      <c r="J2198" s="80"/>
      <c r="K2198" s="76"/>
    </row>
    <row r="2199" spans="2:11">
      <c r="B2199" s="80"/>
      <c r="C2199" s="79"/>
      <c r="D2199" s="79"/>
      <c r="E2199" s="80"/>
      <c r="F2199" s="79"/>
      <c r="G2199" s="79"/>
      <c r="H2199" s="79"/>
      <c r="I2199" s="79"/>
      <c r="J2199" s="80"/>
      <c r="K2199" s="76"/>
    </row>
    <row r="2200" spans="2:11">
      <c r="B2200" s="80"/>
      <c r="C2200" s="79"/>
      <c r="D2200" s="79"/>
      <c r="E2200" s="80"/>
      <c r="F2200" s="79"/>
      <c r="G2200" s="79"/>
      <c r="H2200" s="79"/>
      <c r="I2200" s="79"/>
      <c r="J2200" s="80"/>
      <c r="K2200" s="76"/>
    </row>
    <row r="2201" spans="2:11">
      <c r="B2201" s="80"/>
      <c r="C2201" s="79"/>
      <c r="D2201" s="79"/>
      <c r="E2201" s="80"/>
      <c r="F2201" s="79"/>
      <c r="G2201" s="79"/>
      <c r="H2201" s="79"/>
      <c r="I2201" s="79"/>
      <c r="J2201" s="80"/>
      <c r="K2201" s="76"/>
    </row>
    <row r="2202" spans="2:11">
      <c r="B2202" s="80"/>
      <c r="C2202" s="79"/>
      <c r="D2202" s="79"/>
      <c r="E2202" s="80"/>
      <c r="F2202" s="79"/>
      <c r="G2202" s="79"/>
      <c r="H2202" s="79"/>
      <c r="I2202" s="79"/>
      <c r="J2202" s="80"/>
      <c r="K2202" s="76"/>
    </row>
    <row r="2203" spans="2:11">
      <c r="B2203" s="80"/>
      <c r="C2203" s="79"/>
      <c r="D2203" s="79"/>
      <c r="E2203" s="80"/>
      <c r="F2203" s="79"/>
      <c r="G2203" s="79"/>
      <c r="H2203" s="79"/>
      <c r="I2203" s="79"/>
      <c r="J2203" s="80"/>
      <c r="K2203" s="76"/>
    </row>
    <row r="2204" spans="2:11">
      <c r="B2204" s="80"/>
      <c r="C2204" s="79"/>
      <c r="D2204" s="79"/>
      <c r="E2204" s="80"/>
      <c r="F2204" s="79"/>
      <c r="G2204" s="79"/>
      <c r="H2204" s="79"/>
      <c r="I2204" s="79"/>
      <c r="J2204" s="80"/>
      <c r="K2204" s="76"/>
    </row>
    <row r="2205" spans="2:11">
      <c r="B2205" s="80"/>
      <c r="C2205" s="79"/>
      <c r="D2205" s="79"/>
      <c r="E2205" s="80"/>
      <c r="F2205" s="79"/>
      <c r="G2205" s="79"/>
      <c r="H2205" s="79"/>
      <c r="I2205" s="79"/>
      <c r="J2205" s="80"/>
      <c r="K2205" s="76"/>
    </row>
    <row r="2206" spans="2:11">
      <c r="B2206" s="80"/>
      <c r="C2206" s="79"/>
      <c r="D2206" s="79"/>
      <c r="E2206" s="80"/>
      <c r="F2206" s="79"/>
      <c r="G2206" s="79"/>
      <c r="H2206" s="79"/>
      <c r="I2206" s="79"/>
      <c r="J2206" s="80"/>
      <c r="K2206" s="76"/>
    </row>
    <row r="2207" spans="2:11">
      <c r="B2207" s="80"/>
      <c r="C2207" s="79"/>
      <c r="D2207" s="79"/>
      <c r="E2207" s="80"/>
      <c r="F2207" s="79"/>
      <c r="G2207" s="79"/>
      <c r="H2207" s="79"/>
      <c r="I2207" s="79"/>
      <c r="J2207" s="80"/>
      <c r="K2207" s="76"/>
    </row>
    <row r="2208" spans="2:11">
      <c r="B2208" s="80"/>
      <c r="C2208" s="79"/>
      <c r="D2208" s="79"/>
      <c r="E2208" s="80"/>
      <c r="F2208" s="79"/>
      <c r="G2208" s="79"/>
      <c r="H2208" s="79"/>
      <c r="I2208" s="79"/>
      <c r="J2208" s="80"/>
      <c r="K2208" s="76"/>
    </row>
    <row r="2209" spans="2:11">
      <c r="B2209" s="80"/>
      <c r="C2209" s="79"/>
      <c r="D2209" s="79"/>
      <c r="E2209" s="80"/>
      <c r="F2209" s="79"/>
      <c r="G2209" s="79"/>
      <c r="H2209" s="79"/>
      <c r="I2209" s="79"/>
      <c r="J2209" s="80"/>
      <c r="K2209" s="76"/>
    </row>
    <row r="2210" spans="2:11">
      <c r="B2210" s="80"/>
      <c r="C2210" s="79"/>
      <c r="D2210" s="79"/>
      <c r="E2210" s="80"/>
      <c r="F2210" s="79"/>
      <c r="G2210" s="79"/>
      <c r="H2210" s="79"/>
      <c r="I2210" s="79"/>
      <c r="J2210" s="80"/>
      <c r="K2210" s="76"/>
    </row>
    <row r="2211" spans="2:11">
      <c r="B2211" s="80"/>
      <c r="C2211" s="79"/>
      <c r="D2211" s="79"/>
      <c r="E2211" s="80"/>
      <c r="F2211" s="79"/>
      <c r="G2211" s="79"/>
      <c r="H2211" s="79"/>
      <c r="I2211" s="79"/>
      <c r="J2211" s="80"/>
      <c r="K2211" s="76"/>
    </row>
    <row r="2212" spans="2:11">
      <c r="B2212" s="80"/>
      <c r="C2212" s="79"/>
      <c r="D2212" s="79"/>
      <c r="E2212" s="80"/>
      <c r="F2212" s="79"/>
      <c r="G2212" s="79"/>
      <c r="H2212" s="79"/>
      <c r="I2212" s="79"/>
      <c r="J2212" s="80"/>
      <c r="K2212" s="76"/>
    </row>
    <row r="2213" spans="2:11">
      <c r="B2213" s="80"/>
      <c r="C2213" s="79"/>
      <c r="D2213" s="79"/>
      <c r="E2213" s="80"/>
      <c r="F2213" s="79"/>
      <c r="G2213" s="79"/>
      <c r="H2213" s="79"/>
      <c r="I2213" s="79"/>
      <c r="J2213" s="80"/>
      <c r="K2213" s="76"/>
    </row>
    <row r="2214" spans="2:11">
      <c r="B2214" s="80"/>
      <c r="C2214" s="79"/>
      <c r="D2214" s="79"/>
      <c r="E2214" s="80"/>
      <c r="F2214" s="79"/>
      <c r="G2214" s="79"/>
      <c r="H2214" s="79"/>
      <c r="I2214" s="79"/>
      <c r="J2214" s="80"/>
      <c r="K2214" s="76"/>
    </row>
    <row r="2215" spans="2:11">
      <c r="B2215" s="80"/>
      <c r="C2215" s="79"/>
      <c r="D2215" s="79"/>
      <c r="E2215" s="80"/>
      <c r="F2215" s="79"/>
      <c r="G2215" s="79"/>
      <c r="H2215" s="79"/>
      <c r="I2215" s="79"/>
      <c r="J2215" s="80"/>
      <c r="K2215" s="76"/>
    </row>
    <row r="2216" spans="2:11">
      <c r="B2216" s="80"/>
      <c r="C2216" s="79"/>
      <c r="D2216" s="79"/>
      <c r="E2216" s="80"/>
      <c r="F2216" s="79"/>
      <c r="G2216" s="79"/>
      <c r="H2216" s="79"/>
      <c r="I2216" s="79"/>
      <c r="J2216" s="80"/>
      <c r="K2216" s="76"/>
    </row>
    <row r="2217" spans="2:11">
      <c r="B2217" s="80"/>
      <c r="C2217" s="79"/>
      <c r="D2217" s="79"/>
      <c r="E2217" s="80"/>
      <c r="F2217" s="79"/>
      <c r="G2217" s="79"/>
      <c r="H2217" s="79"/>
      <c r="I2217" s="79"/>
      <c r="J2217" s="80"/>
      <c r="K2217" s="76"/>
    </row>
    <row r="2218" spans="2:11">
      <c r="B2218" s="80"/>
      <c r="C2218" s="79"/>
      <c r="D2218" s="79"/>
      <c r="E2218" s="80"/>
      <c r="F2218" s="79"/>
      <c r="G2218" s="79"/>
      <c r="H2218" s="79"/>
      <c r="I2218" s="79"/>
      <c r="J2218" s="80"/>
      <c r="K2218" s="76"/>
    </row>
    <row r="2219" spans="2:11">
      <c r="B2219" s="80"/>
      <c r="C2219" s="79"/>
      <c r="D2219" s="79"/>
      <c r="E2219" s="80"/>
      <c r="F2219" s="79"/>
      <c r="G2219" s="79"/>
      <c r="H2219" s="79"/>
      <c r="I2219" s="79"/>
      <c r="J2219" s="80"/>
      <c r="K2219" s="76"/>
    </row>
    <row r="2220" spans="2:11">
      <c r="B2220" s="80"/>
      <c r="C2220" s="79"/>
      <c r="D2220" s="79"/>
      <c r="E2220" s="80"/>
      <c r="F2220" s="79"/>
      <c r="G2220" s="79"/>
      <c r="H2220" s="79"/>
      <c r="I2220" s="79"/>
      <c r="J2220" s="80"/>
      <c r="K2220" s="76"/>
    </row>
    <row r="2221" spans="2:11">
      <c r="B2221" s="80"/>
      <c r="C2221" s="79"/>
      <c r="D2221" s="79"/>
      <c r="E2221" s="80"/>
      <c r="F2221" s="79"/>
      <c r="G2221" s="79"/>
      <c r="H2221" s="79"/>
      <c r="I2221" s="79"/>
      <c r="J2221" s="80"/>
      <c r="K2221" s="76"/>
    </row>
    <row r="2222" spans="2:11">
      <c r="B2222" s="80"/>
      <c r="C2222" s="79"/>
      <c r="D2222" s="79"/>
      <c r="E2222" s="80"/>
      <c r="F2222" s="79"/>
      <c r="G2222" s="79"/>
      <c r="H2222" s="79"/>
      <c r="I2222" s="79"/>
      <c r="J2222" s="80"/>
      <c r="K2222" s="76"/>
    </row>
    <row r="2223" spans="2:11">
      <c r="B2223" s="80"/>
      <c r="C2223" s="79"/>
      <c r="D2223" s="79"/>
      <c r="E2223" s="80"/>
      <c r="F2223" s="79"/>
      <c r="G2223" s="79"/>
      <c r="H2223" s="79"/>
      <c r="I2223" s="79"/>
      <c r="J2223" s="80"/>
      <c r="K2223" s="76"/>
    </row>
    <row r="2224" spans="2:11">
      <c r="B2224" s="80"/>
      <c r="C2224" s="79"/>
      <c r="D2224" s="79"/>
      <c r="E2224" s="80"/>
      <c r="F2224" s="79"/>
      <c r="G2224" s="79"/>
      <c r="H2224" s="79"/>
      <c r="I2224" s="79"/>
      <c r="J2224" s="80"/>
      <c r="K2224" s="76"/>
    </row>
    <row r="2225" spans="2:11">
      <c r="B2225" s="80"/>
      <c r="C2225" s="79"/>
      <c r="D2225" s="79"/>
      <c r="E2225" s="80"/>
      <c r="F2225" s="79"/>
      <c r="G2225" s="79"/>
      <c r="H2225" s="79"/>
      <c r="I2225" s="79"/>
      <c r="J2225" s="80"/>
      <c r="K2225" s="76"/>
    </row>
    <row r="2226" spans="2:11">
      <c r="B2226" s="80"/>
      <c r="C2226" s="79"/>
      <c r="D2226" s="79"/>
      <c r="E2226" s="80"/>
      <c r="F2226" s="79"/>
      <c r="G2226" s="79"/>
      <c r="H2226" s="79"/>
      <c r="I2226" s="79"/>
      <c r="J2226" s="80"/>
      <c r="K2226" s="76"/>
    </row>
    <row r="2227" spans="2:11">
      <c r="B2227" s="80"/>
      <c r="C2227" s="79"/>
      <c r="D2227" s="79"/>
      <c r="E2227" s="80"/>
      <c r="F2227" s="79"/>
      <c r="G2227" s="79"/>
      <c r="H2227" s="79"/>
      <c r="I2227" s="79"/>
      <c r="J2227" s="80"/>
      <c r="K2227" s="76"/>
    </row>
    <row r="2228" spans="2:11">
      <c r="B2228" s="80"/>
      <c r="C2228" s="79"/>
      <c r="D2228" s="79"/>
      <c r="E2228" s="80"/>
      <c r="F2228" s="79"/>
      <c r="G2228" s="79"/>
      <c r="H2228" s="79"/>
      <c r="I2228" s="79"/>
      <c r="J2228" s="80"/>
      <c r="K2228" s="76"/>
    </row>
    <row r="2229" spans="2:11">
      <c r="B2229" s="80"/>
      <c r="C2229" s="79"/>
      <c r="D2229" s="79"/>
      <c r="E2229" s="80"/>
      <c r="F2229" s="79"/>
      <c r="G2229" s="79"/>
      <c r="H2229" s="79"/>
      <c r="I2229" s="79"/>
      <c r="J2229" s="80"/>
      <c r="K2229" s="76"/>
    </row>
    <row r="2230" spans="2:11">
      <c r="B2230" s="80"/>
      <c r="C2230" s="79"/>
      <c r="D2230" s="79"/>
      <c r="E2230" s="80"/>
      <c r="F2230" s="79"/>
      <c r="G2230" s="79"/>
      <c r="H2230" s="79"/>
      <c r="I2230" s="79"/>
      <c r="J2230" s="80"/>
      <c r="K2230" s="76"/>
    </row>
    <row r="2231" spans="2:11">
      <c r="B2231" s="80"/>
      <c r="C2231" s="79"/>
      <c r="D2231" s="79"/>
      <c r="E2231" s="80"/>
      <c r="F2231" s="79"/>
      <c r="G2231" s="79"/>
      <c r="H2231" s="79"/>
      <c r="I2231" s="79"/>
      <c r="J2231" s="80"/>
      <c r="K2231" s="76"/>
    </row>
    <row r="2232" spans="2:11">
      <c r="B2232" s="80"/>
      <c r="C2232" s="79"/>
      <c r="D2232" s="79"/>
      <c r="E2232" s="80"/>
      <c r="F2232" s="79"/>
      <c r="G2232" s="79"/>
      <c r="H2232" s="79"/>
      <c r="I2232" s="79"/>
      <c r="J2232" s="80"/>
      <c r="K2232" s="76"/>
    </row>
    <row r="2233" spans="2:11">
      <c r="B2233" s="80"/>
      <c r="C2233" s="79"/>
      <c r="D2233" s="79"/>
      <c r="E2233" s="80"/>
      <c r="F2233" s="79"/>
      <c r="G2233" s="79"/>
      <c r="H2233" s="79"/>
      <c r="I2233" s="79"/>
      <c r="J2233" s="80"/>
      <c r="K2233" s="76"/>
    </row>
    <row r="2234" spans="2:11">
      <c r="B2234" s="80"/>
      <c r="C2234" s="79"/>
      <c r="D2234" s="79"/>
      <c r="E2234" s="80"/>
      <c r="F2234" s="79"/>
      <c r="G2234" s="79"/>
      <c r="H2234" s="79"/>
      <c r="I2234" s="79"/>
      <c r="J2234" s="80"/>
      <c r="K2234" s="76"/>
    </row>
    <row r="2235" spans="2:11">
      <c r="B2235" s="80"/>
      <c r="C2235" s="79"/>
      <c r="D2235" s="79"/>
      <c r="E2235" s="80"/>
      <c r="F2235" s="79"/>
      <c r="G2235" s="79"/>
      <c r="H2235" s="79"/>
      <c r="I2235" s="79"/>
      <c r="J2235" s="80"/>
      <c r="K2235" s="76"/>
    </row>
    <row r="2236" spans="2:11">
      <c r="B2236" s="80"/>
      <c r="C2236" s="79"/>
      <c r="D2236" s="79"/>
      <c r="E2236" s="80"/>
      <c r="F2236" s="79"/>
      <c r="G2236" s="79"/>
      <c r="H2236" s="79"/>
      <c r="I2236" s="79"/>
      <c r="J2236" s="80"/>
      <c r="K2236" s="76"/>
    </row>
    <row r="2237" spans="2:11">
      <c r="B2237" s="80"/>
      <c r="C2237" s="79"/>
      <c r="D2237" s="79"/>
      <c r="E2237" s="80"/>
      <c r="F2237" s="79"/>
      <c r="G2237" s="79"/>
      <c r="H2237" s="79"/>
      <c r="I2237" s="79"/>
      <c r="J2237" s="80"/>
      <c r="K2237" s="76"/>
    </row>
    <row r="2238" spans="2:11">
      <c r="B2238" s="80"/>
      <c r="C2238" s="79"/>
      <c r="D2238" s="79"/>
      <c r="E2238" s="80"/>
      <c r="F2238" s="79"/>
      <c r="G2238" s="79"/>
      <c r="H2238" s="79"/>
      <c r="I2238" s="79"/>
      <c r="J2238" s="80"/>
      <c r="K2238" s="76"/>
    </row>
    <row r="2239" spans="2:11">
      <c r="B2239" s="80"/>
      <c r="C2239" s="79"/>
      <c r="D2239" s="79"/>
      <c r="E2239" s="80"/>
      <c r="F2239" s="79"/>
      <c r="G2239" s="79"/>
      <c r="H2239" s="79"/>
      <c r="I2239" s="79"/>
      <c r="J2239" s="80"/>
      <c r="K2239" s="76"/>
    </row>
    <row r="2240" spans="2:11">
      <c r="B2240" s="80"/>
      <c r="C2240" s="79"/>
      <c r="D2240" s="79"/>
      <c r="E2240" s="80"/>
      <c r="F2240" s="79"/>
      <c r="G2240" s="79"/>
      <c r="H2240" s="79"/>
      <c r="I2240" s="79"/>
      <c r="J2240" s="80"/>
      <c r="K2240" s="76"/>
    </row>
    <row r="2241" spans="2:11">
      <c r="B2241" s="80"/>
      <c r="C2241" s="79"/>
      <c r="D2241" s="79"/>
      <c r="E2241" s="80"/>
      <c r="F2241" s="79"/>
      <c r="G2241" s="79"/>
      <c r="H2241" s="79"/>
      <c r="I2241" s="79"/>
      <c r="J2241" s="80"/>
      <c r="K2241" s="76"/>
    </row>
    <row r="2242" spans="2:11">
      <c r="B2242" s="80"/>
      <c r="C2242" s="79"/>
      <c r="D2242" s="79"/>
      <c r="E2242" s="80"/>
      <c r="F2242" s="79"/>
      <c r="G2242" s="79"/>
      <c r="H2242" s="79"/>
      <c r="I2242" s="79"/>
      <c r="J2242" s="80"/>
      <c r="K2242" s="76"/>
    </row>
    <row r="2243" spans="2:11">
      <c r="B2243" s="80"/>
      <c r="C2243" s="79"/>
      <c r="D2243" s="79"/>
      <c r="E2243" s="80"/>
      <c r="F2243" s="79"/>
      <c r="G2243" s="79"/>
      <c r="H2243" s="79"/>
      <c r="I2243" s="79"/>
      <c r="J2243" s="80"/>
      <c r="K2243" s="76"/>
    </row>
    <row r="2244" spans="2:11">
      <c r="B2244" s="80"/>
      <c r="C2244" s="79"/>
      <c r="D2244" s="79"/>
      <c r="E2244" s="80"/>
      <c r="F2244" s="79"/>
      <c r="G2244" s="79"/>
      <c r="H2244" s="79"/>
      <c r="I2244" s="79"/>
      <c r="J2244" s="80"/>
      <c r="K2244" s="76"/>
    </row>
    <row r="2245" spans="2:11">
      <c r="B2245" s="80"/>
      <c r="C2245" s="79"/>
      <c r="D2245" s="79"/>
      <c r="E2245" s="80"/>
      <c r="F2245" s="79"/>
      <c r="G2245" s="79"/>
      <c r="H2245" s="79"/>
      <c r="I2245" s="79"/>
      <c r="J2245" s="80"/>
      <c r="K2245" s="76"/>
    </row>
    <row r="2246" spans="2:11">
      <c r="B2246" s="80"/>
      <c r="C2246" s="79"/>
      <c r="D2246" s="79"/>
      <c r="E2246" s="80"/>
      <c r="F2246" s="79"/>
      <c r="G2246" s="79"/>
      <c r="H2246" s="79"/>
      <c r="I2246" s="79"/>
      <c r="J2246" s="80"/>
      <c r="K2246" s="76"/>
    </row>
    <row r="2247" spans="2:11">
      <c r="B2247" s="80"/>
      <c r="C2247" s="79"/>
      <c r="D2247" s="79"/>
      <c r="E2247" s="80"/>
      <c r="F2247" s="79"/>
      <c r="G2247" s="79"/>
      <c r="H2247" s="79"/>
      <c r="I2247" s="79"/>
      <c r="J2247" s="80"/>
      <c r="K2247" s="76"/>
    </row>
    <row r="2248" spans="2:11">
      <c r="B2248" s="80"/>
      <c r="C2248" s="79"/>
      <c r="D2248" s="79"/>
      <c r="E2248" s="80"/>
      <c r="F2248" s="79"/>
      <c r="G2248" s="79"/>
      <c r="H2248" s="79"/>
      <c r="I2248" s="79"/>
      <c r="J2248" s="80"/>
      <c r="K2248" s="76"/>
    </row>
    <row r="2249" spans="2:11">
      <c r="B2249" s="80"/>
      <c r="C2249" s="79"/>
      <c r="D2249" s="79"/>
      <c r="E2249" s="80"/>
      <c r="F2249" s="79"/>
      <c r="G2249" s="79"/>
      <c r="H2249" s="79"/>
      <c r="I2249" s="79"/>
      <c r="J2249" s="80"/>
      <c r="K2249" s="76"/>
    </row>
    <row r="2250" spans="2:11">
      <c r="B2250" s="80"/>
      <c r="C2250" s="79"/>
      <c r="D2250" s="79"/>
      <c r="E2250" s="80"/>
      <c r="F2250" s="79"/>
      <c r="G2250" s="79"/>
      <c r="H2250" s="79"/>
      <c r="I2250" s="79"/>
      <c r="J2250" s="80"/>
      <c r="K2250" s="76"/>
    </row>
    <row r="2251" spans="2:11">
      <c r="B2251" s="80"/>
      <c r="C2251" s="79"/>
      <c r="D2251" s="79"/>
      <c r="E2251" s="80"/>
      <c r="F2251" s="79"/>
      <c r="G2251" s="79"/>
      <c r="H2251" s="79"/>
      <c r="I2251" s="79"/>
      <c r="J2251" s="80"/>
      <c r="K2251" s="76"/>
    </row>
    <row r="2252" spans="2:11">
      <c r="B2252" s="80"/>
      <c r="C2252" s="79"/>
      <c r="D2252" s="79"/>
      <c r="E2252" s="80"/>
      <c r="F2252" s="79"/>
      <c r="G2252" s="79"/>
      <c r="H2252" s="79"/>
      <c r="I2252" s="79"/>
      <c r="J2252" s="80"/>
      <c r="K2252" s="76"/>
    </row>
    <row r="2253" spans="2:11">
      <c r="B2253" s="80"/>
      <c r="C2253" s="79"/>
      <c r="D2253" s="79"/>
      <c r="E2253" s="80"/>
      <c r="F2253" s="79"/>
      <c r="G2253" s="79"/>
      <c r="H2253" s="79"/>
      <c r="I2253" s="79"/>
      <c r="J2253" s="80"/>
      <c r="K2253" s="76"/>
    </row>
    <row r="2254" spans="2:11">
      <c r="B2254" s="80"/>
      <c r="C2254" s="79"/>
      <c r="D2254" s="79"/>
      <c r="E2254" s="80"/>
      <c r="F2254" s="79"/>
      <c r="G2254" s="79"/>
      <c r="H2254" s="79"/>
      <c r="I2254" s="79"/>
      <c r="J2254" s="80"/>
      <c r="K2254" s="76"/>
    </row>
    <row r="2255" spans="2:11">
      <c r="B2255" s="80"/>
      <c r="C2255" s="79"/>
      <c r="D2255" s="79"/>
      <c r="E2255" s="80"/>
      <c r="F2255" s="79"/>
      <c r="G2255" s="79"/>
      <c r="H2255" s="79"/>
      <c r="I2255" s="79"/>
      <c r="J2255" s="80"/>
      <c r="K2255" s="76"/>
    </row>
    <row r="2256" spans="2:11">
      <c r="B2256" s="80"/>
      <c r="C2256" s="79"/>
      <c r="D2256" s="79"/>
      <c r="E2256" s="80"/>
      <c r="F2256" s="79"/>
      <c r="G2256" s="79"/>
      <c r="H2256" s="79"/>
      <c r="I2256" s="79"/>
      <c r="J2256" s="80"/>
      <c r="K2256" s="76"/>
    </row>
    <row r="2257" spans="2:11">
      <c r="B2257" s="80"/>
      <c r="C2257" s="79"/>
      <c r="D2257" s="79"/>
      <c r="E2257" s="80"/>
      <c r="F2257" s="79"/>
      <c r="G2257" s="79"/>
      <c r="H2257" s="79"/>
      <c r="I2257" s="79"/>
      <c r="J2257" s="80"/>
      <c r="K2257" s="76"/>
    </row>
    <row r="2258" spans="2:11">
      <c r="B2258" s="80"/>
      <c r="C2258" s="79"/>
      <c r="D2258" s="79"/>
      <c r="E2258" s="80"/>
      <c r="F2258" s="79"/>
      <c r="G2258" s="79"/>
      <c r="H2258" s="79"/>
      <c r="I2258" s="79"/>
      <c r="J2258" s="80"/>
      <c r="K2258" s="76"/>
    </row>
    <row r="2259" spans="2:11">
      <c r="B2259" s="80"/>
      <c r="C2259" s="79"/>
      <c r="D2259" s="79"/>
      <c r="E2259" s="80"/>
      <c r="F2259" s="79"/>
      <c r="G2259" s="79"/>
      <c r="H2259" s="79"/>
      <c r="I2259" s="79"/>
      <c r="J2259" s="80"/>
      <c r="K2259" s="76"/>
    </row>
    <row r="2260" spans="2:11">
      <c r="B2260" s="80"/>
      <c r="C2260" s="79"/>
      <c r="D2260" s="79"/>
      <c r="E2260" s="80"/>
      <c r="F2260" s="79"/>
      <c r="G2260" s="79"/>
      <c r="H2260" s="79"/>
      <c r="I2260" s="79"/>
      <c r="J2260" s="80"/>
      <c r="K2260" s="76"/>
    </row>
    <row r="2261" spans="2:11">
      <c r="B2261" s="80"/>
      <c r="C2261" s="79"/>
      <c r="D2261" s="79"/>
      <c r="E2261" s="80"/>
      <c r="F2261" s="79"/>
      <c r="G2261" s="79"/>
      <c r="H2261" s="79"/>
      <c r="I2261" s="79"/>
      <c r="J2261" s="80"/>
      <c r="K2261" s="76"/>
    </row>
    <row r="2262" spans="2:11">
      <c r="B2262" s="80"/>
      <c r="C2262" s="79"/>
      <c r="D2262" s="79"/>
      <c r="E2262" s="80"/>
      <c r="F2262" s="79"/>
      <c r="G2262" s="79"/>
      <c r="H2262" s="79"/>
      <c r="I2262" s="79"/>
      <c r="J2262" s="80"/>
      <c r="K2262" s="76"/>
    </row>
    <row r="2263" spans="2:11">
      <c r="B2263" s="80"/>
      <c r="C2263" s="79"/>
      <c r="D2263" s="79"/>
      <c r="E2263" s="80"/>
      <c r="F2263" s="79"/>
      <c r="G2263" s="79"/>
      <c r="H2263" s="79"/>
      <c r="I2263" s="79"/>
      <c r="J2263" s="80"/>
      <c r="K2263" s="76"/>
    </row>
    <row r="2264" spans="2:11">
      <c r="B2264" s="80"/>
      <c r="C2264" s="79"/>
      <c r="D2264" s="79"/>
      <c r="E2264" s="80"/>
      <c r="F2264" s="79"/>
      <c r="G2264" s="79"/>
      <c r="H2264" s="79"/>
      <c r="I2264" s="79"/>
      <c r="J2264" s="80"/>
      <c r="K2264" s="76"/>
    </row>
    <row r="2265" spans="2:11">
      <c r="B2265" s="80"/>
      <c r="C2265" s="79"/>
      <c r="D2265" s="79"/>
      <c r="E2265" s="80"/>
      <c r="F2265" s="79"/>
      <c r="G2265" s="79"/>
      <c r="H2265" s="79"/>
      <c r="I2265" s="79"/>
      <c r="J2265" s="80"/>
      <c r="K2265" s="76"/>
    </row>
    <row r="2266" spans="2:11">
      <c r="B2266" s="80"/>
      <c r="C2266" s="79"/>
      <c r="D2266" s="79"/>
      <c r="E2266" s="80"/>
      <c r="F2266" s="79"/>
      <c r="G2266" s="79"/>
      <c r="H2266" s="79"/>
      <c r="I2266" s="79"/>
      <c r="J2266" s="80"/>
      <c r="K2266" s="76"/>
    </row>
    <row r="2267" spans="2:11">
      <c r="B2267" s="80"/>
      <c r="C2267" s="79"/>
      <c r="D2267" s="79"/>
      <c r="E2267" s="80"/>
      <c r="F2267" s="79"/>
      <c r="G2267" s="79"/>
      <c r="H2267" s="79"/>
      <c r="I2267" s="79"/>
      <c r="J2267" s="80"/>
      <c r="K2267" s="76"/>
    </row>
    <row r="2268" spans="2:11">
      <c r="B2268" s="80"/>
      <c r="C2268" s="79"/>
      <c r="D2268" s="79"/>
      <c r="E2268" s="80"/>
      <c r="F2268" s="79"/>
      <c r="G2268" s="79"/>
      <c r="H2268" s="79"/>
      <c r="I2268" s="79"/>
      <c r="J2268" s="80"/>
      <c r="K2268" s="76"/>
    </row>
    <row r="2269" spans="2:11">
      <c r="B2269" s="80"/>
      <c r="C2269" s="79"/>
      <c r="D2269" s="79"/>
      <c r="E2269" s="80"/>
      <c r="F2269" s="79"/>
      <c r="G2269" s="79"/>
      <c r="H2269" s="79"/>
      <c r="I2269" s="79"/>
      <c r="J2269" s="80"/>
      <c r="K2269" s="76"/>
    </row>
    <row r="2270" spans="2:11">
      <c r="B2270" s="80"/>
      <c r="C2270" s="79"/>
      <c r="D2270" s="79"/>
      <c r="E2270" s="80"/>
      <c r="F2270" s="79"/>
      <c r="G2270" s="79"/>
      <c r="H2270" s="79"/>
      <c r="I2270" s="79"/>
      <c r="J2270" s="80"/>
      <c r="K2270" s="76"/>
    </row>
    <row r="2271" spans="2:11">
      <c r="B2271" s="80"/>
      <c r="C2271" s="79"/>
      <c r="D2271" s="79"/>
      <c r="E2271" s="80"/>
      <c r="F2271" s="79"/>
      <c r="G2271" s="79"/>
      <c r="H2271" s="79"/>
      <c r="I2271" s="79"/>
      <c r="J2271" s="80"/>
      <c r="K2271" s="76"/>
    </row>
    <row r="2272" spans="2:11">
      <c r="B2272" s="80"/>
      <c r="C2272" s="79"/>
      <c r="D2272" s="79"/>
      <c r="E2272" s="80"/>
      <c r="F2272" s="79"/>
      <c r="G2272" s="79"/>
      <c r="H2272" s="79"/>
      <c r="I2272" s="79"/>
      <c r="J2272" s="80"/>
      <c r="K2272" s="76"/>
    </row>
    <row r="2273" spans="2:11">
      <c r="B2273" s="80"/>
      <c r="C2273" s="79"/>
      <c r="D2273" s="79"/>
      <c r="E2273" s="80"/>
      <c r="F2273" s="79"/>
      <c r="G2273" s="79"/>
      <c r="H2273" s="79"/>
      <c r="I2273" s="79"/>
      <c r="J2273" s="80"/>
      <c r="K2273" s="76"/>
    </row>
    <row r="2274" spans="2:11">
      <c r="B2274" s="80"/>
      <c r="C2274" s="79"/>
      <c r="D2274" s="79"/>
      <c r="E2274" s="80"/>
      <c r="F2274" s="79"/>
      <c r="G2274" s="79"/>
      <c r="H2274" s="79"/>
      <c r="I2274" s="79"/>
      <c r="J2274" s="80"/>
      <c r="K2274" s="76"/>
    </row>
    <row r="2275" spans="2:11">
      <c r="B2275" s="80"/>
      <c r="C2275" s="79"/>
      <c r="D2275" s="79"/>
      <c r="E2275" s="80"/>
      <c r="F2275" s="79"/>
      <c r="G2275" s="79"/>
      <c r="H2275" s="79"/>
      <c r="I2275" s="79"/>
      <c r="J2275" s="80"/>
      <c r="K2275" s="76"/>
    </row>
    <row r="2276" spans="2:11">
      <c r="B2276" s="80"/>
      <c r="C2276" s="79"/>
      <c r="D2276" s="79"/>
      <c r="E2276" s="80"/>
      <c r="F2276" s="79"/>
      <c r="G2276" s="79"/>
      <c r="H2276" s="79"/>
      <c r="I2276" s="79"/>
      <c r="J2276" s="80"/>
      <c r="K2276" s="76"/>
    </row>
    <row r="2277" spans="2:11">
      <c r="B2277" s="80"/>
      <c r="C2277" s="79"/>
      <c r="D2277" s="79"/>
      <c r="E2277" s="80"/>
      <c r="F2277" s="79"/>
      <c r="G2277" s="79"/>
      <c r="H2277" s="79"/>
      <c r="I2277" s="79"/>
      <c r="J2277" s="80"/>
      <c r="K2277" s="76"/>
    </row>
    <row r="2278" spans="2:11">
      <c r="B2278" s="80"/>
      <c r="C2278" s="79"/>
      <c r="D2278" s="79"/>
      <c r="E2278" s="80"/>
      <c r="F2278" s="79"/>
      <c r="G2278" s="79"/>
      <c r="H2278" s="79"/>
      <c r="I2278" s="79"/>
      <c r="J2278" s="80"/>
      <c r="K2278" s="76"/>
    </row>
    <row r="2279" spans="2:11">
      <c r="B2279" s="80"/>
      <c r="C2279" s="79"/>
      <c r="D2279" s="79"/>
      <c r="E2279" s="80"/>
      <c r="F2279" s="79"/>
      <c r="G2279" s="79"/>
      <c r="H2279" s="79"/>
      <c r="I2279" s="79"/>
      <c r="J2279" s="80"/>
      <c r="K2279" s="76"/>
    </row>
    <row r="2280" spans="2:11">
      <c r="B2280" s="80"/>
      <c r="C2280" s="79"/>
      <c r="D2280" s="79"/>
      <c r="E2280" s="80"/>
      <c r="F2280" s="79"/>
      <c r="G2280" s="79"/>
      <c r="H2280" s="79"/>
      <c r="I2280" s="79"/>
      <c r="J2280" s="80"/>
      <c r="K2280" s="76"/>
    </row>
    <row r="2281" spans="2:11">
      <c r="B2281" s="80"/>
      <c r="C2281" s="79"/>
      <c r="D2281" s="79"/>
      <c r="E2281" s="80"/>
      <c r="F2281" s="79"/>
      <c r="G2281" s="79"/>
      <c r="H2281" s="79"/>
      <c r="I2281" s="79"/>
      <c r="J2281" s="80"/>
      <c r="K2281" s="76"/>
    </row>
    <row r="2282" spans="2:11">
      <c r="B2282" s="80"/>
      <c r="C2282" s="79"/>
      <c r="D2282" s="79"/>
      <c r="E2282" s="80"/>
      <c r="F2282" s="79"/>
      <c r="G2282" s="79"/>
      <c r="H2282" s="79"/>
      <c r="I2282" s="79"/>
      <c r="J2282" s="80"/>
      <c r="K2282" s="76"/>
    </row>
    <row r="2283" spans="2:11">
      <c r="B2283" s="80"/>
      <c r="C2283" s="79"/>
      <c r="D2283" s="79"/>
      <c r="E2283" s="80"/>
      <c r="F2283" s="79"/>
      <c r="G2283" s="79"/>
      <c r="H2283" s="79"/>
      <c r="I2283" s="79"/>
      <c r="J2283" s="80"/>
      <c r="K2283" s="76"/>
    </row>
    <row r="2284" spans="2:11">
      <c r="B2284" s="80"/>
      <c r="C2284" s="79"/>
      <c r="D2284" s="79"/>
      <c r="E2284" s="80"/>
      <c r="F2284" s="79"/>
      <c r="G2284" s="79"/>
      <c r="H2284" s="79"/>
      <c r="I2284" s="79"/>
      <c r="J2284" s="80"/>
      <c r="K2284" s="76"/>
    </row>
    <row r="2285" spans="2:11">
      <c r="B2285" s="80"/>
      <c r="C2285" s="79"/>
      <c r="D2285" s="79"/>
      <c r="E2285" s="80"/>
      <c r="F2285" s="79"/>
      <c r="G2285" s="79"/>
      <c r="H2285" s="79"/>
      <c r="I2285" s="79"/>
      <c r="J2285" s="80"/>
      <c r="K2285" s="76"/>
    </row>
    <row r="2286" spans="2:11">
      <c r="B2286" s="80"/>
      <c r="C2286" s="79"/>
      <c r="D2286" s="79"/>
      <c r="E2286" s="80"/>
      <c r="F2286" s="79"/>
      <c r="G2286" s="79"/>
      <c r="H2286" s="79"/>
      <c r="I2286" s="79"/>
      <c r="J2286" s="80"/>
      <c r="K2286" s="76"/>
    </row>
    <row r="2287" spans="2:11">
      <c r="B2287" s="80"/>
      <c r="C2287" s="79"/>
      <c r="D2287" s="79"/>
      <c r="E2287" s="80"/>
      <c r="F2287" s="79"/>
      <c r="G2287" s="79"/>
      <c r="H2287" s="79"/>
      <c r="I2287" s="79"/>
      <c r="J2287" s="80"/>
      <c r="K2287" s="76"/>
    </row>
    <row r="2288" spans="2:11">
      <c r="B2288" s="80"/>
      <c r="C2288" s="79"/>
      <c r="D2288" s="79"/>
      <c r="E2288" s="80"/>
      <c r="F2288" s="79"/>
      <c r="G2288" s="79"/>
      <c r="H2288" s="79"/>
      <c r="I2288" s="79"/>
      <c r="J2288" s="80"/>
      <c r="K2288" s="76"/>
    </row>
    <row r="2289" spans="2:11">
      <c r="B2289" s="80"/>
      <c r="C2289" s="79"/>
      <c r="D2289" s="79"/>
      <c r="E2289" s="80"/>
      <c r="F2289" s="79"/>
      <c r="G2289" s="79"/>
      <c r="H2289" s="79"/>
      <c r="I2289" s="79"/>
      <c r="J2289" s="80"/>
      <c r="K2289" s="76"/>
    </row>
    <row r="2290" spans="2:11">
      <c r="B2290" s="80"/>
      <c r="C2290" s="79"/>
      <c r="D2290" s="79"/>
      <c r="E2290" s="80"/>
      <c r="F2290" s="79"/>
      <c r="G2290" s="79"/>
      <c r="H2290" s="79"/>
      <c r="I2290" s="79"/>
      <c r="J2290" s="80"/>
      <c r="K2290" s="76"/>
    </row>
    <row r="2291" spans="2:11">
      <c r="B2291" s="80"/>
      <c r="C2291" s="79"/>
      <c r="D2291" s="79"/>
      <c r="E2291" s="80"/>
      <c r="F2291" s="79"/>
      <c r="G2291" s="79"/>
      <c r="H2291" s="79"/>
      <c r="I2291" s="79"/>
      <c r="J2291" s="80"/>
      <c r="K2291" s="76"/>
    </row>
    <row r="2292" spans="2:11">
      <c r="B2292" s="80"/>
      <c r="C2292" s="79"/>
      <c r="D2292" s="79"/>
      <c r="E2292" s="80"/>
      <c r="F2292" s="79"/>
      <c r="G2292" s="79"/>
      <c r="H2292" s="79"/>
      <c r="I2292" s="79"/>
      <c r="J2292" s="80"/>
      <c r="K2292" s="76"/>
    </row>
    <row r="2293" spans="2:11">
      <c r="B2293" s="80"/>
      <c r="C2293" s="79"/>
      <c r="D2293" s="79"/>
      <c r="E2293" s="80"/>
      <c r="F2293" s="79"/>
      <c r="G2293" s="79"/>
      <c r="H2293" s="79"/>
      <c r="I2293" s="79"/>
      <c r="J2293" s="80"/>
      <c r="K2293" s="76"/>
    </row>
    <row r="2294" spans="2:11">
      <c r="B2294" s="80"/>
      <c r="C2294" s="79"/>
      <c r="D2294" s="79"/>
      <c r="E2294" s="80"/>
      <c r="F2294" s="79"/>
      <c r="G2294" s="79"/>
      <c r="H2294" s="79"/>
      <c r="I2294" s="79"/>
      <c r="J2294" s="80"/>
      <c r="K2294" s="76"/>
    </row>
    <row r="2295" spans="2:11">
      <c r="B2295" s="80"/>
      <c r="C2295" s="79"/>
      <c r="D2295" s="79"/>
      <c r="E2295" s="80"/>
      <c r="F2295" s="79"/>
      <c r="G2295" s="79"/>
      <c r="H2295" s="79"/>
      <c r="I2295" s="79"/>
      <c r="J2295" s="80"/>
      <c r="K2295" s="76"/>
    </row>
    <row r="2296" spans="2:11">
      <c r="B2296" s="80"/>
      <c r="C2296" s="79"/>
      <c r="D2296" s="79"/>
      <c r="E2296" s="80"/>
      <c r="F2296" s="79"/>
      <c r="G2296" s="79"/>
      <c r="H2296" s="79"/>
      <c r="I2296" s="79"/>
      <c r="J2296" s="80"/>
      <c r="K2296" s="76"/>
    </row>
    <row r="2297" spans="2:11">
      <c r="B2297" s="80"/>
      <c r="C2297" s="79"/>
      <c r="D2297" s="79"/>
      <c r="E2297" s="80"/>
      <c r="F2297" s="79"/>
      <c r="G2297" s="79"/>
      <c r="H2297" s="79"/>
      <c r="I2297" s="79"/>
      <c r="J2297" s="80"/>
      <c r="K2297" s="76"/>
    </row>
    <row r="2298" spans="2:11">
      <c r="B2298" s="80"/>
      <c r="C2298" s="79"/>
      <c r="D2298" s="79"/>
      <c r="E2298" s="80"/>
      <c r="F2298" s="79"/>
      <c r="G2298" s="79"/>
      <c r="H2298" s="79"/>
      <c r="I2298" s="79"/>
      <c r="J2298" s="80"/>
      <c r="K2298" s="76"/>
    </row>
    <row r="2299" spans="2:11">
      <c r="B2299" s="80"/>
      <c r="C2299" s="79"/>
      <c r="D2299" s="79"/>
      <c r="E2299" s="80"/>
      <c r="F2299" s="79"/>
      <c r="G2299" s="79"/>
      <c r="H2299" s="79"/>
      <c r="I2299" s="79"/>
      <c r="J2299" s="80"/>
      <c r="K2299" s="76"/>
    </row>
    <row r="2300" spans="2:11">
      <c r="B2300" s="80"/>
      <c r="C2300" s="79"/>
      <c r="D2300" s="79"/>
      <c r="E2300" s="80"/>
      <c r="F2300" s="79"/>
      <c r="G2300" s="79"/>
      <c r="H2300" s="79"/>
      <c r="I2300" s="79"/>
      <c r="J2300" s="80"/>
      <c r="K2300" s="76"/>
    </row>
    <row r="2301" spans="2:11">
      <c r="B2301" s="80"/>
      <c r="C2301" s="79"/>
      <c r="D2301" s="79"/>
      <c r="E2301" s="80"/>
      <c r="F2301" s="79"/>
      <c r="G2301" s="79"/>
      <c r="H2301" s="79"/>
      <c r="I2301" s="79"/>
      <c r="J2301" s="80"/>
      <c r="K2301" s="76"/>
    </row>
    <row r="2302" spans="2:11">
      <c r="B2302" s="80"/>
      <c r="C2302" s="79"/>
      <c r="D2302" s="79"/>
      <c r="E2302" s="80"/>
      <c r="F2302" s="79"/>
      <c r="G2302" s="79"/>
      <c r="H2302" s="79"/>
      <c r="I2302" s="79"/>
      <c r="J2302" s="80"/>
      <c r="K2302" s="76"/>
    </row>
    <row r="2303" spans="2:11">
      <c r="B2303" s="80"/>
      <c r="C2303" s="79"/>
      <c r="D2303" s="79"/>
      <c r="E2303" s="80"/>
      <c r="F2303" s="79"/>
      <c r="G2303" s="79"/>
      <c r="H2303" s="79"/>
      <c r="I2303" s="79"/>
      <c r="J2303" s="80"/>
      <c r="K2303" s="76"/>
    </row>
    <row r="2304" spans="2:11">
      <c r="B2304" s="80"/>
      <c r="C2304" s="79"/>
      <c r="D2304" s="79"/>
      <c r="E2304" s="80"/>
      <c r="F2304" s="79"/>
      <c r="G2304" s="79"/>
      <c r="H2304" s="79"/>
      <c r="I2304" s="79"/>
      <c r="J2304" s="80"/>
      <c r="K2304" s="76"/>
    </row>
    <row r="2305" spans="2:11">
      <c r="B2305" s="80"/>
      <c r="C2305" s="79"/>
      <c r="D2305" s="79"/>
      <c r="E2305" s="80"/>
      <c r="F2305" s="79"/>
      <c r="G2305" s="79"/>
      <c r="H2305" s="79"/>
      <c r="I2305" s="79"/>
      <c r="J2305" s="80"/>
      <c r="K2305" s="76"/>
    </row>
    <row r="2306" spans="2:11">
      <c r="B2306" s="80"/>
      <c r="C2306" s="79"/>
      <c r="D2306" s="79"/>
      <c r="E2306" s="80"/>
      <c r="F2306" s="79"/>
      <c r="G2306" s="79"/>
      <c r="H2306" s="79"/>
      <c r="I2306" s="79"/>
      <c r="J2306" s="80"/>
      <c r="K2306" s="76"/>
    </row>
    <row r="2307" spans="2:11">
      <c r="B2307" s="80"/>
      <c r="C2307" s="79"/>
      <c r="D2307" s="79"/>
      <c r="E2307" s="80"/>
      <c r="F2307" s="79"/>
      <c r="G2307" s="79"/>
      <c r="H2307" s="79"/>
      <c r="I2307" s="79"/>
      <c r="J2307" s="80"/>
      <c r="K2307" s="76"/>
    </row>
    <row r="2308" spans="2:11">
      <c r="B2308" s="80"/>
      <c r="C2308" s="79"/>
      <c r="D2308" s="79"/>
      <c r="E2308" s="80"/>
      <c r="F2308" s="79"/>
      <c r="G2308" s="79"/>
      <c r="H2308" s="79"/>
      <c r="I2308" s="79"/>
      <c r="J2308" s="80"/>
      <c r="K2308" s="76"/>
    </row>
    <row r="2309" spans="2:11">
      <c r="B2309" s="80"/>
      <c r="C2309" s="79"/>
      <c r="D2309" s="79"/>
      <c r="E2309" s="80"/>
      <c r="F2309" s="79"/>
      <c r="G2309" s="79"/>
      <c r="H2309" s="79"/>
      <c r="I2309" s="79"/>
      <c r="J2309" s="80"/>
      <c r="K2309" s="76"/>
    </row>
    <row r="2310" spans="2:11">
      <c r="B2310" s="80"/>
      <c r="C2310" s="79"/>
      <c r="D2310" s="79"/>
      <c r="E2310" s="80"/>
      <c r="F2310" s="79"/>
      <c r="G2310" s="79"/>
      <c r="H2310" s="79"/>
      <c r="I2310" s="79"/>
      <c r="J2310" s="80"/>
      <c r="K2310" s="76"/>
    </row>
    <row r="2311" spans="2:11">
      <c r="B2311" s="80"/>
      <c r="C2311" s="79"/>
      <c r="D2311" s="79"/>
      <c r="E2311" s="80"/>
      <c r="F2311" s="79"/>
      <c r="G2311" s="79"/>
      <c r="H2311" s="79"/>
      <c r="I2311" s="79"/>
      <c r="J2311" s="80"/>
      <c r="K2311" s="76"/>
    </row>
    <row r="2312" spans="2:11">
      <c r="B2312" s="80"/>
      <c r="C2312" s="79"/>
      <c r="D2312" s="79"/>
      <c r="E2312" s="80"/>
      <c r="F2312" s="79"/>
      <c r="G2312" s="79"/>
      <c r="H2312" s="79"/>
      <c r="I2312" s="79"/>
      <c r="J2312" s="80"/>
      <c r="K2312" s="76"/>
    </row>
    <row r="2313" spans="2:11">
      <c r="B2313" s="80"/>
      <c r="C2313" s="79"/>
      <c r="D2313" s="79"/>
      <c r="E2313" s="80"/>
      <c r="F2313" s="79"/>
      <c r="G2313" s="79"/>
      <c r="H2313" s="79"/>
      <c r="I2313" s="79"/>
      <c r="J2313" s="80"/>
      <c r="K2313" s="76"/>
    </row>
    <row r="2314" spans="2:11">
      <c r="B2314" s="80"/>
      <c r="C2314" s="79"/>
      <c r="D2314" s="79"/>
      <c r="E2314" s="80"/>
      <c r="F2314" s="79"/>
      <c r="G2314" s="79"/>
      <c r="H2314" s="79"/>
      <c r="I2314" s="79"/>
      <c r="J2314" s="80"/>
      <c r="K2314" s="76"/>
    </row>
    <row r="2315" spans="2:11">
      <c r="B2315" s="80"/>
      <c r="C2315" s="79"/>
      <c r="D2315" s="79"/>
      <c r="E2315" s="80"/>
      <c r="F2315" s="79"/>
      <c r="G2315" s="79"/>
      <c r="H2315" s="79"/>
      <c r="I2315" s="79"/>
      <c r="J2315" s="80"/>
      <c r="K2315" s="76"/>
    </row>
    <row r="2316" spans="2:11">
      <c r="B2316" s="80"/>
      <c r="C2316" s="79"/>
      <c r="D2316" s="79"/>
      <c r="E2316" s="80"/>
      <c r="F2316" s="79"/>
      <c r="G2316" s="79"/>
      <c r="H2316" s="79"/>
      <c r="I2316" s="79"/>
      <c r="J2316" s="80"/>
      <c r="K2316" s="76"/>
    </row>
    <row r="2317" spans="2:11">
      <c r="B2317" s="80"/>
      <c r="C2317" s="79"/>
      <c r="D2317" s="79"/>
      <c r="E2317" s="80"/>
      <c r="F2317" s="79"/>
      <c r="G2317" s="79"/>
      <c r="H2317" s="79"/>
      <c r="I2317" s="79"/>
      <c r="J2317" s="80"/>
      <c r="K2317" s="76"/>
    </row>
    <row r="2318" spans="2:11">
      <c r="B2318" s="80"/>
      <c r="C2318" s="79"/>
      <c r="D2318" s="79"/>
      <c r="E2318" s="80"/>
      <c r="F2318" s="79"/>
      <c r="G2318" s="79"/>
      <c r="H2318" s="79"/>
      <c r="I2318" s="79"/>
      <c r="J2318" s="80"/>
      <c r="K2318" s="76"/>
    </row>
    <row r="2319" spans="2:11">
      <c r="B2319" s="80"/>
      <c r="C2319" s="79"/>
      <c r="D2319" s="79"/>
      <c r="E2319" s="80"/>
      <c r="F2319" s="79"/>
      <c r="G2319" s="79"/>
      <c r="H2319" s="79"/>
      <c r="I2319" s="79"/>
      <c r="J2319" s="80"/>
      <c r="K2319" s="76"/>
    </row>
    <row r="2320" spans="2:11">
      <c r="B2320" s="80"/>
      <c r="C2320" s="79"/>
      <c r="D2320" s="79"/>
      <c r="E2320" s="80"/>
      <c r="F2320" s="79"/>
      <c r="G2320" s="79"/>
      <c r="H2320" s="79"/>
      <c r="I2320" s="79"/>
      <c r="J2320" s="80"/>
      <c r="K2320" s="76"/>
    </row>
    <row r="2321" spans="2:11">
      <c r="B2321" s="80"/>
      <c r="C2321" s="79"/>
      <c r="D2321" s="79"/>
      <c r="E2321" s="80"/>
      <c r="F2321" s="79"/>
      <c r="G2321" s="79"/>
      <c r="H2321" s="79"/>
      <c r="I2321" s="79"/>
      <c r="J2321" s="80"/>
      <c r="K2321" s="76"/>
    </row>
    <row r="2322" spans="2:11">
      <c r="B2322" s="80"/>
      <c r="C2322" s="79"/>
      <c r="D2322" s="79"/>
      <c r="E2322" s="80"/>
      <c r="F2322" s="79"/>
      <c r="G2322" s="79"/>
      <c r="H2322" s="79"/>
      <c r="I2322" s="79"/>
      <c r="J2322" s="80"/>
      <c r="K2322" s="76"/>
    </row>
    <row r="2323" spans="2:11">
      <c r="B2323" s="80"/>
      <c r="C2323" s="79"/>
      <c r="D2323" s="79"/>
      <c r="E2323" s="80"/>
      <c r="F2323" s="79"/>
      <c r="G2323" s="79"/>
      <c r="H2323" s="79"/>
      <c r="I2323" s="79"/>
      <c r="J2323" s="80"/>
      <c r="K2323" s="76"/>
    </row>
    <row r="2324" spans="2:11">
      <c r="B2324" s="80"/>
      <c r="C2324" s="79"/>
      <c r="D2324" s="79"/>
      <c r="E2324" s="80"/>
      <c r="F2324" s="79"/>
      <c r="G2324" s="79"/>
      <c r="H2324" s="79"/>
      <c r="I2324" s="79"/>
      <c r="J2324" s="80"/>
      <c r="K2324" s="76"/>
    </row>
    <row r="2325" spans="2:11">
      <c r="B2325" s="80"/>
      <c r="C2325" s="79"/>
      <c r="D2325" s="79"/>
      <c r="E2325" s="80"/>
      <c r="F2325" s="79"/>
      <c r="G2325" s="79"/>
      <c r="H2325" s="79"/>
      <c r="I2325" s="79"/>
      <c r="J2325" s="80"/>
      <c r="K2325" s="76"/>
    </row>
    <row r="2326" spans="2:11">
      <c r="B2326" s="80"/>
      <c r="C2326" s="79"/>
      <c r="D2326" s="79"/>
      <c r="E2326" s="80"/>
      <c r="F2326" s="79"/>
      <c r="G2326" s="79"/>
      <c r="H2326" s="79"/>
      <c r="I2326" s="79"/>
      <c r="J2326" s="80"/>
      <c r="K2326" s="76"/>
    </row>
    <row r="2327" spans="2:11">
      <c r="B2327" s="80"/>
      <c r="C2327" s="79"/>
      <c r="D2327" s="79"/>
      <c r="E2327" s="80"/>
      <c r="F2327" s="79"/>
      <c r="G2327" s="79"/>
      <c r="H2327" s="79"/>
      <c r="I2327" s="79"/>
      <c r="J2327" s="80"/>
      <c r="K2327" s="76"/>
    </row>
    <row r="2328" spans="2:11">
      <c r="B2328" s="80"/>
      <c r="C2328" s="79"/>
      <c r="D2328" s="79"/>
      <c r="E2328" s="80"/>
      <c r="F2328" s="79"/>
      <c r="G2328" s="79"/>
      <c r="H2328" s="79"/>
      <c r="I2328" s="79"/>
      <c r="J2328" s="80"/>
      <c r="K2328" s="76"/>
    </row>
    <row r="2329" spans="2:11">
      <c r="B2329" s="80"/>
      <c r="C2329" s="79"/>
      <c r="D2329" s="79"/>
      <c r="E2329" s="80"/>
      <c r="F2329" s="79"/>
      <c r="G2329" s="79"/>
      <c r="H2329" s="79"/>
      <c r="I2329" s="79"/>
      <c r="J2329" s="80"/>
      <c r="K2329" s="76"/>
    </row>
    <row r="2330" spans="2:11">
      <c r="B2330" s="80"/>
      <c r="C2330" s="79"/>
      <c r="D2330" s="79"/>
      <c r="E2330" s="80"/>
      <c r="F2330" s="79"/>
      <c r="G2330" s="79"/>
      <c r="H2330" s="79"/>
      <c r="I2330" s="79"/>
      <c r="J2330" s="80"/>
      <c r="K2330" s="76"/>
    </row>
    <row r="2331" spans="2:11">
      <c r="B2331" s="80"/>
      <c r="C2331" s="79"/>
      <c r="D2331" s="79"/>
      <c r="E2331" s="80"/>
      <c r="F2331" s="79"/>
      <c r="G2331" s="79"/>
      <c r="H2331" s="79"/>
      <c r="I2331" s="79"/>
      <c r="J2331" s="80"/>
      <c r="K2331" s="76"/>
    </row>
    <row r="2332" spans="2:11">
      <c r="B2332" s="80"/>
      <c r="C2332" s="79"/>
      <c r="D2332" s="79"/>
      <c r="E2332" s="80"/>
      <c r="F2332" s="79"/>
      <c r="G2332" s="79"/>
      <c r="H2332" s="79"/>
      <c r="I2332" s="79"/>
      <c r="J2332" s="80"/>
      <c r="K2332" s="76"/>
    </row>
    <row r="2333" spans="2:11">
      <c r="B2333" s="80"/>
      <c r="C2333" s="79"/>
      <c r="D2333" s="79"/>
      <c r="E2333" s="80"/>
      <c r="F2333" s="79"/>
      <c r="G2333" s="79"/>
      <c r="H2333" s="79"/>
      <c r="I2333" s="79"/>
      <c r="J2333" s="80"/>
      <c r="K2333" s="76"/>
    </row>
    <row r="2334" spans="2:11">
      <c r="B2334" s="80"/>
      <c r="C2334" s="79"/>
      <c r="D2334" s="79"/>
      <c r="E2334" s="80"/>
      <c r="F2334" s="79"/>
      <c r="G2334" s="79"/>
      <c r="H2334" s="79"/>
      <c r="I2334" s="79"/>
      <c r="J2334" s="80"/>
      <c r="K2334" s="76"/>
    </row>
    <row r="2335" spans="2:11">
      <c r="B2335" s="80"/>
      <c r="C2335" s="79"/>
      <c r="D2335" s="79"/>
      <c r="E2335" s="80"/>
      <c r="F2335" s="79"/>
      <c r="G2335" s="79"/>
      <c r="H2335" s="79"/>
      <c r="I2335" s="79"/>
      <c r="J2335" s="80"/>
      <c r="K2335" s="76"/>
    </row>
    <row r="2336" spans="2:11">
      <c r="B2336" s="80"/>
      <c r="C2336" s="79"/>
      <c r="D2336" s="79"/>
      <c r="E2336" s="80"/>
      <c r="F2336" s="79"/>
      <c r="G2336" s="79"/>
      <c r="H2336" s="79"/>
      <c r="I2336" s="79"/>
      <c r="J2336" s="80"/>
      <c r="K2336" s="76"/>
    </row>
    <row r="2337" spans="2:11">
      <c r="B2337" s="80"/>
      <c r="C2337" s="79"/>
      <c r="D2337" s="79"/>
      <c r="E2337" s="80"/>
      <c r="F2337" s="79"/>
      <c r="G2337" s="79"/>
      <c r="H2337" s="79"/>
      <c r="I2337" s="79"/>
      <c r="J2337" s="80"/>
      <c r="K2337" s="76"/>
    </row>
    <row r="2338" spans="2:11">
      <c r="B2338" s="80"/>
      <c r="C2338" s="79"/>
      <c r="D2338" s="79"/>
      <c r="E2338" s="80"/>
      <c r="F2338" s="79"/>
      <c r="G2338" s="79"/>
      <c r="H2338" s="79"/>
      <c r="I2338" s="79"/>
      <c r="J2338" s="80"/>
      <c r="K2338" s="76"/>
    </row>
    <row r="2339" spans="2:11">
      <c r="B2339" s="80"/>
      <c r="C2339" s="79"/>
      <c r="D2339" s="79"/>
      <c r="E2339" s="80"/>
      <c r="F2339" s="79"/>
      <c r="G2339" s="79"/>
      <c r="H2339" s="79"/>
      <c r="I2339" s="79"/>
      <c r="J2339" s="80"/>
      <c r="K2339" s="76"/>
    </row>
    <row r="2340" spans="2:11">
      <c r="B2340" s="80"/>
      <c r="C2340" s="79"/>
      <c r="D2340" s="79"/>
      <c r="E2340" s="80"/>
      <c r="F2340" s="79"/>
      <c r="G2340" s="79"/>
      <c r="H2340" s="79"/>
      <c r="I2340" s="79"/>
      <c r="J2340" s="80"/>
      <c r="K2340" s="76"/>
    </row>
    <row r="2341" spans="2:11">
      <c r="B2341" s="80"/>
      <c r="C2341" s="79"/>
      <c r="D2341" s="79"/>
      <c r="E2341" s="80"/>
      <c r="F2341" s="79"/>
      <c r="G2341" s="79"/>
      <c r="H2341" s="79"/>
      <c r="I2341" s="79"/>
      <c r="J2341" s="80"/>
      <c r="K2341" s="76"/>
    </row>
    <row r="2342" spans="2:11">
      <c r="B2342" s="80"/>
      <c r="C2342" s="79"/>
      <c r="D2342" s="79"/>
      <c r="E2342" s="80"/>
      <c r="F2342" s="79"/>
      <c r="G2342" s="79"/>
      <c r="H2342" s="79"/>
      <c r="I2342" s="79"/>
      <c r="J2342" s="80"/>
      <c r="K2342" s="76"/>
    </row>
    <row r="2343" spans="2:11">
      <c r="B2343" s="80"/>
      <c r="C2343" s="79"/>
      <c r="D2343" s="79"/>
      <c r="E2343" s="80"/>
      <c r="F2343" s="79"/>
      <c r="G2343" s="79"/>
      <c r="H2343" s="79"/>
      <c r="I2343" s="79"/>
      <c r="J2343" s="80"/>
      <c r="K2343" s="76"/>
    </row>
    <row r="2344" spans="2:11">
      <c r="B2344" s="80"/>
      <c r="C2344" s="79"/>
      <c r="D2344" s="79"/>
      <c r="E2344" s="80"/>
      <c r="F2344" s="79"/>
      <c r="G2344" s="79"/>
      <c r="H2344" s="79"/>
      <c r="I2344" s="79"/>
      <c r="J2344" s="80"/>
      <c r="K2344" s="76"/>
    </row>
    <row r="2345" spans="2:11">
      <c r="B2345" s="80"/>
      <c r="C2345" s="79"/>
      <c r="D2345" s="79"/>
      <c r="E2345" s="80"/>
      <c r="F2345" s="79"/>
      <c r="G2345" s="79"/>
      <c r="H2345" s="79"/>
      <c r="I2345" s="79"/>
      <c r="J2345" s="80"/>
      <c r="K2345" s="76"/>
    </row>
    <row r="2346" spans="2:11">
      <c r="B2346" s="80"/>
      <c r="C2346" s="79"/>
      <c r="D2346" s="79"/>
      <c r="E2346" s="80"/>
      <c r="F2346" s="79"/>
      <c r="G2346" s="79"/>
      <c r="H2346" s="79"/>
      <c r="I2346" s="79"/>
      <c r="J2346" s="80"/>
      <c r="K2346" s="76"/>
    </row>
    <row r="2347" spans="2:11">
      <c r="B2347" s="80"/>
      <c r="C2347" s="79"/>
      <c r="D2347" s="79"/>
      <c r="E2347" s="80"/>
      <c r="F2347" s="79"/>
      <c r="G2347" s="79"/>
      <c r="H2347" s="79"/>
      <c r="I2347" s="79"/>
      <c r="J2347" s="80"/>
      <c r="K2347" s="76"/>
    </row>
    <row r="2348" spans="2:11">
      <c r="B2348" s="80"/>
      <c r="C2348" s="79"/>
      <c r="D2348" s="79"/>
      <c r="E2348" s="80"/>
      <c r="F2348" s="79"/>
      <c r="G2348" s="79"/>
      <c r="H2348" s="79"/>
      <c r="I2348" s="79"/>
      <c r="J2348" s="80"/>
      <c r="K2348" s="76"/>
    </row>
    <row r="2349" spans="2:11">
      <c r="B2349" s="80"/>
      <c r="C2349" s="79"/>
      <c r="D2349" s="79"/>
      <c r="E2349" s="80"/>
      <c r="F2349" s="79"/>
      <c r="G2349" s="79"/>
      <c r="H2349" s="79"/>
      <c r="I2349" s="79"/>
      <c r="J2349" s="80"/>
      <c r="K2349" s="76"/>
    </row>
    <row r="2350" spans="2:11">
      <c r="B2350" s="80"/>
      <c r="C2350" s="79"/>
      <c r="D2350" s="79"/>
      <c r="E2350" s="80"/>
      <c r="F2350" s="79"/>
      <c r="G2350" s="79"/>
      <c r="H2350" s="79"/>
      <c r="I2350" s="79"/>
      <c r="J2350" s="80"/>
      <c r="K2350" s="76"/>
    </row>
    <row r="2351" spans="2:11">
      <c r="B2351" s="80"/>
      <c r="C2351" s="79"/>
      <c r="D2351" s="79"/>
      <c r="E2351" s="80"/>
      <c r="F2351" s="79"/>
      <c r="G2351" s="79"/>
      <c r="H2351" s="79"/>
      <c r="I2351" s="79"/>
      <c r="J2351" s="80"/>
      <c r="K2351" s="76"/>
    </row>
    <row r="2352" spans="2:11">
      <c r="B2352" s="80"/>
      <c r="C2352" s="79"/>
      <c r="D2352" s="79"/>
      <c r="E2352" s="80"/>
      <c r="F2352" s="79"/>
      <c r="G2352" s="79"/>
      <c r="H2352" s="79"/>
      <c r="I2352" s="79"/>
      <c r="J2352" s="80"/>
      <c r="K2352" s="76"/>
    </row>
    <row r="2353" spans="2:11">
      <c r="B2353" s="80"/>
      <c r="C2353" s="79"/>
      <c r="D2353" s="79"/>
      <c r="E2353" s="80"/>
      <c r="F2353" s="79"/>
      <c r="G2353" s="79"/>
      <c r="H2353" s="79"/>
      <c r="I2353" s="79"/>
      <c r="J2353" s="80"/>
      <c r="K2353" s="76"/>
    </row>
    <row r="2354" spans="2:11">
      <c r="B2354" s="80"/>
      <c r="C2354" s="79"/>
      <c r="D2354" s="79"/>
      <c r="E2354" s="80"/>
      <c r="F2354" s="79"/>
      <c r="G2354" s="79"/>
      <c r="H2354" s="79"/>
      <c r="I2354" s="79"/>
      <c r="J2354" s="80"/>
      <c r="K2354" s="76"/>
    </row>
    <row r="2355" spans="2:11">
      <c r="B2355" s="80"/>
      <c r="C2355" s="79"/>
      <c r="D2355" s="79"/>
      <c r="E2355" s="80"/>
      <c r="F2355" s="79"/>
      <c r="G2355" s="79"/>
      <c r="H2355" s="79"/>
      <c r="I2355" s="79"/>
      <c r="J2355" s="80"/>
      <c r="K2355" s="76"/>
    </row>
    <row r="2356" spans="2:11">
      <c r="B2356" s="80"/>
      <c r="C2356" s="79"/>
      <c r="D2356" s="79"/>
      <c r="E2356" s="80"/>
      <c r="F2356" s="79"/>
      <c r="G2356" s="79"/>
      <c r="H2356" s="79"/>
      <c r="I2356" s="79"/>
      <c r="J2356" s="80"/>
      <c r="K2356" s="76"/>
    </row>
    <row r="2357" spans="2:11">
      <c r="B2357" s="80"/>
      <c r="C2357" s="79"/>
      <c r="D2357" s="79"/>
      <c r="E2357" s="80"/>
      <c r="F2357" s="79"/>
      <c r="G2357" s="79"/>
      <c r="H2357" s="79"/>
      <c r="I2357" s="79"/>
      <c r="J2357" s="80"/>
      <c r="K2357" s="76"/>
    </row>
    <row r="2358" spans="2:11">
      <c r="B2358" s="80"/>
      <c r="C2358" s="79"/>
      <c r="D2358" s="79"/>
      <c r="E2358" s="80"/>
      <c r="F2358" s="79"/>
      <c r="G2358" s="79"/>
      <c r="H2358" s="79"/>
      <c r="I2358" s="79"/>
      <c r="J2358" s="80"/>
      <c r="K2358" s="76"/>
    </row>
    <row r="2359" spans="2:11">
      <c r="B2359" s="80"/>
      <c r="C2359" s="79"/>
      <c r="D2359" s="79"/>
      <c r="E2359" s="80"/>
      <c r="F2359" s="79"/>
      <c r="G2359" s="79"/>
      <c r="H2359" s="79"/>
      <c r="I2359" s="79"/>
      <c r="J2359" s="80"/>
      <c r="K2359" s="76"/>
    </row>
    <row r="2360" spans="2:11">
      <c r="B2360" s="80"/>
      <c r="C2360" s="79"/>
      <c r="D2360" s="79"/>
      <c r="E2360" s="80"/>
      <c r="F2360" s="79"/>
      <c r="G2360" s="79"/>
      <c r="H2360" s="79"/>
      <c r="I2360" s="79"/>
      <c r="J2360" s="80"/>
      <c r="K2360" s="76"/>
    </row>
    <row r="2361" spans="2:11">
      <c r="B2361" s="80"/>
      <c r="C2361" s="79"/>
      <c r="D2361" s="79"/>
      <c r="E2361" s="80"/>
      <c r="F2361" s="79"/>
      <c r="G2361" s="79"/>
      <c r="H2361" s="79"/>
      <c r="I2361" s="79"/>
      <c r="J2361" s="80"/>
      <c r="K2361" s="76"/>
    </row>
    <row r="2362" spans="2:11">
      <c r="B2362" s="80"/>
      <c r="C2362" s="79"/>
      <c r="D2362" s="79"/>
      <c r="E2362" s="80"/>
      <c r="F2362" s="79"/>
      <c r="G2362" s="79"/>
      <c r="H2362" s="79"/>
      <c r="I2362" s="79"/>
      <c r="J2362" s="80"/>
      <c r="K2362" s="76"/>
    </row>
    <row r="2363" spans="2:11">
      <c r="B2363" s="80"/>
      <c r="C2363" s="79"/>
      <c r="D2363" s="79"/>
      <c r="E2363" s="80"/>
      <c r="F2363" s="79"/>
      <c r="G2363" s="79"/>
      <c r="H2363" s="79"/>
      <c r="I2363" s="79"/>
      <c r="J2363" s="80"/>
      <c r="K2363" s="76"/>
    </row>
    <row r="2364" spans="2:11">
      <c r="B2364" s="80"/>
      <c r="C2364" s="79"/>
      <c r="D2364" s="79"/>
      <c r="E2364" s="80"/>
      <c r="F2364" s="79"/>
      <c r="G2364" s="79"/>
      <c r="H2364" s="79"/>
      <c r="I2364" s="79"/>
      <c r="J2364" s="80"/>
      <c r="K2364" s="76"/>
    </row>
    <row r="2365" spans="2:11">
      <c r="B2365" s="80"/>
      <c r="C2365" s="79"/>
      <c r="D2365" s="79"/>
      <c r="E2365" s="80"/>
      <c r="F2365" s="79"/>
      <c r="G2365" s="79"/>
      <c r="H2365" s="79"/>
      <c r="I2365" s="79"/>
      <c r="J2365" s="80"/>
      <c r="K2365" s="76"/>
    </row>
    <row r="2366" spans="2:11">
      <c r="B2366" s="80"/>
      <c r="C2366" s="79"/>
      <c r="D2366" s="79"/>
      <c r="E2366" s="80"/>
      <c r="F2366" s="79"/>
      <c r="G2366" s="79"/>
      <c r="H2366" s="79"/>
      <c r="I2366" s="79"/>
      <c r="J2366" s="80"/>
      <c r="K2366" s="76"/>
    </row>
    <row r="2367" spans="2:11">
      <c r="B2367" s="80"/>
      <c r="C2367" s="79"/>
      <c r="D2367" s="79"/>
      <c r="E2367" s="80"/>
      <c r="F2367" s="79"/>
      <c r="G2367" s="79"/>
      <c r="H2367" s="79"/>
      <c r="I2367" s="79"/>
      <c r="J2367" s="80"/>
      <c r="K2367" s="76"/>
    </row>
    <row r="2368" spans="2:11">
      <c r="B2368" s="80"/>
      <c r="C2368" s="79"/>
      <c r="D2368" s="79"/>
      <c r="E2368" s="80"/>
      <c r="F2368" s="79"/>
      <c r="G2368" s="79"/>
      <c r="H2368" s="79"/>
      <c r="I2368" s="79"/>
      <c r="J2368" s="80"/>
      <c r="K2368" s="76"/>
    </row>
    <row r="2369" spans="2:11">
      <c r="B2369" s="80"/>
      <c r="C2369" s="79"/>
      <c r="D2369" s="79"/>
      <c r="E2369" s="80"/>
      <c r="F2369" s="79"/>
      <c r="G2369" s="79"/>
      <c r="H2369" s="79"/>
      <c r="I2369" s="79"/>
      <c r="J2369" s="80"/>
      <c r="K2369" s="76"/>
    </row>
    <row r="2370" spans="2:11">
      <c r="B2370" s="80"/>
      <c r="C2370" s="79"/>
      <c r="D2370" s="79"/>
      <c r="E2370" s="80"/>
      <c r="F2370" s="79"/>
      <c r="G2370" s="79"/>
      <c r="H2370" s="79"/>
      <c r="I2370" s="79"/>
      <c r="J2370" s="80"/>
      <c r="K2370" s="76"/>
    </row>
    <row r="2371" spans="2:11">
      <c r="B2371" s="80"/>
      <c r="C2371" s="79"/>
      <c r="D2371" s="79"/>
      <c r="E2371" s="80"/>
      <c r="F2371" s="79"/>
      <c r="G2371" s="79"/>
      <c r="H2371" s="79"/>
      <c r="I2371" s="79"/>
      <c r="J2371" s="80"/>
      <c r="K2371" s="76"/>
    </row>
    <row r="2372" spans="2:11">
      <c r="B2372" s="80"/>
      <c r="C2372" s="79"/>
      <c r="D2372" s="79"/>
      <c r="E2372" s="80"/>
      <c r="F2372" s="79"/>
      <c r="G2372" s="79"/>
      <c r="H2372" s="79"/>
      <c r="I2372" s="79"/>
      <c r="J2372" s="80"/>
      <c r="K2372" s="76"/>
    </row>
    <row r="2373" spans="2:11">
      <c r="B2373" s="80"/>
      <c r="C2373" s="79"/>
      <c r="D2373" s="79"/>
      <c r="E2373" s="80"/>
      <c r="F2373" s="79"/>
      <c r="G2373" s="79"/>
      <c r="H2373" s="79"/>
      <c r="I2373" s="79"/>
      <c r="J2373" s="80"/>
      <c r="K2373" s="76"/>
    </row>
    <row r="2374" spans="2:11">
      <c r="B2374" s="80"/>
      <c r="C2374" s="79"/>
      <c r="D2374" s="79"/>
      <c r="E2374" s="80"/>
      <c r="F2374" s="79"/>
      <c r="G2374" s="79"/>
      <c r="H2374" s="79"/>
      <c r="I2374" s="79"/>
      <c r="J2374" s="80"/>
      <c r="K2374" s="76"/>
    </row>
    <row r="2375" spans="2:11">
      <c r="B2375" s="80"/>
      <c r="C2375" s="79"/>
      <c r="D2375" s="79"/>
      <c r="E2375" s="80"/>
      <c r="F2375" s="79"/>
      <c r="G2375" s="79"/>
      <c r="H2375" s="79"/>
      <c r="I2375" s="79"/>
      <c r="J2375" s="80"/>
      <c r="K2375" s="76"/>
    </row>
    <row r="2376" spans="2:11">
      <c r="B2376" s="80"/>
      <c r="C2376" s="79"/>
      <c r="D2376" s="79"/>
      <c r="E2376" s="80"/>
      <c r="F2376" s="79"/>
      <c r="G2376" s="79"/>
      <c r="H2376" s="79"/>
      <c r="I2376" s="79"/>
      <c r="J2376" s="80"/>
      <c r="K2376" s="76"/>
    </row>
    <row r="2377" spans="2:11">
      <c r="B2377" s="80"/>
      <c r="C2377" s="79"/>
      <c r="D2377" s="79"/>
      <c r="E2377" s="80"/>
      <c r="F2377" s="79"/>
      <c r="G2377" s="79"/>
      <c r="H2377" s="79"/>
      <c r="I2377" s="79"/>
      <c r="J2377" s="80"/>
      <c r="K2377" s="76"/>
    </row>
    <row r="2378" spans="2:11">
      <c r="B2378" s="80"/>
      <c r="C2378" s="79"/>
      <c r="D2378" s="79"/>
      <c r="E2378" s="80"/>
      <c r="F2378" s="79"/>
      <c r="G2378" s="79"/>
      <c r="H2378" s="79"/>
      <c r="I2378" s="79"/>
      <c r="J2378" s="80"/>
      <c r="K2378" s="76"/>
    </row>
    <row r="2379" spans="2:11">
      <c r="B2379" s="80"/>
      <c r="C2379" s="79"/>
      <c r="D2379" s="79"/>
      <c r="E2379" s="80"/>
      <c r="F2379" s="79"/>
      <c r="G2379" s="79"/>
      <c r="H2379" s="79"/>
      <c r="I2379" s="79"/>
      <c r="J2379" s="80"/>
      <c r="K2379" s="76"/>
    </row>
    <row r="2380" spans="2:11">
      <c r="B2380" s="80"/>
      <c r="C2380" s="79"/>
      <c r="D2380" s="79"/>
      <c r="E2380" s="80"/>
      <c r="F2380" s="79"/>
      <c r="G2380" s="79"/>
      <c r="H2380" s="79"/>
      <c r="I2380" s="79"/>
      <c r="J2380" s="80"/>
      <c r="K2380" s="76"/>
    </row>
    <row r="2381" spans="2:11">
      <c r="B2381" s="80"/>
      <c r="C2381" s="79"/>
      <c r="D2381" s="79"/>
      <c r="E2381" s="80"/>
      <c r="F2381" s="79"/>
      <c r="G2381" s="79"/>
      <c r="H2381" s="79"/>
      <c r="I2381" s="79"/>
      <c r="J2381" s="80"/>
      <c r="K2381" s="76"/>
    </row>
    <row r="2382" spans="2:11">
      <c r="B2382" s="80"/>
      <c r="C2382" s="79"/>
      <c r="D2382" s="79"/>
      <c r="E2382" s="80"/>
      <c r="F2382" s="79"/>
      <c r="G2382" s="79"/>
      <c r="H2382" s="79"/>
      <c r="I2382" s="79"/>
      <c r="J2382" s="80"/>
      <c r="K2382" s="76"/>
    </row>
    <row r="2383" spans="2:11">
      <c r="B2383" s="80"/>
      <c r="C2383" s="79"/>
      <c r="D2383" s="79"/>
      <c r="E2383" s="80"/>
      <c r="F2383" s="79"/>
      <c r="G2383" s="79"/>
      <c r="H2383" s="79"/>
      <c r="I2383" s="79"/>
      <c r="J2383" s="80"/>
      <c r="K2383" s="76"/>
    </row>
    <row r="2384" spans="2:11">
      <c r="B2384" s="80"/>
      <c r="C2384" s="79"/>
      <c r="D2384" s="79"/>
      <c r="E2384" s="80"/>
      <c r="F2384" s="79"/>
      <c r="G2384" s="79"/>
      <c r="H2384" s="79"/>
      <c r="I2384" s="79"/>
      <c r="J2384" s="80"/>
      <c r="K2384" s="76"/>
    </row>
    <row r="2385" spans="2:11">
      <c r="B2385" s="80"/>
      <c r="C2385" s="79"/>
      <c r="D2385" s="79"/>
      <c r="E2385" s="80"/>
      <c r="F2385" s="79"/>
      <c r="G2385" s="79"/>
      <c r="H2385" s="79"/>
      <c r="I2385" s="79"/>
      <c r="J2385" s="80"/>
      <c r="K2385" s="76"/>
    </row>
    <row r="2386" spans="2:11">
      <c r="B2386" s="80"/>
      <c r="C2386" s="79"/>
      <c r="D2386" s="79"/>
      <c r="E2386" s="80"/>
      <c r="F2386" s="79"/>
      <c r="G2386" s="79"/>
      <c r="H2386" s="79"/>
      <c r="I2386" s="79"/>
      <c r="J2386" s="80"/>
      <c r="K2386" s="76"/>
    </row>
    <row r="2387" spans="2:11">
      <c r="B2387" s="80"/>
      <c r="C2387" s="79"/>
      <c r="D2387" s="79"/>
      <c r="E2387" s="80"/>
      <c r="F2387" s="79"/>
      <c r="G2387" s="79"/>
      <c r="H2387" s="79"/>
      <c r="I2387" s="79"/>
      <c r="J2387" s="80"/>
      <c r="K2387" s="76"/>
    </row>
    <row r="2388" spans="2:11">
      <c r="B2388" s="80"/>
      <c r="C2388" s="79"/>
      <c r="D2388" s="79"/>
      <c r="E2388" s="80"/>
      <c r="F2388" s="79"/>
      <c r="G2388" s="79"/>
      <c r="H2388" s="79"/>
      <c r="I2388" s="79"/>
      <c r="J2388" s="80"/>
      <c r="K2388" s="76"/>
    </row>
    <row r="2389" spans="2:11">
      <c r="B2389" s="80"/>
      <c r="C2389" s="79"/>
      <c r="D2389" s="79"/>
      <c r="E2389" s="80"/>
      <c r="F2389" s="79"/>
      <c r="G2389" s="79"/>
      <c r="H2389" s="79"/>
      <c r="I2389" s="79"/>
      <c r="J2389" s="80"/>
      <c r="K2389" s="76"/>
    </row>
    <row r="2390" spans="2:11">
      <c r="B2390" s="80"/>
      <c r="C2390" s="79"/>
      <c r="D2390" s="79"/>
      <c r="E2390" s="80"/>
      <c r="F2390" s="79"/>
      <c r="G2390" s="79"/>
      <c r="H2390" s="79"/>
      <c r="I2390" s="79"/>
      <c r="J2390" s="80"/>
      <c r="K2390" s="76"/>
    </row>
    <row r="2391" spans="2:11">
      <c r="B2391" s="80"/>
      <c r="C2391" s="79"/>
      <c r="D2391" s="79"/>
      <c r="E2391" s="80"/>
      <c r="F2391" s="79"/>
      <c r="G2391" s="79"/>
      <c r="H2391" s="79"/>
      <c r="I2391" s="79"/>
      <c r="J2391" s="80"/>
      <c r="K2391" s="76"/>
    </row>
    <row r="2392" spans="2:11">
      <c r="B2392" s="80"/>
      <c r="C2392" s="79"/>
      <c r="D2392" s="79"/>
      <c r="E2392" s="80"/>
      <c r="F2392" s="79"/>
      <c r="G2392" s="79"/>
      <c r="H2392" s="79"/>
      <c r="I2392" s="79"/>
      <c r="J2392" s="80"/>
      <c r="K2392" s="76"/>
    </row>
    <row r="2393" spans="2:11">
      <c r="B2393" s="80"/>
      <c r="C2393" s="79"/>
      <c r="D2393" s="79"/>
      <c r="E2393" s="80"/>
      <c r="F2393" s="79"/>
      <c r="G2393" s="79"/>
      <c r="H2393" s="79"/>
      <c r="I2393" s="79"/>
      <c r="J2393" s="80"/>
      <c r="K2393" s="76"/>
    </row>
    <row r="2394" spans="2:11">
      <c r="B2394" s="80"/>
      <c r="C2394" s="79"/>
      <c r="D2394" s="79"/>
      <c r="E2394" s="80"/>
      <c r="F2394" s="79"/>
      <c r="G2394" s="79"/>
      <c r="H2394" s="79"/>
      <c r="I2394" s="79"/>
      <c r="J2394" s="80"/>
      <c r="K2394" s="76"/>
    </row>
    <row r="2395" spans="2:11">
      <c r="B2395" s="80"/>
      <c r="C2395" s="79"/>
      <c r="D2395" s="79"/>
      <c r="E2395" s="80"/>
      <c r="F2395" s="79"/>
      <c r="G2395" s="79"/>
      <c r="H2395" s="79"/>
      <c r="I2395" s="79"/>
      <c r="J2395" s="80"/>
      <c r="K2395" s="76"/>
    </row>
    <row r="2396" spans="2:11">
      <c r="B2396" s="80"/>
      <c r="C2396" s="79"/>
      <c r="D2396" s="79"/>
      <c r="E2396" s="80"/>
      <c r="F2396" s="79"/>
      <c r="G2396" s="79"/>
      <c r="H2396" s="79"/>
      <c r="I2396" s="79"/>
      <c r="J2396" s="80"/>
      <c r="K2396" s="76"/>
    </row>
    <row r="2397" spans="2:11">
      <c r="B2397" s="80"/>
      <c r="C2397" s="79"/>
      <c r="D2397" s="79"/>
      <c r="E2397" s="80"/>
      <c r="F2397" s="79"/>
      <c r="G2397" s="79"/>
      <c r="H2397" s="79"/>
      <c r="I2397" s="79"/>
      <c r="J2397" s="80"/>
      <c r="K2397" s="76"/>
    </row>
    <row r="2398" spans="2:11">
      <c r="B2398" s="80"/>
      <c r="C2398" s="79"/>
      <c r="D2398" s="79"/>
      <c r="E2398" s="80"/>
      <c r="F2398" s="79"/>
      <c r="G2398" s="79"/>
      <c r="H2398" s="79"/>
      <c r="I2398" s="79"/>
      <c r="J2398" s="80"/>
      <c r="K2398" s="76"/>
    </row>
    <row r="2399" spans="2:11">
      <c r="B2399" s="80"/>
      <c r="C2399" s="79"/>
      <c r="D2399" s="79"/>
      <c r="E2399" s="80"/>
      <c r="F2399" s="79"/>
      <c r="G2399" s="79"/>
      <c r="H2399" s="79"/>
      <c r="I2399" s="79"/>
      <c r="J2399" s="80"/>
      <c r="K2399" s="76"/>
    </row>
    <row r="2400" spans="2:11">
      <c r="B2400" s="80"/>
      <c r="C2400" s="79"/>
      <c r="D2400" s="79"/>
      <c r="E2400" s="80"/>
      <c r="F2400" s="79"/>
      <c r="G2400" s="79"/>
      <c r="H2400" s="79"/>
      <c r="I2400" s="79"/>
      <c r="J2400" s="80"/>
      <c r="K2400" s="76"/>
    </row>
    <row r="2401" spans="2:11">
      <c r="B2401" s="80"/>
      <c r="C2401" s="79"/>
      <c r="D2401" s="79"/>
      <c r="E2401" s="80"/>
      <c r="F2401" s="79"/>
      <c r="G2401" s="79"/>
      <c r="H2401" s="79"/>
      <c r="I2401" s="79"/>
      <c r="J2401" s="80"/>
      <c r="K2401" s="76"/>
    </row>
    <row r="2402" spans="2:11">
      <c r="B2402" s="80"/>
      <c r="C2402" s="79"/>
      <c r="D2402" s="79"/>
      <c r="E2402" s="80"/>
      <c r="F2402" s="79"/>
      <c r="G2402" s="79"/>
      <c r="H2402" s="79"/>
      <c r="I2402" s="79"/>
      <c r="J2402" s="80"/>
      <c r="K2402" s="76"/>
    </row>
    <row r="2403" spans="2:11">
      <c r="B2403" s="80"/>
      <c r="C2403" s="79"/>
      <c r="D2403" s="79"/>
      <c r="E2403" s="80"/>
      <c r="F2403" s="79"/>
      <c r="G2403" s="79"/>
      <c r="H2403" s="79"/>
      <c r="I2403" s="79"/>
      <c r="J2403" s="80"/>
      <c r="K2403" s="76"/>
    </row>
    <row r="2404" spans="2:11">
      <c r="B2404" s="80"/>
      <c r="C2404" s="79"/>
      <c r="D2404" s="79"/>
      <c r="E2404" s="80"/>
      <c r="F2404" s="79"/>
      <c r="G2404" s="79"/>
      <c r="H2404" s="79"/>
      <c r="I2404" s="79"/>
      <c r="J2404" s="80"/>
      <c r="K2404" s="76"/>
    </row>
    <row r="2405" spans="2:11">
      <c r="B2405" s="80"/>
      <c r="C2405" s="79"/>
      <c r="D2405" s="79"/>
      <c r="E2405" s="80"/>
      <c r="F2405" s="79"/>
      <c r="G2405" s="79"/>
      <c r="H2405" s="79"/>
      <c r="I2405" s="79"/>
      <c r="J2405" s="80"/>
      <c r="K2405" s="76"/>
    </row>
    <row r="2406" spans="2:11">
      <c r="B2406" s="80"/>
      <c r="C2406" s="79"/>
      <c r="D2406" s="79"/>
      <c r="E2406" s="80"/>
      <c r="F2406" s="79"/>
      <c r="G2406" s="79"/>
      <c r="H2406" s="79"/>
      <c r="I2406" s="79"/>
      <c r="J2406" s="80"/>
      <c r="K2406" s="76"/>
    </row>
    <row r="2407" spans="2:11">
      <c r="B2407" s="80"/>
      <c r="C2407" s="79"/>
      <c r="D2407" s="79"/>
      <c r="E2407" s="80"/>
      <c r="F2407" s="79"/>
      <c r="G2407" s="79"/>
      <c r="H2407" s="79"/>
      <c r="I2407" s="79"/>
      <c r="J2407" s="80"/>
      <c r="K2407" s="76"/>
    </row>
    <row r="2408" spans="2:11">
      <c r="B2408" s="80"/>
      <c r="C2408" s="79"/>
      <c r="D2408" s="79"/>
      <c r="E2408" s="80"/>
      <c r="F2408" s="79"/>
      <c r="G2408" s="79"/>
      <c r="H2408" s="79"/>
      <c r="I2408" s="79"/>
      <c r="J2408" s="80"/>
      <c r="K2408" s="76"/>
    </row>
    <row r="2409" spans="2:11">
      <c r="B2409" s="80"/>
      <c r="C2409" s="79"/>
      <c r="D2409" s="79"/>
      <c r="E2409" s="80"/>
      <c r="F2409" s="79"/>
      <c r="G2409" s="79"/>
      <c r="H2409" s="79"/>
      <c r="I2409" s="79"/>
      <c r="J2409" s="80"/>
      <c r="K2409" s="76"/>
    </row>
    <row r="2410" spans="2:11">
      <c r="B2410" s="80"/>
      <c r="C2410" s="79"/>
      <c r="D2410" s="79"/>
      <c r="E2410" s="80"/>
      <c r="F2410" s="79"/>
      <c r="G2410" s="79"/>
      <c r="H2410" s="79"/>
      <c r="I2410" s="79"/>
      <c r="J2410" s="80"/>
      <c r="K2410" s="76"/>
    </row>
    <row r="2411" spans="2:11">
      <c r="B2411" s="80"/>
      <c r="C2411" s="79"/>
      <c r="D2411" s="79"/>
      <c r="E2411" s="80"/>
      <c r="F2411" s="79"/>
      <c r="G2411" s="79"/>
      <c r="H2411" s="79"/>
      <c r="I2411" s="79"/>
      <c r="J2411" s="80"/>
      <c r="K2411" s="76"/>
    </row>
    <row r="2412" spans="2:11">
      <c r="B2412" s="80"/>
      <c r="C2412" s="79"/>
      <c r="D2412" s="79"/>
      <c r="E2412" s="80"/>
      <c r="F2412" s="79"/>
      <c r="G2412" s="79"/>
      <c r="H2412" s="79"/>
      <c r="I2412" s="79"/>
      <c r="J2412" s="80"/>
      <c r="K2412" s="76"/>
    </row>
    <row r="2413" spans="2:11">
      <c r="B2413" s="80"/>
      <c r="C2413" s="79"/>
      <c r="D2413" s="79"/>
      <c r="E2413" s="80"/>
      <c r="F2413" s="79"/>
      <c r="G2413" s="79"/>
      <c r="H2413" s="79"/>
      <c r="I2413" s="79"/>
      <c r="J2413" s="80"/>
      <c r="K2413" s="76"/>
    </row>
    <row r="2414" spans="2:11">
      <c r="B2414" s="80"/>
      <c r="C2414" s="79"/>
      <c r="D2414" s="79"/>
      <c r="E2414" s="80"/>
      <c r="F2414" s="79"/>
      <c r="G2414" s="79"/>
      <c r="H2414" s="79"/>
      <c r="I2414" s="79"/>
      <c r="J2414" s="80"/>
      <c r="K2414" s="76"/>
    </row>
    <row r="2415" spans="2:11">
      <c r="B2415" s="80"/>
      <c r="C2415" s="79"/>
      <c r="D2415" s="79"/>
      <c r="E2415" s="80"/>
      <c r="F2415" s="79"/>
      <c r="G2415" s="79"/>
      <c r="H2415" s="79"/>
      <c r="I2415" s="79"/>
      <c r="J2415" s="80"/>
      <c r="K2415" s="76"/>
    </row>
    <row r="2416" spans="2:11">
      <c r="B2416" s="80"/>
      <c r="C2416" s="79"/>
      <c r="D2416" s="79"/>
      <c r="E2416" s="80"/>
      <c r="F2416" s="79"/>
      <c r="G2416" s="79"/>
      <c r="H2416" s="79"/>
      <c r="I2416" s="79"/>
      <c r="J2416" s="80"/>
      <c r="K2416" s="76"/>
    </row>
    <row r="2417" spans="2:11">
      <c r="B2417" s="80"/>
      <c r="C2417" s="79"/>
      <c r="D2417" s="79"/>
      <c r="E2417" s="80"/>
      <c r="F2417" s="79"/>
      <c r="G2417" s="79"/>
      <c r="H2417" s="79"/>
      <c r="I2417" s="79"/>
      <c r="J2417" s="80"/>
      <c r="K2417" s="76"/>
    </row>
    <row r="2418" spans="2:11">
      <c r="B2418" s="80"/>
      <c r="C2418" s="79"/>
      <c r="D2418" s="79"/>
      <c r="E2418" s="80"/>
      <c r="F2418" s="79"/>
      <c r="G2418" s="79"/>
      <c r="H2418" s="79"/>
      <c r="I2418" s="79"/>
      <c r="J2418" s="80"/>
      <c r="K2418" s="76"/>
    </row>
    <row r="2419" spans="2:11">
      <c r="B2419" s="80"/>
      <c r="C2419" s="79"/>
      <c r="D2419" s="79"/>
      <c r="E2419" s="80"/>
      <c r="F2419" s="79"/>
      <c r="G2419" s="79"/>
      <c r="H2419" s="79"/>
      <c r="I2419" s="79"/>
      <c r="J2419" s="80"/>
      <c r="K2419" s="76"/>
    </row>
    <row r="2420" spans="2:11">
      <c r="B2420" s="80"/>
      <c r="C2420" s="79"/>
      <c r="D2420" s="79"/>
      <c r="E2420" s="80"/>
      <c r="F2420" s="79"/>
      <c r="G2420" s="79"/>
      <c r="H2420" s="79"/>
      <c r="I2420" s="79"/>
      <c r="J2420" s="80"/>
      <c r="K2420" s="76"/>
    </row>
    <row r="2421" spans="2:11">
      <c r="B2421" s="80"/>
      <c r="C2421" s="79"/>
      <c r="D2421" s="79"/>
      <c r="E2421" s="80"/>
      <c r="F2421" s="79"/>
      <c r="G2421" s="79"/>
      <c r="H2421" s="79"/>
      <c r="I2421" s="79"/>
      <c r="J2421" s="80"/>
      <c r="K2421" s="76"/>
    </row>
    <row r="2422" spans="2:11">
      <c r="B2422" s="80"/>
      <c r="C2422" s="79"/>
      <c r="D2422" s="79"/>
      <c r="E2422" s="80"/>
      <c r="F2422" s="79"/>
      <c r="G2422" s="79"/>
      <c r="H2422" s="79"/>
      <c r="I2422" s="79"/>
      <c r="J2422" s="80"/>
      <c r="K2422" s="76"/>
    </row>
    <row r="2423" spans="2:11">
      <c r="B2423" s="80"/>
      <c r="C2423" s="79"/>
      <c r="D2423" s="79"/>
      <c r="E2423" s="80"/>
      <c r="F2423" s="79"/>
      <c r="G2423" s="79"/>
      <c r="H2423" s="79"/>
      <c r="I2423" s="79"/>
      <c r="J2423" s="80"/>
      <c r="K2423" s="76"/>
    </row>
    <row r="2424" spans="2:11">
      <c r="B2424" s="80"/>
      <c r="C2424" s="79"/>
      <c r="D2424" s="79"/>
      <c r="E2424" s="80"/>
      <c r="F2424" s="79"/>
      <c r="G2424" s="79"/>
      <c r="H2424" s="79"/>
      <c r="I2424" s="79"/>
      <c r="J2424" s="80"/>
      <c r="K2424" s="76"/>
    </row>
    <row r="2425" spans="2:11">
      <c r="B2425" s="80"/>
      <c r="C2425" s="79"/>
      <c r="D2425" s="79"/>
      <c r="E2425" s="80"/>
      <c r="F2425" s="79"/>
      <c r="G2425" s="79"/>
      <c r="H2425" s="79"/>
      <c r="I2425" s="79"/>
      <c r="J2425" s="80"/>
      <c r="K2425" s="76"/>
    </row>
    <row r="2426" spans="2:11">
      <c r="B2426" s="80"/>
      <c r="C2426" s="79"/>
      <c r="D2426" s="79"/>
      <c r="E2426" s="80"/>
      <c r="F2426" s="79"/>
      <c r="G2426" s="79"/>
      <c r="H2426" s="79"/>
      <c r="I2426" s="79"/>
      <c r="J2426" s="80"/>
      <c r="K2426" s="76"/>
    </row>
    <row r="2427" spans="2:11">
      <c r="B2427" s="80"/>
      <c r="C2427" s="79"/>
      <c r="D2427" s="79"/>
      <c r="E2427" s="80"/>
      <c r="F2427" s="79"/>
      <c r="G2427" s="79"/>
      <c r="H2427" s="79"/>
      <c r="I2427" s="79"/>
      <c r="J2427" s="80"/>
      <c r="K2427" s="76"/>
    </row>
    <row r="2428" spans="2:11">
      <c r="B2428" s="80"/>
      <c r="C2428" s="79"/>
      <c r="D2428" s="79"/>
      <c r="E2428" s="80"/>
      <c r="F2428" s="79"/>
      <c r="G2428" s="79"/>
      <c r="H2428" s="79"/>
      <c r="I2428" s="79"/>
      <c r="J2428" s="80"/>
      <c r="K2428" s="76"/>
    </row>
    <row r="2429" spans="2:11">
      <c r="B2429" s="80"/>
      <c r="C2429" s="79"/>
      <c r="D2429" s="79"/>
      <c r="E2429" s="80"/>
      <c r="F2429" s="79"/>
      <c r="G2429" s="79"/>
      <c r="H2429" s="79"/>
      <c r="I2429" s="79"/>
      <c r="J2429" s="80"/>
      <c r="K2429" s="76"/>
    </row>
    <row r="2430" spans="2:11">
      <c r="B2430" s="80"/>
      <c r="C2430" s="79"/>
      <c r="D2430" s="79"/>
      <c r="E2430" s="80"/>
      <c r="F2430" s="79"/>
      <c r="G2430" s="79"/>
      <c r="H2430" s="79"/>
      <c r="I2430" s="79"/>
      <c r="J2430" s="80"/>
      <c r="K2430" s="76"/>
    </row>
    <row r="2431" spans="2:11">
      <c r="B2431" s="80"/>
      <c r="C2431" s="79"/>
      <c r="D2431" s="79"/>
      <c r="E2431" s="80"/>
      <c r="F2431" s="79"/>
      <c r="G2431" s="79"/>
      <c r="H2431" s="79"/>
      <c r="I2431" s="79"/>
      <c r="J2431" s="80"/>
      <c r="K2431" s="76"/>
    </row>
    <row r="2432" spans="2:11">
      <c r="B2432" s="80"/>
      <c r="C2432" s="79"/>
      <c r="D2432" s="79"/>
      <c r="E2432" s="80"/>
      <c r="F2432" s="79"/>
      <c r="G2432" s="79"/>
      <c r="H2432" s="79"/>
      <c r="I2432" s="79"/>
      <c r="J2432" s="80"/>
      <c r="K2432" s="76"/>
    </row>
    <row r="2433" spans="2:11">
      <c r="B2433" s="80"/>
      <c r="C2433" s="79"/>
      <c r="D2433" s="79"/>
      <c r="E2433" s="80"/>
      <c r="F2433" s="79"/>
      <c r="G2433" s="79"/>
      <c r="H2433" s="79"/>
      <c r="I2433" s="79"/>
      <c r="J2433" s="80"/>
      <c r="K2433" s="76"/>
    </row>
    <row r="2434" spans="2:11">
      <c r="B2434" s="80"/>
      <c r="C2434" s="79"/>
      <c r="D2434" s="79"/>
      <c r="E2434" s="80"/>
      <c r="F2434" s="79"/>
      <c r="G2434" s="79"/>
      <c r="H2434" s="79"/>
      <c r="I2434" s="79"/>
      <c r="J2434" s="80"/>
      <c r="K2434" s="76"/>
    </row>
    <row r="2435" spans="2:11">
      <c r="B2435" s="80"/>
      <c r="C2435" s="79"/>
      <c r="D2435" s="79"/>
      <c r="E2435" s="80"/>
      <c r="F2435" s="79"/>
      <c r="G2435" s="79"/>
      <c r="H2435" s="79"/>
      <c r="I2435" s="79"/>
      <c r="J2435" s="80"/>
      <c r="K2435" s="76"/>
    </row>
    <row r="2436" spans="2:11">
      <c r="B2436" s="80"/>
      <c r="C2436" s="79"/>
      <c r="D2436" s="79"/>
      <c r="E2436" s="80"/>
      <c r="F2436" s="79"/>
      <c r="G2436" s="79"/>
      <c r="H2436" s="79"/>
      <c r="I2436" s="79"/>
      <c r="J2436" s="80"/>
      <c r="K2436" s="76"/>
    </row>
    <row r="2437" spans="2:11">
      <c r="B2437" s="80"/>
      <c r="C2437" s="79"/>
      <c r="D2437" s="79"/>
      <c r="E2437" s="80"/>
      <c r="F2437" s="79"/>
      <c r="G2437" s="79"/>
      <c r="H2437" s="79"/>
      <c r="I2437" s="79"/>
      <c r="J2437" s="80"/>
      <c r="K2437" s="76"/>
    </row>
    <row r="2438" spans="2:11">
      <c r="B2438" s="80"/>
      <c r="C2438" s="79"/>
      <c r="D2438" s="79"/>
      <c r="E2438" s="80"/>
      <c r="F2438" s="79"/>
      <c r="G2438" s="79"/>
      <c r="H2438" s="79"/>
      <c r="I2438" s="79"/>
      <c r="J2438" s="80"/>
      <c r="K2438" s="76"/>
    </row>
    <row r="2439" spans="2:11">
      <c r="B2439" s="80"/>
      <c r="C2439" s="79"/>
      <c r="D2439" s="79"/>
      <c r="E2439" s="80"/>
      <c r="F2439" s="79"/>
      <c r="G2439" s="79"/>
      <c r="H2439" s="79"/>
      <c r="I2439" s="79"/>
      <c r="J2439" s="80"/>
      <c r="K2439" s="76"/>
    </row>
    <row r="2440" spans="2:11">
      <c r="B2440" s="80"/>
      <c r="C2440" s="79"/>
      <c r="D2440" s="79"/>
      <c r="E2440" s="80"/>
      <c r="F2440" s="79"/>
      <c r="G2440" s="79"/>
      <c r="H2440" s="79"/>
      <c r="I2440" s="79"/>
      <c r="J2440" s="80"/>
      <c r="K2440" s="76"/>
    </row>
    <row r="2441" spans="2:11">
      <c r="B2441" s="80"/>
      <c r="C2441" s="79"/>
      <c r="D2441" s="79"/>
      <c r="E2441" s="80"/>
      <c r="F2441" s="79"/>
      <c r="G2441" s="79"/>
      <c r="H2441" s="79"/>
      <c r="I2441" s="79"/>
      <c r="J2441" s="80"/>
      <c r="K2441" s="76"/>
    </row>
    <row r="2442" spans="2:11">
      <c r="B2442" s="80"/>
      <c r="C2442" s="79"/>
      <c r="D2442" s="79"/>
      <c r="E2442" s="80"/>
      <c r="F2442" s="79"/>
      <c r="G2442" s="79"/>
      <c r="H2442" s="79"/>
      <c r="I2442" s="79"/>
      <c r="J2442" s="80"/>
      <c r="K2442" s="76"/>
    </row>
    <row r="2443" spans="2:11">
      <c r="B2443" s="80"/>
      <c r="C2443" s="79"/>
      <c r="D2443" s="79"/>
      <c r="E2443" s="80"/>
      <c r="F2443" s="79"/>
      <c r="G2443" s="79"/>
      <c r="H2443" s="79"/>
      <c r="I2443" s="79"/>
      <c r="J2443" s="80"/>
      <c r="K2443" s="76"/>
    </row>
    <row r="2444" spans="2:11">
      <c r="B2444" s="80"/>
      <c r="C2444" s="79"/>
      <c r="D2444" s="79"/>
      <c r="E2444" s="80"/>
      <c r="F2444" s="79"/>
      <c r="G2444" s="79"/>
      <c r="H2444" s="79"/>
      <c r="I2444" s="79"/>
      <c r="J2444" s="80"/>
      <c r="K2444" s="76"/>
    </row>
    <row r="2445" spans="2:11">
      <c r="B2445" s="80"/>
      <c r="C2445" s="79"/>
      <c r="D2445" s="79"/>
      <c r="E2445" s="80"/>
      <c r="F2445" s="79"/>
      <c r="G2445" s="79"/>
      <c r="H2445" s="79"/>
      <c r="I2445" s="79"/>
      <c r="J2445" s="80"/>
      <c r="K2445" s="76"/>
    </row>
    <row r="2446" spans="2:11">
      <c r="B2446" s="80"/>
      <c r="C2446" s="79"/>
      <c r="D2446" s="79"/>
      <c r="E2446" s="80"/>
      <c r="F2446" s="79"/>
      <c r="G2446" s="79"/>
      <c r="H2446" s="79"/>
      <c r="I2446" s="79"/>
      <c r="J2446" s="80"/>
      <c r="K2446" s="76"/>
    </row>
    <row r="2447" spans="2:11">
      <c r="B2447" s="80"/>
      <c r="C2447" s="79"/>
      <c r="D2447" s="79"/>
      <c r="E2447" s="80"/>
      <c r="F2447" s="79"/>
      <c r="G2447" s="79"/>
      <c r="H2447" s="79"/>
      <c r="I2447" s="79"/>
      <c r="J2447" s="80"/>
      <c r="K2447" s="76"/>
    </row>
    <row r="2448" spans="2:11">
      <c r="B2448" s="80"/>
      <c r="C2448" s="79"/>
      <c r="D2448" s="79"/>
      <c r="E2448" s="80"/>
      <c r="F2448" s="79"/>
      <c r="G2448" s="79"/>
      <c r="H2448" s="79"/>
      <c r="I2448" s="79"/>
      <c r="J2448" s="80"/>
      <c r="K2448" s="76"/>
    </row>
    <row r="2449" spans="2:11">
      <c r="B2449" s="80"/>
      <c r="C2449" s="79"/>
      <c r="D2449" s="79"/>
      <c r="E2449" s="80"/>
      <c r="F2449" s="79"/>
      <c r="G2449" s="79"/>
      <c r="H2449" s="79"/>
      <c r="I2449" s="79"/>
      <c r="J2449" s="80"/>
      <c r="K2449" s="76"/>
    </row>
    <row r="2450" spans="2:11">
      <c r="B2450" s="80"/>
      <c r="C2450" s="79"/>
      <c r="D2450" s="79"/>
      <c r="E2450" s="80"/>
      <c r="F2450" s="79"/>
      <c r="G2450" s="79"/>
      <c r="H2450" s="79"/>
      <c r="I2450" s="79"/>
      <c r="J2450" s="80"/>
      <c r="K2450" s="76"/>
    </row>
    <row r="2451" spans="2:11">
      <c r="B2451" s="80"/>
      <c r="C2451" s="79"/>
      <c r="D2451" s="79"/>
      <c r="E2451" s="80"/>
      <c r="F2451" s="79"/>
      <c r="G2451" s="79"/>
      <c r="H2451" s="79"/>
      <c r="I2451" s="79"/>
      <c r="J2451" s="80"/>
      <c r="K2451" s="76"/>
    </row>
    <row r="2452" spans="2:11">
      <c r="B2452" s="80"/>
      <c r="C2452" s="79"/>
      <c r="D2452" s="79"/>
      <c r="E2452" s="80"/>
      <c r="F2452" s="79"/>
      <c r="G2452" s="79"/>
      <c r="H2452" s="79"/>
      <c r="I2452" s="79"/>
      <c r="J2452" s="80"/>
      <c r="K2452" s="76"/>
    </row>
    <row r="2453" spans="2:11">
      <c r="B2453" s="80"/>
      <c r="C2453" s="79"/>
      <c r="D2453" s="79"/>
      <c r="E2453" s="80"/>
      <c r="F2453" s="79"/>
      <c r="G2453" s="79"/>
      <c r="H2453" s="79"/>
      <c r="I2453" s="79"/>
      <c r="J2453" s="80"/>
      <c r="K2453" s="76"/>
    </row>
    <row r="2454" spans="2:11">
      <c r="B2454" s="80"/>
      <c r="C2454" s="79"/>
      <c r="D2454" s="79"/>
      <c r="E2454" s="80"/>
      <c r="F2454" s="79"/>
      <c r="G2454" s="79"/>
      <c r="H2454" s="79"/>
      <c r="I2454" s="79"/>
      <c r="J2454" s="80"/>
      <c r="K2454" s="76"/>
    </row>
    <row r="2455" spans="2:11">
      <c r="B2455" s="80"/>
      <c r="C2455" s="79"/>
      <c r="D2455" s="79"/>
      <c r="E2455" s="80"/>
      <c r="F2455" s="79"/>
      <c r="G2455" s="79"/>
      <c r="H2455" s="79"/>
      <c r="I2455" s="79"/>
      <c r="J2455" s="80"/>
      <c r="K2455" s="76"/>
    </row>
    <row r="2456" spans="2:11">
      <c r="B2456" s="80"/>
      <c r="C2456" s="79"/>
      <c r="D2456" s="79"/>
      <c r="E2456" s="80"/>
      <c r="F2456" s="79"/>
      <c r="G2456" s="79"/>
      <c r="H2456" s="79"/>
      <c r="I2456" s="79"/>
      <c r="J2456" s="80"/>
      <c r="K2456" s="76"/>
    </row>
    <row r="2457" spans="2:11">
      <c r="B2457" s="80"/>
      <c r="C2457" s="79"/>
      <c r="D2457" s="79"/>
      <c r="E2457" s="80"/>
      <c r="F2457" s="79"/>
      <c r="G2457" s="79"/>
      <c r="H2457" s="79"/>
      <c r="I2457" s="79"/>
      <c r="J2457" s="80"/>
      <c r="K2457" s="76"/>
    </row>
    <row r="2458" spans="2:11">
      <c r="B2458" s="80"/>
      <c r="C2458" s="79"/>
      <c r="D2458" s="79"/>
      <c r="E2458" s="80"/>
      <c r="F2458" s="79"/>
      <c r="G2458" s="79"/>
      <c r="H2458" s="79"/>
      <c r="I2458" s="79"/>
      <c r="J2458" s="80"/>
      <c r="K2458" s="76"/>
    </row>
    <row r="2459" spans="2:11">
      <c r="B2459" s="80"/>
      <c r="C2459" s="79"/>
      <c r="D2459" s="79"/>
      <c r="E2459" s="80"/>
      <c r="F2459" s="79"/>
      <c r="G2459" s="79"/>
      <c r="H2459" s="79"/>
      <c r="I2459" s="79"/>
      <c r="J2459" s="80"/>
      <c r="K2459" s="76"/>
    </row>
    <row r="2460" spans="2:11">
      <c r="B2460" s="80"/>
      <c r="C2460" s="79"/>
      <c r="D2460" s="79"/>
      <c r="E2460" s="80"/>
      <c r="F2460" s="79"/>
      <c r="G2460" s="79"/>
      <c r="H2460" s="79"/>
      <c r="I2460" s="79"/>
      <c r="J2460" s="80"/>
      <c r="K2460" s="76"/>
    </row>
    <row r="2461" spans="2:11">
      <c r="B2461" s="80"/>
      <c r="C2461" s="79"/>
      <c r="D2461" s="79"/>
      <c r="E2461" s="80"/>
      <c r="F2461" s="79"/>
      <c r="G2461" s="79"/>
      <c r="H2461" s="79"/>
      <c r="I2461" s="79"/>
      <c r="J2461" s="80"/>
      <c r="K2461" s="76"/>
    </row>
    <row r="2462" spans="2:11">
      <c r="B2462" s="80"/>
      <c r="C2462" s="79"/>
      <c r="D2462" s="79"/>
      <c r="E2462" s="80"/>
      <c r="F2462" s="79"/>
      <c r="G2462" s="79"/>
      <c r="H2462" s="79"/>
      <c r="I2462" s="79"/>
      <c r="J2462" s="80"/>
      <c r="K2462" s="76"/>
    </row>
    <row r="2463" spans="2:11">
      <c r="B2463" s="80"/>
      <c r="C2463" s="79"/>
      <c r="D2463" s="79"/>
      <c r="E2463" s="80"/>
      <c r="F2463" s="79"/>
      <c r="G2463" s="79"/>
      <c r="H2463" s="79"/>
      <c r="I2463" s="79"/>
      <c r="J2463" s="80"/>
      <c r="K2463" s="76"/>
    </row>
    <row r="2464" spans="2:11">
      <c r="B2464" s="80"/>
      <c r="C2464" s="79"/>
      <c r="D2464" s="79"/>
      <c r="E2464" s="80"/>
      <c r="F2464" s="79"/>
      <c r="G2464" s="79"/>
      <c r="H2464" s="79"/>
      <c r="I2464" s="79"/>
      <c r="J2464" s="80"/>
      <c r="K2464" s="76"/>
    </row>
    <row r="2465" spans="2:11">
      <c r="B2465" s="80"/>
      <c r="C2465" s="79"/>
      <c r="D2465" s="79"/>
      <c r="E2465" s="80"/>
      <c r="F2465" s="79"/>
      <c r="G2465" s="79"/>
      <c r="H2465" s="79"/>
      <c r="I2465" s="79"/>
      <c r="J2465" s="80"/>
      <c r="K2465" s="76"/>
    </row>
    <row r="2466" spans="2:11">
      <c r="B2466" s="80"/>
      <c r="C2466" s="79"/>
      <c r="D2466" s="79"/>
      <c r="E2466" s="80"/>
      <c r="F2466" s="79"/>
      <c r="G2466" s="79"/>
      <c r="H2466" s="79"/>
      <c r="I2466" s="79"/>
      <c r="J2466" s="80"/>
      <c r="K2466" s="76"/>
    </row>
    <row r="2467" spans="2:11">
      <c r="B2467" s="80"/>
      <c r="C2467" s="79"/>
      <c r="D2467" s="79"/>
      <c r="E2467" s="80"/>
      <c r="F2467" s="79"/>
      <c r="G2467" s="79"/>
      <c r="H2467" s="79"/>
      <c r="I2467" s="79"/>
      <c r="J2467" s="80"/>
      <c r="K2467" s="76"/>
    </row>
    <row r="2468" spans="2:11">
      <c r="B2468" s="80"/>
      <c r="C2468" s="79"/>
      <c r="D2468" s="79"/>
      <c r="E2468" s="80"/>
      <c r="F2468" s="79"/>
      <c r="G2468" s="79"/>
      <c r="H2468" s="79"/>
      <c r="I2468" s="79"/>
      <c r="J2468" s="80"/>
      <c r="K2468" s="76"/>
    </row>
    <row r="2469" spans="2:11">
      <c r="B2469" s="80"/>
      <c r="C2469" s="79"/>
      <c r="D2469" s="79"/>
      <c r="E2469" s="80"/>
      <c r="F2469" s="79"/>
      <c r="G2469" s="79"/>
      <c r="H2469" s="79"/>
      <c r="I2469" s="79"/>
      <c r="J2469" s="80"/>
      <c r="K2469" s="76"/>
    </row>
    <row r="2470" spans="2:11">
      <c r="B2470" s="80"/>
      <c r="C2470" s="79"/>
      <c r="D2470" s="79"/>
      <c r="E2470" s="80"/>
      <c r="F2470" s="79"/>
      <c r="G2470" s="79"/>
      <c r="H2470" s="79"/>
      <c r="I2470" s="79"/>
      <c r="J2470" s="80"/>
      <c r="K2470" s="76"/>
    </row>
    <row r="2471" spans="2:11">
      <c r="B2471" s="80"/>
      <c r="C2471" s="79"/>
      <c r="D2471" s="79"/>
      <c r="E2471" s="80"/>
      <c r="F2471" s="79"/>
      <c r="G2471" s="79"/>
      <c r="H2471" s="79"/>
      <c r="I2471" s="79"/>
      <c r="J2471" s="80"/>
      <c r="K2471" s="76"/>
    </row>
    <row r="2472" spans="2:11">
      <c r="B2472" s="80"/>
      <c r="C2472" s="79"/>
      <c r="D2472" s="79"/>
      <c r="E2472" s="80"/>
      <c r="F2472" s="79"/>
      <c r="G2472" s="79"/>
      <c r="H2472" s="79"/>
      <c r="I2472" s="79"/>
      <c r="J2472" s="80"/>
      <c r="K2472" s="76"/>
    </row>
    <row r="2473" spans="2:11">
      <c r="B2473" s="80"/>
      <c r="C2473" s="79"/>
      <c r="D2473" s="79"/>
      <c r="E2473" s="80"/>
      <c r="F2473" s="79"/>
      <c r="G2473" s="79"/>
      <c r="H2473" s="79"/>
      <c r="I2473" s="79"/>
      <c r="J2473" s="80"/>
      <c r="K2473" s="76"/>
    </row>
    <row r="2474" spans="2:11">
      <c r="B2474" s="80"/>
      <c r="C2474" s="79"/>
      <c r="D2474" s="79"/>
      <c r="E2474" s="80"/>
      <c r="F2474" s="79"/>
      <c r="G2474" s="79"/>
      <c r="H2474" s="79"/>
      <c r="I2474" s="79"/>
      <c r="J2474" s="80"/>
      <c r="K2474" s="76"/>
    </row>
    <row r="2475" spans="2:11">
      <c r="B2475" s="80"/>
      <c r="C2475" s="79"/>
      <c r="D2475" s="79"/>
      <c r="E2475" s="80"/>
      <c r="F2475" s="79"/>
      <c r="G2475" s="79"/>
      <c r="H2475" s="79"/>
      <c r="I2475" s="79"/>
      <c r="J2475" s="80"/>
      <c r="K2475" s="76"/>
    </row>
    <row r="2476" spans="2:11">
      <c r="B2476" s="80"/>
      <c r="C2476" s="79"/>
      <c r="D2476" s="79"/>
      <c r="E2476" s="80"/>
      <c r="F2476" s="79"/>
      <c r="G2476" s="79"/>
      <c r="H2476" s="79"/>
      <c r="I2476" s="79"/>
      <c r="J2476" s="80"/>
      <c r="K2476" s="76"/>
    </row>
    <row r="2477" spans="2:11">
      <c r="B2477" s="80"/>
      <c r="C2477" s="79"/>
      <c r="D2477" s="79"/>
      <c r="E2477" s="80"/>
      <c r="F2477" s="79"/>
      <c r="G2477" s="79"/>
      <c r="H2477" s="79"/>
      <c r="I2477" s="79"/>
      <c r="J2477" s="80"/>
      <c r="K2477" s="76"/>
    </row>
    <row r="2478" spans="2:11">
      <c r="B2478" s="80"/>
      <c r="C2478" s="79"/>
      <c r="D2478" s="79"/>
      <c r="E2478" s="80"/>
      <c r="F2478" s="79"/>
      <c r="G2478" s="79"/>
      <c r="H2478" s="79"/>
      <c r="I2478" s="79"/>
      <c r="J2478" s="80"/>
      <c r="K2478" s="76"/>
    </row>
    <row r="2479" spans="2:11">
      <c r="B2479" s="80"/>
      <c r="C2479" s="79"/>
      <c r="D2479" s="79"/>
      <c r="E2479" s="80"/>
      <c r="F2479" s="79"/>
      <c r="G2479" s="79"/>
      <c r="H2479" s="79"/>
      <c r="I2479" s="79"/>
      <c r="J2479" s="80"/>
      <c r="K2479" s="76"/>
    </row>
    <row r="2480" spans="2:11">
      <c r="B2480" s="80"/>
      <c r="C2480" s="79"/>
      <c r="D2480" s="79"/>
      <c r="E2480" s="80"/>
      <c r="F2480" s="79"/>
      <c r="G2480" s="79"/>
      <c r="H2480" s="79"/>
      <c r="I2480" s="79"/>
      <c r="J2480" s="80"/>
      <c r="K2480" s="76"/>
    </row>
    <row r="2481" spans="2:11">
      <c r="B2481" s="80"/>
      <c r="C2481" s="79"/>
      <c r="D2481" s="79"/>
      <c r="E2481" s="80"/>
      <c r="F2481" s="79"/>
      <c r="G2481" s="79"/>
      <c r="H2481" s="79"/>
      <c r="I2481" s="79"/>
      <c r="J2481" s="80"/>
      <c r="K2481" s="76"/>
    </row>
    <row r="2482" spans="2:11">
      <c r="B2482" s="80"/>
      <c r="C2482" s="79"/>
      <c r="D2482" s="79"/>
      <c r="E2482" s="80"/>
      <c r="F2482" s="79"/>
      <c r="G2482" s="79"/>
      <c r="H2482" s="79"/>
      <c r="I2482" s="79"/>
      <c r="J2482" s="80"/>
      <c r="K2482" s="76"/>
    </row>
    <row r="2483" spans="2:11">
      <c r="B2483" s="80"/>
      <c r="C2483" s="79"/>
      <c r="D2483" s="79"/>
      <c r="E2483" s="80"/>
      <c r="F2483" s="79"/>
      <c r="G2483" s="79"/>
      <c r="H2483" s="79"/>
      <c r="I2483" s="79"/>
      <c r="J2483" s="80"/>
      <c r="K2483" s="76"/>
    </row>
    <row r="2484" spans="2:11">
      <c r="B2484" s="80"/>
      <c r="C2484" s="79"/>
      <c r="D2484" s="79"/>
      <c r="E2484" s="80"/>
      <c r="F2484" s="79"/>
      <c r="G2484" s="79"/>
      <c r="H2484" s="79"/>
      <c r="I2484" s="79"/>
      <c r="J2484" s="80"/>
      <c r="K2484" s="76"/>
    </row>
    <row r="2485" spans="2:11">
      <c r="B2485" s="80"/>
      <c r="C2485" s="79"/>
      <c r="D2485" s="79"/>
      <c r="E2485" s="80"/>
      <c r="F2485" s="79"/>
      <c r="G2485" s="79"/>
      <c r="H2485" s="79"/>
      <c r="I2485" s="79"/>
      <c r="J2485" s="80"/>
      <c r="K2485" s="76"/>
    </row>
    <row r="2486" spans="2:11">
      <c r="B2486" s="80"/>
      <c r="C2486" s="79"/>
      <c r="D2486" s="79"/>
      <c r="E2486" s="80"/>
      <c r="F2486" s="79"/>
      <c r="G2486" s="79"/>
      <c r="H2486" s="79"/>
      <c r="I2486" s="79"/>
      <c r="J2486" s="80"/>
      <c r="K2486" s="76"/>
    </row>
    <row r="2487" spans="2:11">
      <c r="B2487" s="80"/>
      <c r="C2487" s="79"/>
      <c r="D2487" s="79"/>
      <c r="E2487" s="80"/>
      <c r="F2487" s="79"/>
      <c r="G2487" s="79"/>
      <c r="H2487" s="79"/>
      <c r="I2487" s="79"/>
      <c r="J2487" s="80"/>
      <c r="K2487" s="76"/>
    </row>
    <row r="2488" spans="2:11">
      <c r="B2488" s="80"/>
      <c r="C2488" s="79"/>
      <c r="D2488" s="79"/>
      <c r="E2488" s="80"/>
      <c r="F2488" s="79"/>
      <c r="G2488" s="79"/>
      <c r="H2488" s="79"/>
      <c r="I2488" s="79"/>
      <c r="J2488" s="80"/>
      <c r="K2488" s="76"/>
    </row>
    <row r="2489" spans="2:11">
      <c r="B2489" s="80"/>
      <c r="C2489" s="79"/>
      <c r="D2489" s="79"/>
      <c r="E2489" s="80"/>
      <c r="F2489" s="79"/>
      <c r="G2489" s="79"/>
      <c r="H2489" s="79"/>
      <c r="I2489" s="79"/>
      <c r="J2489" s="80"/>
      <c r="K2489" s="76"/>
    </row>
    <row r="2490" spans="2:11">
      <c r="B2490" s="80"/>
      <c r="C2490" s="79"/>
      <c r="D2490" s="79"/>
      <c r="E2490" s="80"/>
      <c r="F2490" s="79"/>
      <c r="G2490" s="79"/>
      <c r="H2490" s="79"/>
      <c r="I2490" s="79"/>
      <c r="J2490" s="80"/>
      <c r="K2490" s="76"/>
    </row>
    <row r="2491" spans="2:11">
      <c r="B2491" s="80"/>
      <c r="C2491" s="79"/>
      <c r="D2491" s="79"/>
      <c r="E2491" s="80"/>
      <c r="F2491" s="79"/>
      <c r="G2491" s="79"/>
      <c r="H2491" s="79"/>
      <c r="I2491" s="79"/>
      <c r="J2491" s="80"/>
      <c r="K2491" s="76"/>
    </row>
    <row r="2492" spans="2:11">
      <c r="B2492" s="80"/>
      <c r="C2492" s="79"/>
      <c r="D2492" s="79"/>
      <c r="E2492" s="80"/>
      <c r="F2492" s="79"/>
      <c r="G2492" s="79"/>
      <c r="H2492" s="79"/>
      <c r="I2492" s="79"/>
      <c r="J2492" s="80"/>
      <c r="K2492" s="76"/>
    </row>
    <row r="2493" spans="2:11">
      <c r="B2493" s="80"/>
      <c r="C2493" s="79"/>
      <c r="D2493" s="79"/>
      <c r="E2493" s="80"/>
      <c r="F2493" s="79"/>
      <c r="G2493" s="79"/>
      <c r="H2493" s="79"/>
      <c r="I2493" s="79"/>
      <c r="J2493" s="80"/>
      <c r="K2493" s="76"/>
    </row>
    <row r="2494" spans="2:11">
      <c r="B2494" s="80"/>
      <c r="C2494" s="79"/>
      <c r="D2494" s="79"/>
      <c r="E2494" s="80"/>
      <c r="F2494" s="79"/>
      <c r="G2494" s="79"/>
      <c r="H2494" s="79"/>
      <c r="I2494" s="79"/>
      <c r="J2494" s="80"/>
      <c r="K2494" s="76"/>
    </row>
    <row r="2495" spans="2:11">
      <c r="B2495" s="80"/>
      <c r="C2495" s="79"/>
      <c r="D2495" s="79"/>
      <c r="E2495" s="80"/>
      <c r="F2495" s="79"/>
      <c r="G2495" s="79"/>
      <c r="H2495" s="79"/>
      <c r="I2495" s="79"/>
      <c r="J2495" s="80"/>
      <c r="K2495" s="76"/>
    </row>
    <row r="2496" spans="2:11">
      <c r="B2496" s="80"/>
      <c r="C2496" s="79"/>
      <c r="D2496" s="79"/>
      <c r="E2496" s="80"/>
      <c r="F2496" s="79"/>
      <c r="G2496" s="79"/>
      <c r="H2496" s="79"/>
      <c r="I2496" s="79"/>
      <c r="J2496" s="80"/>
      <c r="K2496" s="76"/>
    </row>
    <row r="2497" spans="2:11">
      <c r="B2497" s="80"/>
      <c r="C2497" s="79"/>
      <c r="D2497" s="79"/>
      <c r="E2497" s="80"/>
      <c r="F2497" s="79"/>
      <c r="G2497" s="79"/>
      <c r="H2497" s="79"/>
      <c r="I2497" s="79"/>
      <c r="J2497" s="80"/>
      <c r="K2497" s="76"/>
    </row>
    <row r="2498" spans="2:11">
      <c r="B2498" s="80"/>
      <c r="C2498" s="79"/>
      <c r="D2498" s="79"/>
      <c r="E2498" s="80"/>
      <c r="F2498" s="79"/>
      <c r="G2498" s="79"/>
      <c r="H2498" s="79"/>
      <c r="I2498" s="79"/>
      <c r="J2498" s="80"/>
      <c r="K2498" s="76"/>
    </row>
    <row r="2499" spans="2:11">
      <c r="B2499" s="80"/>
      <c r="C2499" s="79"/>
      <c r="D2499" s="79"/>
      <c r="E2499" s="80"/>
      <c r="F2499" s="79"/>
      <c r="G2499" s="79"/>
      <c r="H2499" s="79"/>
      <c r="I2499" s="79"/>
      <c r="J2499" s="80"/>
      <c r="K2499" s="76"/>
    </row>
    <row r="2500" spans="2:11">
      <c r="B2500" s="80"/>
      <c r="C2500" s="79"/>
      <c r="D2500" s="79"/>
      <c r="E2500" s="80"/>
      <c r="F2500" s="79"/>
      <c r="G2500" s="79"/>
      <c r="H2500" s="79"/>
      <c r="I2500" s="79"/>
      <c r="J2500" s="80"/>
      <c r="K2500" s="76"/>
    </row>
    <row r="2501" spans="2:11">
      <c r="B2501">
        <v>5.7016607958406329</v>
      </c>
      <c r="C2501">
        <v>76.198982915068257</v>
      </c>
      <c r="D2501">
        <v>26.353203115620918</v>
      </c>
      <c r="E2501">
        <v>100</v>
      </c>
      <c r="F2501">
        <v>1.9968035900586045E-5</v>
      </c>
      <c r="G2501">
        <v>26.40569874856914</v>
      </c>
      <c r="H2501">
        <v>19.235563923615647</v>
      </c>
      <c r="I2501">
        <v>1.3605427161578728E-2</v>
      </c>
      <c r="J2501">
        <v>2.7529596043469225E-2</v>
      </c>
      <c r="K2501">
        <v>0</v>
      </c>
    </row>
    <row r="2502" spans="2:11">
      <c r="B2502">
        <v>5.7039497002147161</v>
      </c>
      <c r="C2502">
        <v>76.199007106918344</v>
      </c>
      <c r="D2502">
        <v>26.353218881359393</v>
      </c>
      <c r="E2502">
        <v>100</v>
      </c>
      <c r="F2502">
        <v>1.5765738474815548E-5</v>
      </c>
      <c r="G2502">
        <v>26.405729890100879</v>
      </c>
      <c r="H2502">
        <v>19.235586609056778</v>
      </c>
      <c r="I2502">
        <v>1.3605431530484364E-2</v>
      </c>
      <c r="J2502">
        <v>2.7529604883633221E-2</v>
      </c>
      <c r="K2502">
        <v>0</v>
      </c>
    </row>
    <row r="2503" spans="2:11">
      <c r="B2503">
        <v>5.7062386045887994</v>
      </c>
      <c r="C2503">
        <v>76.199031298768446</v>
      </c>
      <c r="D2503">
        <v>26.353234647100447</v>
      </c>
      <c r="E2503">
        <v>100</v>
      </c>
      <c r="F2503">
        <v>1.5765741052264914E-5</v>
      </c>
      <c r="G2503">
        <v>26.405760698300671</v>
      </c>
      <c r="H2503">
        <v>19.23560905167805</v>
      </c>
      <c r="I2503">
        <v>1.345980205354415E-2</v>
      </c>
      <c r="J2503">
        <v>2.7234934189021925E-2</v>
      </c>
      <c r="K2503">
        <v>0</v>
      </c>
    </row>
    <row r="2504" spans="2:11">
      <c r="B2504">
        <v>5.7085275089628826</v>
      </c>
      <c r="C2504">
        <v>76.199055490618548</v>
      </c>
      <c r="D2504">
        <v>26.353250412844066</v>
      </c>
      <c r="E2504">
        <v>100</v>
      </c>
      <c r="F2504">
        <v>1.5765743618434413E-5</v>
      </c>
      <c r="G2504">
        <v>26.405790713757352</v>
      </c>
      <c r="H2504">
        <v>19.235630916815616</v>
      </c>
      <c r="I2504">
        <v>1.3113460316962809E-2</v>
      </c>
      <c r="J2504">
        <v>2.6534136780175879E-2</v>
      </c>
      <c r="K2504">
        <v>0</v>
      </c>
    </row>
    <row r="2505" spans="2:11">
      <c r="B2505">
        <v>5.7108164133369659</v>
      </c>
      <c r="C2505">
        <v>76.199079682468636</v>
      </c>
      <c r="D2505">
        <v>26.353266178590243</v>
      </c>
      <c r="E2505">
        <v>100</v>
      </c>
      <c r="F2505">
        <v>1.576574617896398E-5</v>
      </c>
      <c r="G2505">
        <v>26.40581947705952</v>
      </c>
      <c r="H2505">
        <v>19.235651869805455</v>
      </c>
      <c r="I2505">
        <v>1.2566406223563861E-2</v>
      </c>
      <c r="J2505">
        <v>2.5427212460465524E-2</v>
      </c>
      <c r="K2505">
        <v>0</v>
      </c>
    </row>
    <row r="2506" spans="2:11">
      <c r="B2506">
        <v>5.7131053177110491</v>
      </c>
      <c r="C2506">
        <v>76.199103874318737</v>
      </c>
      <c r="D2506">
        <v>26.353281944338995</v>
      </c>
      <c r="E2506">
        <v>100</v>
      </c>
      <c r="F2506">
        <v>1.5765748750773411E-5</v>
      </c>
      <c r="G2506">
        <v>26.405846528795571</v>
      </c>
      <c r="H2506">
        <v>19.235671575983389</v>
      </c>
      <c r="I2506">
        <v>1.1818639676496068E-2</v>
      </c>
      <c r="J2506">
        <v>2.3914161033919395E-2</v>
      </c>
      <c r="K2506">
        <v>0</v>
      </c>
    </row>
    <row r="2507" spans="2:11">
      <c r="B2507">
        <v>5.7153942220851324</v>
      </c>
      <c r="C2507">
        <v>76.199128066168825</v>
      </c>
      <c r="D2507">
        <v>26.353297710090317</v>
      </c>
      <c r="E2507">
        <v>100</v>
      </c>
      <c r="F2507">
        <v>1.5765751322582842E-5</v>
      </c>
      <c r="G2507">
        <v>26.405871409553662</v>
      </c>
      <c r="H2507">
        <v>19.235689700685079</v>
      </c>
      <c r="I2507">
        <v>1.0870160578183781E-2</v>
      </c>
      <c r="J2507">
        <v>2.1994982303100232E-2</v>
      </c>
      <c r="K2507">
        <v>0</v>
      </c>
    </row>
    <row r="2508" spans="2:11">
      <c r="B2508">
        <v>5.7176831264592156</v>
      </c>
      <c r="C2508">
        <v>76.199152258018927</v>
      </c>
      <c r="D2508">
        <v>26.353313475844207</v>
      </c>
      <c r="E2508">
        <v>100</v>
      </c>
      <c r="F2508">
        <v>1.5765753888752341E-5</v>
      </c>
      <c r="G2508">
        <v>26.405894193268857</v>
      </c>
      <c r="H2508">
        <v>19.23570629776945</v>
      </c>
      <c r="I2508">
        <v>9.9539829850433768E-3</v>
      </c>
      <c r="J2508">
        <v>2.0141163327503549E-2</v>
      </c>
      <c r="K2508">
        <v>0</v>
      </c>
    </row>
    <row r="2509" spans="2:11">
      <c r="B2509">
        <v>5.7199720308332989</v>
      </c>
      <c r="C2509">
        <v>76.199176449869015</v>
      </c>
      <c r="D2509">
        <v>26.353329241600662</v>
      </c>
      <c r="E2509">
        <v>100</v>
      </c>
      <c r="F2509">
        <v>1.576575645492184E-5</v>
      </c>
      <c r="G2509">
        <v>26.40591515558674</v>
      </c>
      <c r="H2509">
        <v>19.235721568034005</v>
      </c>
      <c r="I2509">
        <v>9.1582322621038808E-3</v>
      </c>
      <c r="J2509">
        <v>1.8531019397904136E-2</v>
      </c>
      <c r="K2509">
        <v>0</v>
      </c>
    </row>
    <row r="2510" spans="2:11">
      <c r="B2510">
        <v>5.7222609352073821</v>
      </c>
      <c r="C2510">
        <v>76.199200641719102</v>
      </c>
      <c r="D2510">
        <v>26.353345007359682</v>
      </c>
      <c r="E2510">
        <v>100</v>
      </c>
      <c r="F2510">
        <v>1.5765759021091339E-5</v>
      </c>
      <c r="G2510">
        <v>26.405934572153036</v>
      </c>
      <c r="H2510">
        <v>19.235735712276341</v>
      </c>
      <c r="I2510">
        <v>8.4829084674228009E-3</v>
      </c>
      <c r="J2510">
        <v>1.7164550631777162E-2</v>
      </c>
      <c r="K2510">
        <v>0</v>
      </c>
    </row>
    <row r="2511" spans="2:11">
      <c r="B2511">
        <v>5.7245498395814653</v>
      </c>
      <c r="C2511">
        <v>76.199224833569204</v>
      </c>
      <c r="D2511">
        <v>26.353360773121274</v>
      </c>
      <c r="E2511">
        <v>100</v>
      </c>
      <c r="F2511">
        <v>1.5765761592900773E-5</v>
      </c>
      <c r="G2511">
        <v>26.405952718613602</v>
      </c>
      <c r="H2511">
        <v>19.235748931294157</v>
      </c>
      <c r="I2511">
        <v>7.9280116592498479E-3</v>
      </c>
      <c r="J2511">
        <v>1.6041757146986697E-2</v>
      </c>
      <c r="K2511">
        <v>0</v>
      </c>
    </row>
    <row r="2512" spans="2:11">
      <c r="B2512">
        <v>5.7268387439555486</v>
      </c>
      <c r="C2512">
        <v>76.199249025419292</v>
      </c>
      <c r="D2512">
        <v>26.353376538885435</v>
      </c>
      <c r="E2512">
        <v>100</v>
      </c>
      <c r="F2512">
        <v>1.5765764159070272E-5</v>
      </c>
      <c r="G2512">
        <v>26.405969870614424</v>
      </c>
      <c r="H2512">
        <v>19.235761425885244</v>
      </c>
      <c r="I2512">
        <v>7.493541896012145E-3</v>
      </c>
      <c r="J2512">
        <v>1.516263906175579E-2</v>
      </c>
      <c r="K2512">
        <v>0</v>
      </c>
    </row>
    <row r="2513" spans="2:11">
      <c r="B2513">
        <v>5.7291276483296318</v>
      </c>
      <c r="C2513">
        <v>76.199273217269393</v>
      </c>
      <c r="D2513">
        <v>26.353392304652164</v>
      </c>
      <c r="E2513">
        <v>100</v>
      </c>
      <c r="F2513">
        <v>1.5765766730879703E-5</v>
      </c>
      <c r="G2513">
        <v>26.40598630380163</v>
      </c>
      <c r="H2513">
        <v>19.235773396847495</v>
      </c>
      <c r="I2513">
        <v>7.1794992360185396E-3</v>
      </c>
      <c r="J2513">
        <v>1.4527196494068166E-2</v>
      </c>
      <c r="K2513">
        <v>0</v>
      </c>
    </row>
    <row r="2514" spans="2:11">
      <c r="B2514">
        <v>5.7314165527037151</v>
      </c>
      <c r="C2514">
        <v>76.199297409119495</v>
      </c>
      <c r="D2514">
        <v>26.353408070421462</v>
      </c>
      <c r="E2514">
        <v>100</v>
      </c>
      <c r="F2514">
        <v>1.5765769297049202E-5</v>
      </c>
      <c r="G2514">
        <v>26.406002293821473</v>
      </c>
      <c r="H2514">
        <v>19.235785044978901</v>
      </c>
      <c r="I2514">
        <v>6.9858837374004628E-3</v>
      </c>
      <c r="J2514">
        <v>1.4135429561548569E-2</v>
      </c>
      <c r="K2514">
        <v>0</v>
      </c>
    </row>
    <row r="2515" spans="2:11">
      <c r="B2515">
        <v>5.7337054570777983</v>
      </c>
      <c r="C2515">
        <v>76.199321600969583</v>
      </c>
      <c r="D2515">
        <v>26.353423836193318</v>
      </c>
      <c r="E2515">
        <v>100</v>
      </c>
      <c r="F2515">
        <v>1.576577185757877E-5</v>
      </c>
      <c r="G2515">
        <v>26.406018116320347</v>
      </c>
      <c r="H2515">
        <v>19.235796571077543</v>
      </c>
      <c r="I2515">
        <v>6.9126954585702529E-3</v>
      </c>
      <c r="J2515">
        <v>1.398733838239013E-2</v>
      </c>
      <c r="K2515">
        <v>0</v>
      </c>
    </row>
    <row r="2516" spans="2:11">
      <c r="B2516">
        <v>5.7359943614518816</v>
      </c>
      <c r="C2516">
        <v>76.199345792819685</v>
      </c>
      <c r="D2516">
        <v>26.353439601967761</v>
      </c>
      <c r="E2516">
        <v>100</v>
      </c>
      <c r="F2516">
        <v>1.5765774440668067E-5</v>
      </c>
      <c r="G2516">
        <v>26.406033913607992</v>
      </c>
      <c r="H2516">
        <v>19.235808078810749</v>
      </c>
      <c r="I2516">
        <v>6.9016809194718037E-3</v>
      </c>
      <c r="J2516">
        <v>1.3965051260612607E-2</v>
      </c>
      <c r="K2516">
        <v>0</v>
      </c>
    </row>
    <row r="2517" spans="2:11">
      <c r="B2517">
        <v>5.7382832658259648</v>
      </c>
      <c r="C2517">
        <v>76.199369984669772</v>
      </c>
      <c r="D2517">
        <v>26.353455367744751</v>
      </c>
      <c r="E2517">
        <v>100</v>
      </c>
      <c r="F2517">
        <v>1.5765776989917768E-5</v>
      </c>
      <c r="G2517">
        <v>26.406049710898209</v>
      </c>
      <c r="H2517">
        <v>19.23581958654583</v>
      </c>
      <c r="I2517">
        <v>6.9016820436320642E-3</v>
      </c>
      <c r="J2517">
        <v>1.396505353526944E-2</v>
      </c>
      <c r="K2517">
        <v>0</v>
      </c>
    </row>
    <row r="2518" spans="2:11">
      <c r="B2518">
        <v>5.7405721702000481</v>
      </c>
      <c r="C2518">
        <v>76.199394176519874</v>
      </c>
      <c r="D2518">
        <v>26.35347113352433</v>
      </c>
      <c r="E2518">
        <v>100</v>
      </c>
      <c r="F2518">
        <v>1.5765779578646997E-5</v>
      </c>
      <c r="G2518">
        <v>26.406065508191002</v>
      </c>
      <c r="H2518">
        <v>19.235831094282787</v>
      </c>
      <c r="I2518">
        <v>6.9016831678958158E-3</v>
      </c>
      <c r="J2518">
        <v>1.396505581013568E-2</v>
      </c>
      <c r="K2518">
        <v>0</v>
      </c>
    </row>
    <row r="2519" spans="2:11">
      <c r="B2519">
        <v>5.7428610745741313</v>
      </c>
      <c r="C2519">
        <v>76.199418368369962</v>
      </c>
      <c r="D2519">
        <v>26.353486899306464</v>
      </c>
      <c r="E2519">
        <v>100</v>
      </c>
      <c r="F2519">
        <v>1.5765782133536633E-5</v>
      </c>
      <c r="G2519">
        <v>26.406081305486371</v>
      </c>
      <c r="H2519">
        <v>19.235842602021616</v>
      </c>
      <c r="I2519">
        <v>6.9016842920708588E-3</v>
      </c>
      <c r="J2519">
        <v>1.3965058084822426E-2</v>
      </c>
      <c r="K2519">
        <v>0</v>
      </c>
    </row>
    <row r="2520" spans="2:11">
      <c r="B2520">
        <v>5.7451499789482146</v>
      </c>
      <c r="C2520">
        <v>76.199442560220049</v>
      </c>
      <c r="D2520">
        <v>26.353502665091167</v>
      </c>
      <c r="E2520">
        <v>100</v>
      </c>
      <c r="F2520">
        <v>1.5765784705346064E-5</v>
      </c>
      <c r="G2520">
        <v>26.406097102784308</v>
      </c>
      <c r="H2520">
        <v>19.235854109762322</v>
      </c>
      <c r="I2520">
        <v>6.9016854163050419E-3</v>
      </c>
      <c r="J2520">
        <v>1.3965060359628833E-2</v>
      </c>
      <c r="K2520">
        <v>0</v>
      </c>
    </row>
    <row r="2521" spans="2:11">
      <c r="B2521">
        <v>5.7474388833222978</v>
      </c>
      <c r="C2521">
        <v>76.199466752070151</v>
      </c>
      <c r="D2521">
        <v>26.353518430878434</v>
      </c>
      <c r="E2521">
        <v>100</v>
      </c>
      <c r="F2521">
        <v>1.5765787265875631E-5</v>
      </c>
      <c r="G2521">
        <v>26.406112900084818</v>
      </c>
      <c r="H2521">
        <v>19.235865617504896</v>
      </c>
      <c r="I2521">
        <v>6.9016865404653007E-3</v>
      </c>
      <c r="J2521">
        <v>1.3965062634285666E-2</v>
      </c>
      <c r="K2521">
        <v>0</v>
      </c>
    </row>
    <row r="2522" spans="2:11">
      <c r="B2522">
        <v>5.749727787696381</v>
      </c>
      <c r="C2522">
        <v>76.199490943920239</v>
      </c>
      <c r="D2522">
        <v>26.353534196668271</v>
      </c>
      <c r="E2522">
        <v>100</v>
      </c>
      <c r="F2522">
        <v>1.5765789837685062E-5</v>
      </c>
      <c r="G2522">
        <v>26.406128697387903</v>
      </c>
      <c r="H2522">
        <v>19.235877125249353</v>
      </c>
      <c r="I2522">
        <v>6.9016876647881873E-3</v>
      </c>
      <c r="J2522">
        <v>1.3965064909271558E-2</v>
      </c>
      <c r="K2522">
        <v>0</v>
      </c>
    </row>
    <row r="2523" spans="2:11">
      <c r="B2523">
        <v>5.7520166920704643</v>
      </c>
      <c r="C2523">
        <v>76.199515135770341</v>
      </c>
      <c r="D2523">
        <v>26.353549962460679</v>
      </c>
      <c r="E2523">
        <v>100</v>
      </c>
      <c r="F2523">
        <v>1.5765792409494493E-5</v>
      </c>
      <c r="G2523">
        <v>26.406144494693564</v>
      </c>
      <c r="H2523">
        <v>19.235888632995682</v>
      </c>
      <c r="I2523">
        <v>6.9016887888597401E-3</v>
      </c>
      <c r="J2523">
        <v>1.3965067183748899E-2</v>
      </c>
      <c r="K2523">
        <v>0</v>
      </c>
    </row>
    <row r="2524" spans="2:11">
      <c r="B2524">
        <v>5.7543055964445475</v>
      </c>
      <c r="C2524">
        <v>76.199539327620428</v>
      </c>
      <c r="D2524">
        <v>26.353565728255663</v>
      </c>
      <c r="E2524">
        <v>100</v>
      </c>
      <c r="F2524">
        <v>1.5765794981303927E-5</v>
      </c>
      <c r="G2524">
        <v>26.406160292001793</v>
      </c>
      <c r="H2524">
        <v>19.235900140743883</v>
      </c>
      <c r="I2524">
        <v>6.9016899131087075E-3</v>
      </c>
      <c r="J2524">
        <v>1.3965069458585224E-2</v>
      </c>
      <c r="K2524">
        <v>0</v>
      </c>
    </row>
    <row r="2525" spans="2:11">
      <c r="B2525">
        <v>5.7565945008186308</v>
      </c>
      <c r="C2525">
        <v>76.19956351947053</v>
      </c>
      <c r="D2525">
        <v>26.353581494053216</v>
      </c>
      <c r="E2525">
        <v>100</v>
      </c>
      <c r="F2525">
        <v>1.5765797553113357E-5</v>
      </c>
      <c r="G2525">
        <v>26.406176089312595</v>
      </c>
      <c r="H2525">
        <v>19.235911648493961</v>
      </c>
      <c r="I2525">
        <v>6.9016910371359104E-3</v>
      </c>
      <c r="J2525">
        <v>1.3965071732972826E-2</v>
      </c>
      <c r="K2525">
        <v>0</v>
      </c>
    </row>
    <row r="2526" spans="2:11">
      <c r="B2526">
        <v>5.758883405192714</v>
      </c>
      <c r="C2526">
        <v>76.199587711320632</v>
      </c>
      <c r="D2526">
        <v>26.353597259853331</v>
      </c>
      <c r="E2526">
        <v>100</v>
      </c>
      <c r="F2526">
        <v>1.5765800113642925E-5</v>
      </c>
      <c r="G2526">
        <v>26.406191886625972</v>
      </c>
      <c r="H2526">
        <v>19.235923156245907</v>
      </c>
      <c r="I2526">
        <v>6.9016921612813859E-3</v>
      </c>
      <c r="J2526">
        <v>1.3965074007599741E-2</v>
      </c>
      <c r="K2526">
        <v>0</v>
      </c>
    </row>
    <row r="2527" spans="2:11">
      <c r="B2527">
        <v>5.7611723095667973</v>
      </c>
      <c r="C2527">
        <v>76.199604875646301</v>
      </c>
      <c r="D2527">
        <v>26.353608445825632</v>
      </c>
      <c r="E2527">
        <v>100</v>
      </c>
      <c r="F2527">
        <v>1.1185972303628942E-5</v>
      </c>
      <c r="G2527">
        <v>26.406207683941922</v>
      </c>
      <c r="H2527">
        <v>19.235934663999736</v>
      </c>
      <c r="I2527">
        <v>6.9016932855155682E-3</v>
      </c>
      <c r="J2527">
        <v>1.396507628240615E-2</v>
      </c>
      <c r="K2527">
        <v>0</v>
      </c>
    </row>
    <row r="2528" spans="2:11">
      <c r="B2528">
        <v>5.7634612139408805</v>
      </c>
      <c r="C2528">
        <v>76.199615346435124</v>
      </c>
      <c r="D2528">
        <v>26.35361526962792</v>
      </c>
      <c r="E2528">
        <v>100</v>
      </c>
      <c r="F2528">
        <v>6.8238022868261077E-6</v>
      </c>
      <c r="G2528">
        <v>26.406223481260447</v>
      </c>
      <c r="H2528">
        <v>19.235946171755433</v>
      </c>
      <c r="I2528">
        <v>6.901694409912373E-3</v>
      </c>
      <c r="J2528">
        <v>1.3965078557541612E-2</v>
      </c>
      <c r="K2528">
        <v>0</v>
      </c>
    </row>
    <row r="2529" spans="2:11">
      <c r="B2529">
        <v>5.7657501183149638</v>
      </c>
      <c r="C2529">
        <v>76.199625817223946</v>
      </c>
      <c r="D2529">
        <v>26.35362209343069</v>
      </c>
      <c r="E2529">
        <v>100</v>
      </c>
      <c r="F2529">
        <v>6.823802771860343E-6</v>
      </c>
      <c r="G2529">
        <v>26.406239141186635</v>
      </c>
      <c r="H2529">
        <v>19.235957579425953</v>
      </c>
      <c r="I2529">
        <v>6.8416690374813287E-3</v>
      </c>
      <c r="J2529">
        <v>1.3843621565727937E-2</v>
      </c>
      <c r="K2529">
        <v>0</v>
      </c>
    </row>
    <row r="2530" spans="2:11">
      <c r="B2530">
        <v>5.768039022689047</v>
      </c>
      <c r="C2530">
        <v>76.199636288012769</v>
      </c>
      <c r="D2530">
        <v>26.35362891723393</v>
      </c>
      <c r="E2530">
        <v>100</v>
      </c>
      <c r="F2530">
        <v>6.8238032399747793E-6</v>
      </c>
      <c r="G2530">
        <v>26.406254395460394</v>
      </c>
      <c r="H2530">
        <v>19.235968691593857</v>
      </c>
      <c r="I2530">
        <v>6.6644434482062741E-3</v>
      </c>
      <c r="J2530">
        <v>1.3485018427188777E-2</v>
      </c>
      <c r="K2530">
        <v>0</v>
      </c>
    </row>
    <row r="2531" spans="2:11">
      <c r="B2531">
        <v>5.7703279270631302</v>
      </c>
      <c r="C2531">
        <v>76.199646758801592</v>
      </c>
      <c r="D2531">
        <v>26.353635741037667</v>
      </c>
      <c r="E2531">
        <v>100</v>
      </c>
      <c r="F2531">
        <v>6.8238037362888804E-6</v>
      </c>
      <c r="G2531">
        <v>26.406268975821575</v>
      </c>
      <c r="H2531">
        <v>19.235979312841646</v>
      </c>
      <c r="I2531">
        <v>6.370017614766031E-3</v>
      </c>
      <c r="J2531">
        <v>1.2889269086641713E-2</v>
      </c>
      <c r="K2531">
        <v>0</v>
      </c>
    </row>
    <row r="2532" spans="2:11">
      <c r="B2532">
        <v>5.7726168314372135</v>
      </c>
      <c r="C2532">
        <v>76.199657229590429</v>
      </c>
      <c r="D2532">
        <v>26.353642564841877</v>
      </c>
      <c r="E2532">
        <v>100</v>
      </c>
      <c r="F2532">
        <v>6.8238042100432491E-6</v>
      </c>
      <c r="G2532">
        <v>26.406282614009964</v>
      </c>
      <c r="H2532">
        <v>19.2359892477518</v>
      </c>
      <c r="I2532">
        <v>5.9583915094993745E-3</v>
      </c>
      <c r="J2532">
        <v>1.2056373488116258E-2</v>
      </c>
      <c r="K2532">
        <v>0</v>
      </c>
    </row>
    <row r="2533" spans="2:11">
      <c r="B2533">
        <v>5.7749057358112967</v>
      </c>
      <c r="C2533">
        <v>76.199667700379251</v>
      </c>
      <c r="D2533">
        <v>26.353649388646573</v>
      </c>
      <c r="E2533">
        <v>100</v>
      </c>
      <c r="F2533">
        <v>6.8238046950774844E-6</v>
      </c>
      <c r="G2533">
        <v>26.406295041765283</v>
      </c>
      <c r="H2533">
        <v>19.235998300906733</v>
      </c>
      <c r="I2533">
        <v>5.4295651054695124E-3</v>
      </c>
      <c r="J2533">
        <v>1.0986331577107765E-2</v>
      </c>
      <c r="K2533">
        <v>0</v>
      </c>
    </row>
    <row r="2534" spans="2:11">
      <c r="B2534">
        <v>5.77719464018538</v>
      </c>
      <c r="C2534">
        <v>76.199678171168074</v>
      </c>
      <c r="D2534">
        <v>26.353656212451746</v>
      </c>
      <c r="E2534">
        <v>100</v>
      </c>
      <c r="F2534">
        <v>6.8238051744717865E-6</v>
      </c>
      <c r="G2534">
        <v>26.40630621065905</v>
      </c>
      <c r="H2534">
        <v>19.236006437028106</v>
      </c>
      <c r="I2534">
        <v>4.8795807702709561E-3</v>
      </c>
      <c r="J2534">
        <v>9.8734781254344907E-3</v>
      </c>
      <c r="K2534">
        <v>0</v>
      </c>
    </row>
    <row r="2535" spans="2:11">
      <c r="B2535">
        <v>5.7794835445594632</v>
      </c>
      <c r="C2535">
        <v>76.199688641956911</v>
      </c>
      <c r="D2535">
        <v>26.353663036257402</v>
      </c>
      <c r="E2535">
        <v>100</v>
      </c>
      <c r="F2535">
        <v>6.8238056538660885E-6</v>
      </c>
      <c r="G2535">
        <v>26.406316281647012</v>
      </c>
      <c r="H2535">
        <v>19.236013773366167</v>
      </c>
      <c r="I2535">
        <v>4.3999164284161752E-3</v>
      </c>
      <c r="J2535">
        <v>8.9029120850672282E-3</v>
      </c>
      <c r="K2535">
        <v>0</v>
      </c>
    </row>
    <row r="2536" spans="2:11">
      <c r="B2536">
        <v>5.7817724489335465</v>
      </c>
      <c r="C2536">
        <v>76.199699112745733</v>
      </c>
      <c r="D2536">
        <v>26.35366986006354</v>
      </c>
      <c r="E2536">
        <v>100</v>
      </c>
      <c r="F2536">
        <v>6.823806138900323E-6</v>
      </c>
      <c r="G2536">
        <v>26.40632541568494</v>
      </c>
      <c r="H2536">
        <v>19.236020427171169</v>
      </c>
      <c r="I2536">
        <v>3.9905720961825597E-3</v>
      </c>
      <c r="J2536">
        <v>8.0746334889421033E-3</v>
      </c>
      <c r="K2536">
        <v>0</v>
      </c>
    </row>
    <row r="2537" spans="2:11">
      <c r="B2537">
        <v>5.7840613533076297</v>
      </c>
      <c r="C2537">
        <v>76.199709583534556</v>
      </c>
      <c r="D2537">
        <v>26.353676683870148</v>
      </c>
      <c r="E2537">
        <v>100</v>
      </c>
      <c r="F2537">
        <v>6.8238066070147593E-6</v>
      </c>
      <c r="G2537">
        <v>26.406333773728647</v>
      </c>
      <c r="H2537">
        <v>19.236026515693407</v>
      </c>
      <c r="I2537">
        <v>3.6515477902318945E-3</v>
      </c>
      <c r="J2537">
        <v>7.3886423707730242E-3</v>
      </c>
      <c r="K2537">
        <v>0</v>
      </c>
    </row>
    <row r="2538" spans="2:11">
      <c r="B2538">
        <v>5.786350257681713</v>
      </c>
      <c r="C2538">
        <v>76.199720054323379</v>
      </c>
      <c r="D2538">
        <v>26.35368350767725</v>
      </c>
      <c r="E2538">
        <v>100</v>
      </c>
      <c r="F2538">
        <v>6.8238071033288604E-6</v>
      </c>
      <c r="G2538">
        <v>26.406341516733992</v>
      </c>
      <c r="H2538">
        <v>19.2360321561832</v>
      </c>
      <c r="I2538">
        <v>3.3828435267380832E-3</v>
      </c>
      <c r="J2538">
        <v>6.8449387632867169E-3</v>
      </c>
      <c r="K2538">
        <v>0</v>
      </c>
    </row>
    <row r="2539" spans="2:11">
      <c r="B2539">
        <v>5.7886391620557962</v>
      </c>
      <c r="C2539">
        <v>76.199730525112201</v>
      </c>
      <c r="D2539">
        <v>26.353690331484835</v>
      </c>
      <c r="E2539">
        <v>100</v>
      </c>
      <c r="F2539">
        <v>6.8238075827231624E-6</v>
      </c>
      <c r="G2539">
        <v>26.406348805656865</v>
      </c>
      <c r="H2539">
        <v>19.236037465890895</v>
      </c>
      <c r="I2539">
        <v>3.1844593221263613E-3</v>
      </c>
      <c r="J2539">
        <v>6.4435226997184569E-3</v>
      </c>
      <c r="K2539">
        <v>0</v>
      </c>
    </row>
    <row r="2540" spans="2:11">
      <c r="B2540">
        <v>5.7909280664298795</v>
      </c>
      <c r="C2540">
        <v>76.199740995901038</v>
      </c>
      <c r="D2540">
        <v>26.353697155292888</v>
      </c>
      <c r="E2540">
        <v>100</v>
      </c>
      <c r="F2540">
        <v>6.8238080564775311E-6</v>
      </c>
      <c r="G2540">
        <v>26.406355801453188</v>
      </c>
      <c r="H2540">
        <v>19.23604256206686</v>
      </c>
      <c r="I2540">
        <v>3.056395192955023E-3</v>
      </c>
      <c r="J2540">
        <v>6.1843942135727465E-3</v>
      </c>
      <c r="K2540">
        <v>0</v>
      </c>
    </row>
    <row r="2541" spans="2:11">
      <c r="B2541">
        <v>5.7932169708039627</v>
      </c>
      <c r="C2541">
        <v>76.199751466689861</v>
      </c>
      <c r="D2541">
        <v>26.353703979101432</v>
      </c>
      <c r="E2541">
        <v>100</v>
      </c>
      <c r="F2541">
        <v>6.8238085415117665E-6</v>
      </c>
      <c r="G2541">
        <v>26.406362665078934</v>
      </c>
      <c r="H2541">
        <v>19.236047561961509</v>
      </c>
      <c r="I2541">
        <v>2.9986511556197321E-3</v>
      </c>
      <c r="J2541">
        <v>6.0675533380250288E-3</v>
      </c>
      <c r="K2541">
        <v>0</v>
      </c>
    </row>
    <row r="2542" spans="2:11">
      <c r="B2542">
        <v>5.7955058751780459</v>
      </c>
      <c r="C2542">
        <v>76.199761937478698</v>
      </c>
      <c r="D2542">
        <v>26.353710802910456</v>
      </c>
      <c r="E2542">
        <v>100</v>
      </c>
      <c r="F2542">
        <v>6.823809026546001E-6</v>
      </c>
      <c r="G2542">
        <v>26.406369502532137</v>
      </c>
      <c r="H2542">
        <v>19.236052542790436</v>
      </c>
      <c r="I2542">
        <v>2.9872166276874428E-3</v>
      </c>
      <c r="J2542">
        <v>6.0444163992736579E-3</v>
      </c>
      <c r="K2542">
        <v>0</v>
      </c>
    </row>
    <row r="2543" spans="2:11">
      <c r="B2543">
        <v>5.7977947795521292</v>
      </c>
      <c r="C2543">
        <v>76.199772408267506</v>
      </c>
      <c r="D2543">
        <v>26.353717626719945</v>
      </c>
      <c r="E2543">
        <v>100</v>
      </c>
      <c r="F2543">
        <v>6.8238094890205048E-6</v>
      </c>
      <c r="G2543">
        <v>26.406376339985826</v>
      </c>
      <c r="H2543">
        <v>19.236057523619714</v>
      </c>
      <c r="I2543">
        <v>2.9872168381995289E-3</v>
      </c>
      <c r="J2543">
        <v>6.0444168252296098E-3</v>
      </c>
      <c r="K2543">
        <v>0</v>
      </c>
    </row>
    <row r="2544" spans="2:11">
      <c r="B2544">
        <v>5.8000836839262124</v>
      </c>
      <c r="C2544">
        <v>76.199782879056329</v>
      </c>
      <c r="D2544">
        <v>26.353724450529938</v>
      </c>
      <c r="E2544">
        <v>100</v>
      </c>
      <c r="F2544">
        <v>6.8238099909745383E-6</v>
      </c>
      <c r="G2544">
        <v>26.406383177439992</v>
      </c>
      <c r="H2544">
        <v>19.236062504449343</v>
      </c>
      <c r="I2544">
        <v>2.9872170489925135E-3</v>
      </c>
      <c r="J2544">
        <v>6.0444172517539413E-3</v>
      </c>
      <c r="K2544">
        <v>0</v>
      </c>
    </row>
    <row r="2545" spans="2:11">
      <c r="B2545">
        <v>5.8023725883002957</v>
      </c>
      <c r="C2545">
        <v>76.199793349845166</v>
      </c>
      <c r="D2545">
        <v>26.353731274340415</v>
      </c>
      <c r="E2545">
        <v>100</v>
      </c>
      <c r="F2545">
        <v>6.8238104760087737E-6</v>
      </c>
      <c r="G2545">
        <v>26.406390014894647</v>
      </c>
      <c r="H2545">
        <v>19.236067485279328</v>
      </c>
      <c r="I2545">
        <v>2.987217259445462E-3</v>
      </c>
      <c r="J2545">
        <v>6.0444176775902329E-3</v>
      </c>
      <c r="K2545">
        <v>0</v>
      </c>
    </row>
    <row r="2546" spans="2:11">
      <c r="B2546">
        <v>5.8046614926743789</v>
      </c>
      <c r="C2546">
        <v>76.199803820633988</v>
      </c>
      <c r="D2546">
        <v>26.353738098151357</v>
      </c>
      <c r="E2546">
        <v>100</v>
      </c>
      <c r="F2546">
        <v>6.8238109441232091E-6</v>
      </c>
      <c r="G2546">
        <v>26.406396852349779</v>
      </c>
      <c r="H2546">
        <v>19.236072466109661</v>
      </c>
      <c r="I2546">
        <v>2.9872174699131946E-3</v>
      </c>
      <c r="J2546">
        <v>6.0444181034564406E-3</v>
      </c>
      <c r="K2546">
        <v>0</v>
      </c>
    </row>
    <row r="2547" spans="2:11">
      <c r="B2547">
        <v>5.8069503970484622</v>
      </c>
      <c r="C2547">
        <v>76.199814291422825</v>
      </c>
      <c r="D2547">
        <v>26.353744921962786</v>
      </c>
      <c r="E2547">
        <v>100</v>
      </c>
      <c r="F2547">
        <v>6.8238114291574444E-6</v>
      </c>
      <c r="G2547">
        <v>26.406403689805394</v>
      </c>
      <c r="H2547">
        <v>19.236077446940346</v>
      </c>
      <c r="I2547">
        <v>2.9872176806026904E-3</v>
      </c>
      <c r="J2547">
        <v>6.0444185297713693E-3</v>
      </c>
      <c r="K2547">
        <v>0</v>
      </c>
    </row>
    <row r="2548" spans="2:11">
      <c r="B2548">
        <v>5.8092393014225454</v>
      </c>
      <c r="C2548">
        <v>76.199824762211648</v>
      </c>
      <c r="D2548">
        <v>26.353751745774694</v>
      </c>
      <c r="E2548">
        <v>100</v>
      </c>
      <c r="F2548">
        <v>6.8238119085517465E-6</v>
      </c>
      <c r="G2548">
        <v>26.406410527261492</v>
      </c>
      <c r="H2548">
        <v>19.236082427771379</v>
      </c>
      <c r="I2548">
        <v>2.9872178912626174E-3</v>
      </c>
      <c r="J2548">
        <v>6.0444189560264674E-3</v>
      </c>
      <c r="K2548">
        <v>0</v>
      </c>
    </row>
    <row r="2549" spans="2:11">
      <c r="B2549">
        <v>5.8115282057966287</v>
      </c>
      <c r="C2549">
        <v>76.199835233000471</v>
      </c>
      <c r="D2549">
        <v>26.353758569587082</v>
      </c>
      <c r="E2549">
        <v>100</v>
      </c>
      <c r="F2549">
        <v>6.8238123879460485E-6</v>
      </c>
      <c r="G2549">
        <v>26.406417364718074</v>
      </c>
      <c r="H2549">
        <v>19.236087408602771</v>
      </c>
      <c r="I2549">
        <v>2.9872181018634082E-3</v>
      </c>
      <c r="J2549">
        <v>6.0444193821619077E-3</v>
      </c>
      <c r="K2549">
        <v>0</v>
      </c>
    </row>
    <row r="2550" spans="2:11">
      <c r="B2550">
        <v>5.8138171101707119</v>
      </c>
      <c r="C2550">
        <v>76.199845703789293</v>
      </c>
      <c r="D2550">
        <v>26.353765393399939</v>
      </c>
      <c r="E2550">
        <v>100</v>
      </c>
      <c r="F2550">
        <v>6.8238128560604848E-6</v>
      </c>
      <c r="G2550">
        <v>26.406424202175135</v>
      </c>
      <c r="H2550">
        <v>19.236092389434507</v>
      </c>
      <c r="I2550">
        <v>2.9872183127598825E-3</v>
      </c>
      <c r="J2550">
        <v>6.044419808895642E-3</v>
      </c>
      <c r="K2550">
        <v>0</v>
      </c>
    </row>
    <row r="2551" spans="2:11">
      <c r="B2551">
        <v>5.8161060145447951</v>
      </c>
      <c r="C2551">
        <v>76.199856174578116</v>
      </c>
      <c r="D2551">
        <v>26.353772217213304</v>
      </c>
      <c r="E2551">
        <v>100</v>
      </c>
      <c r="F2551">
        <v>6.8238133636544516E-6</v>
      </c>
      <c r="G2551">
        <v>26.406431039632679</v>
      </c>
      <c r="H2551">
        <v>19.236097370266595</v>
      </c>
      <c r="I2551">
        <v>2.987218523508515E-3</v>
      </c>
      <c r="J2551">
        <v>6.0444202353302301E-3</v>
      </c>
      <c r="K2551">
        <v>0</v>
      </c>
    </row>
    <row r="2552" spans="2:11">
      <c r="B2552">
        <v>5.8183949189188784</v>
      </c>
      <c r="C2552">
        <v>76.199866645366953</v>
      </c>
      <c r="D2552">
        <v>26.353779041027135</v>
      </c>
      <c r="E2552">
        <v>100</v>
      </c>
      <c r="F2552">
        <v>6.8238138317688879E-6</v>
      </c>
      <c r="G2552">
        <v>26.406437877090706</v>
      </c>
      <c r="H2552">
        <v>19.236102351099039</v>
      </c>
      <c r="I2552">
        <v>2.987218733798837E-3</v>
      </c>
      <c r="J2552">
        <v>6.0444206608374603E-3</v>
      </c>
      <c r="K2552">
        <v>0</v>
      </c>
    </row>
    <row r="2553" spans="2:11">
      <c r="B2553">
        <v>5.8206838232929616</v>
      </c>
      <c r="C2553">
        <v>76.199875056146723</v>
      </c>
      <c r="D2553">
        <v>26.353784522333267</v>
      </c>
      <c r="E2553">
        <v>100</v>
      </c>
      <c r="F2553">
        <v>5.4813061337366515E-6</v>
      </c>
      <c r="G2553">
        <v>26.406444714549217</v>
      </c>
      <c r="H2553">
        <v>19.23610733193183</v>
      </c>
      <c r="I2553">
        <v>2.9872189442961381E-3</v>
      </c>
      <c r="J2553">
        <v>6.044421086763496E-3</v>
      </c>
      <c r="K2553">
        <v>0</v>
      </c>
    </row>
    <row r="2554" spans="2:11">
      <c r="B2554">
        <v>5.8229727276670449</v>
      </c>
      <c r="C2554">
        <v>76.199878631640019</v>
      </c>
      <c r="D2554">
        <v>26.353786852482752</v>
      </c>
      <c r="E2554">
        <v>100</v>
      </c>
      <c r="F2554">
        <v>2.3301494828764644E-6</v>
      </c>
      <c r="G2554">
        <v>26.406451552008203</v>
      </c>
      <c r="H2554">
        <v>19.23611231276497</v>
      </c>
      <c r="I2554">
        <v>2.9872191547786553E-3</v>
      </c>
      <c r="J2554">
        <v>6.0444215126596191E-3</v>
      </c>
      <c r="K2554">
        <v>0</v>
      </c>
    </row>
    <row r="2555" spans="2:11">
      <c r="B2555">
        <v>5.8252616320411281</v>
      </c>
      <c r="C2555">
        <v>76.199882207133314</v>
      </c>
      <c r="D2555">
        <v>26.353789182632283</v>
      </c>
      <c r="E2555">
        <v>100</v>
      </c>
      <c r="F2555">
        <v>2.3301495336358612E-6</v>
      </c>
      <c r="G2555">
        <v>26.406458349192434</v>
      </c>
      <c r="H2555">
        <v>19.236117264259455</v>
      </c>
      <c r="I2555">
        <v>2.9696235032931717E-3</v>
      </c>
      <c r="J2555">
        <v>6.0088179868192128E-3</v>
      </c>
      <c r="K2555">
        <v>0</v>
      </c>
    </row>
    <row r="2556" spans="2:11">
      <c r="B2556">
        <v>5.8275505364152114</v>
      </c>
      <c r="C2556">
        <v>76.199885782626595</v>
      </c>
      <c r="D2556">
        <v>26.353791512781875</v>
      </c>
      <c r="E2556">
        <v>100</v>
      </c>
      <c r="F2556">
        <v>2.3301495900351909E-6</v>
      </c>
      <c r="G2556">
        <v>26.406464971291935</v>
      </c>
      <c r="H2556">
        <v>19.236122088211268</v>
      </c>
      <c r="I2556">
        <v>2.8931306952359437E-3</v>
      </c>
      <c r="J2556">
        <v>5.8540403322084938E-3</v>
      </c>
      <c r="K2556">
        <v>0</v>
      </c>
    </row>
    <row r="2557" spans="2:11">
      <c r="B2557">
        <v>5.8298394407892946</v>
      </c>
      <c r="C2557">
        <v>76.199889358119876</v>
      </c>
      <c r="D2557">
        <v>26.353793842931509</v>
      </c>
      <c r="E2557">
        <v>100</v>
      </c>
      <c r="F2557">
        <v>2.3301496351546543E-6</v>
      </c>
      <c r="G2557">
        <v>26.406471283496746</v>
      </c>
      <c r="H2557">
        <v>19.23612668641638</v>
      </c>
      <c r="I2557">
        <v>2.75774072526988E-3</v>
      </c>
      <c r="J2557">
        <v>5.5800885380282474E-3</v>
      </c>
      <c r="K2557">
        <v>0</v>
      </c>
    </row>
    <row r="2558" spans="2:11">
      <c r="B2558">
        <v>5.8321283451633779</v>
      </c>
      <c r="C2558">
        <v>76.199892933613171</v>
      </c>
      <c r="D2558">
        <v>26.353796173081214</v>
      </c>
      <c r="E2558">
        <v>100</v>
      </c>
      <c r="F2558">
        <v>2.3301497028338502E-6</v>
      </c>
      <c r="G2558">
        <v>26.406477150996871</v>
      </c>
      <c r="H2558">
        <v>19.236130960670774</v>
      </c>
      <c r="I2558">
        <v>2.563453587185619E-3</v>
      </c>
      <c r="J2558">
        <v>5.1869625917142764E-3</v>
      </c>
      <c r="K2558">
        <v>0</v>
      </c>
    </row>
    <row r="2559" spans="2:11">
      <c r="B2559">
        <v>5.8344172495374611</v>
      </c>
      <c r="C2559">
        <v>76.199896509106452</v>
      </c>
      <c r="D2559">
        <v>26.353798503230973</v>
      </c>
      <c r="E2559">
        <v>100</v>
      </c>
      <c r="F2559">
        <v>2.3301497592331798E-6</v>
      </c>
      <c r="G2559">
        <v>26.406482438982323</v>
      </c>
      <c r="H2559">
        <v>19.236134812770395</v>
      </c>
      <c r="I2559">
        <v>2.3102692756017161E-3</v>
      </c>
      <c r="J2559">
        <v>4.6746624823776201E-3</v>
      </c>
      <c r="K2559">
        <v>0</v>
      </c>
    </row>
    <row r="2560" spans="2:11">
      <c r="B2560">
        <v>5.8367061539115443</v>
      </c>
      <c r="C2560">
        <v>76.199900084599747</v>
      </c>
      <c r="D2560">
        <v>26.353800833380781</v>
      </c>
      <c r="E2560">
        <v>100</v>
      </c>
      <c r="F2560">
        <v>2.3301498099925766E-6</v>
      </c>
      <c r="G2560">
        <v>26.406487077083476</v>
      </c>
      <c r="H2560">
        <v>19.236138191453612</v>
      </c>
      <c r="I2560">
        <v>2.0263411642884826E-3</v>
      </c>
      <c r="J2560">
        <v>4.1001545219137396E-3</v>
      </c>
      <c r="K2560">
        <v>0</v>
      </c>
    </row>
    <row r="2561" spans="2:11">
      <c r="B2561">
        <v>5.8389950582856276</v>
      </c>
      <c r="C2561">
        <v>76.199903660093042</v>
      </c>
      <c r="D2561">
        <v>26.353803163530653</v>
      </c>
      <c r="E2561">
        <v>100</v>
      </c>
      <c r="F2561">
        <v>2.3301498720318391E-6</v>
      </c>
      <c r="G2561">
        <v>26.406491146186248</v>
      </c>
      <c r="H2561">
        <v>19.236141155642791</v>
      </c>
      <c r="I2561">
        <v>1.7777513190471411E-3</v>
      </c>
      <c r="J2561">
        <v>3.5971509823167838E-3</v>
      </c>
      <c r="K2561">
        <v>0</v>
      </c>
    </row>
    <row r="2562" spans="2:11">
      <c r="B2562">
        <v>5.8412839626597108</v>
      </c>
      <c r="C2562">
        <v>76.199907235586323</v>
      </c>
      <c r="D2562">
        <v>26.353805493680579</v>
      </c>
      <c r="E2562">
        <v>100</v>
      </c>
      <c r="F2562">
        <v>2.3301499227912359E-6</v>
      </c>
      <c r="G2562">
        <v>26.406494727176558</v>
      </c>
      <c r="H2562">
        <v>19.236143764260294</v>
      </c>
      <c r="I2562">
        <v>1.5644997432484856E-3</v>
      </c>
      <c r="J2562">
        <v>3.1656518704073103E-3</v>
      </c>
      <c r="K2562">
        <v>0</v>
      </c>
    </row>
    <row r="2563" spans="2:11">
      <c r="B2563">
        <v>5.8435728670337941</v>
      </c>
      <c r="C2563">
        <v>76.199910811079604</v>
      </c>
      <c r="D2563">
        <v>26.35380782383055</v>
      </c>
      <c r="E2563">
        <v>100</v>
      </c>
      <c r="F2563">
        <v>2.3301499735506322E-6</v>
      </c>
      <c r="G2563">
        <v>26.406497900940327</v>
      </c>
      <c r="H2563">
        <v>19.236146076228497</v>
      </c>
      <c r="I2563">
        <v>1.3865864403076642E-3</v>
      </c>
      <c r="J2563">
        <v>2.805657193095625E-3</v>
      </c>
      <c r="K2563">
        <v>0</v>
      </c>
    </row>
    <row r="2564" spans="2:11">
      <c r="B2564">
        <v>5.8458617714078773</v>
      </c>
      <c r="C2564">
        <v>76.1999143865729</v>
      </c>
      <c r="D2564">
        <v>26.353810153980596</v>
      </c>
      <c r="E2564">
        <v>100</v>
      </c>
      <c r="F2564">
        <v>2.330150046869761E-6</v>
      </c>
      <c r="G2564">
        <v>26.406500748363491</v>
      </c>
      <c r="H2564">
        <v>19.236148150469777</v>
      </c>
      <c r="I2564">
        <v>1.2440114137137461E-3</v>
      </c>
      <c r="J2564">
        <v>2.5171669574416051E-3</v>
      </c>
      <c r="K2564">
        <v>0</v>
      </c>
    </row>
    <row r="2565" spans="2:11">
      <c r="B2565">
        <v>5.8481506757819606</v>
      </c>
      <c r="C2565">
        <v>76.199917962066181</v>
      </c>
      <c r="D2565">
        <v>26.353812484130689</v>
      </c>
      <c r="E2565">
        <v>100</v>
      </c>
      <c r="F2565">
        <v>2.3301500919892248E-6</v>
      </c>
      <c r="G2565">
        <v>26.406503350331995</v>
      </c>
      <c r="H2565">
        <v>19.236150045906513</v>
      </c>
      <c r="I2565">
        <v>1.1367746664235694E-3</v>
      </c>
      <c r="J2565">
        <v>2.3001811694281994E-3</v>
      </c>
      <c r="K2565">
        <v>0</v>
      </c>
    </row>
    <row r="2566" spans="2:11">
      <c r="B2566">
        <v>5.8504395801560438</v>
      </c>
      <c r="C2566">
        <v>76.199921537559462</v>
      </c>
      <c r="D2566">
        <v>26.353814814280828</v>
      </c>
      <c r="E2566">
        <v>100</v>
      </c>
      <c r="F2566">
        <v>2.3301501371086883E-6</v>
      </c>
      <c r="G2566">
        <v>26.406505787731792</v>
      </c>
      <c r="H2566">
        <v>19.236151821461103</v>
      </c>
      <c r="I2566">
        <v>1.0648762021036129E-3</v>
      </c>
      <c r="J2566">
        <v>2.1546998364742609E-3</v>
      </c>
      <c r="K2566">
        <v>0</v>
      </c>
    </row>
    <row r="2567" spans="2:11">
      <c r="B2567">
        <v>5.8527284845301271</v>
      </c>
      <c r="C2567">
        <v>76.199925113052757</v>
      </c>
      <c r="D2567">
        <v>26.353817144431044</v>
      </c>
      <c r="E2567">
        <v>100</v>
      </c>
      <c r="F2567">
        <v>2.3301502160677499E-6</v>
      </c>
      <c r="G2567">
        <v>26.406508141448839</v>
      </c>
      <c r="H2567">
        <v>19.236153536055937</v>
      </c>
      <c r="I2567">
        <v>1.0283160240655354E-3</v>
      </c>
      <c r="J2567">
        <v>2.0807229652806927E-3</v>
      </c>
      <c r="K2567">
        <v>0</v>
      </c>
    </row>
    <row r="2568" spans="2:11">
      <c r="B2568">
        <v>5.8550173889042103</v>
      </c>
      <c r="C2568">
        <v>76.199928688546052</v>
      </c>
      <c r="D2568">
        <v>26.353819474581304</v>
      </c>
      <c r="E2568">
        <v>100</v>
      </c>
      <c r="F2568">
        <v>2.3301502611872138E-6</v>
      </c>
      <c r="G2568">
        <v>26.406510476259001</v>
      </c>
      <c r="H2568">
        <v>19.236155236877817</v>
      </c>
      <c r="I2568">
        <v>1.0200557905706371E-3</v>
      </c>
      <c r="J2568">
        <v>2.064008981321302E-3</v>
      </c>
      <c r="K2568">
        <v>0</v>
      </c>
    </row>
    <row r="2569" spans="2:11">
      <c r="B2569">
        <v>5.8573062932782936</v>
      </c>
      <c r="C2569">
        <v>76.199932264039333</v>
      </c>
      <c r="D2569">
        <v>26.353821804731616</v>
      </c>
      <c r="E2569">
        <v>100</v>
      </c>
      <c r="F2569">
        <v>2.3301503119466101E-6</v>
      </c>
      <c r="G2569">
        <v>26.406512811069216</v>
      </c>
      <c r="H2569">
        <v>19.236156937699732</v>
      </c>
      <c r="I2569">
        <v>1.0200558151271773E-3</v>
      </c>
      <c r="J2569">
        <v>2.0640090310096821E-3</v>
      </c>
      <c r="K2569">
        <v>0</v>
      </c>
    </row>
    <row r="2570" spans="2:11">
      <c r="B2570">
        <v>5.8595951976523768</v>
      </c>
      <c r="C2570">
        <v>76.199935839532628</v>
      </c>
      <c r="D2570">
        <v>26.353824134881997</v>
      </c>
      <c r="E2570">
        <v>100</v>
      </c>
      <c r="F2570">
        <v>2.330150379625806E-6</v>
      </c>
      <c r="G2570">
        <v>26.406515145879489</v>
      </c>
      <c r="H2570">
        <v>19.23615863852169</v>
      </c>
      <c r="I2570">
        <v>1.0200558398611274E-3</v>
      </c>
      <c r="J2570">
        <v>2.0640090810570381E-3</v>
      </c>
      <c r="K2570">
        <v>0</v>
      </c>
    </row>
    <row r="2571" spans="2:11">
      <c r="B2571">
        <v>5.86188410202646</v>
      </c>
      <c r="C2571">
        <v>76.199939415025909</v>
      </c>
      <c r="D2571">
        <v>26.353826465032416</v>
      </c>
      <c r="E2571">
        <v>100</v>
      </c>
      <c r="F2571">
        <v>2.3301504191053366E-6</v>
      </c>
      <c r="G2571">
        <v>26.406517480689818</v>
      </c>
      <c r="H2571">
        <v>19.236160339343687</v>
      </c>
      <c r="I2571">
        <v>1.0200558643289627E-3</v>
      </c>
      <c r="J2571">
        <v>2.0640091305659295E-3</v>
      </c>
      <c r="K2571">
        <v>0</v>
      </c>
    </row>
    <row r="2572" spans="2:11">
      <c r="B2572">
        <v>5.8641730064005433</v>
      </c>
      <c r="C2572">
        <v>76.19994299051919</v>
      </c>
      <c r="D2572">
        <v>26.353828795182906</v>
      </c>
      <c r="E2572">
        <v>100</v>
      </c>
      <c r="F2572">
        <v>2.3301504924244653E-6</v>
      </c>
      <c r="G2572">
        <v>26.406519815500204</v>
      </c>
      <c r="H2572">
        <v>19.236162040165731</v>
      </c>
      <c r="I2572">
        <v>1.0200558888559341E-3</v>
      </c>
      <c r="J2572">
        <v>2.064009180194479E-3</v>
      </c>
      <c r="K2572">
        <v>0</v>
      </c>
    </row>
    <row r="2573" spans="2:11">
      <c r="B2573">
        <v>5.8664619107746265</v>
      </c>
      <c r="C2573">
        <v>76.199946566012486</v>
      </c>
      <c r="D2573">
        <v>26.353831125333443</v>
      </c>
      <c r="E2573">
        <v>100</v>
      </c>
      <c r="F2573">
        <v>2.3301505375439288E-6</v>
      </c>
      <c r="G2573">
        <v>26.406522150310646</v>
      </c>
      <c r="H2573">
        <v>19.236163740987813</v>
      </c>
      <c r="I2573">
        <v>1.0200559134863952E-3</v>
      </c>
      <c r="J2573">
        <v>2.0640092300324322E-3</v>
      </c>
      <c r="K2573">
        <v>0</v>
      </c>
    </row>
    <row r="2574" spans="2:11">
      <c r="B2574">
        <v>5.8687508151487098</v>
      </c>
      <c r="C2574">
        <v>76.199950141505781</v>
      </c>
      <c r="D2574">
        <v>26.35383345548405</v>
      </c>
      <c r="E2574">
        <v>100</v>
      </c>
      <c r="F2574">
        <v>2.3301506052231246E-6</v>
      </c>
      <c r="G2574">
        <v>26.406524485121142</v>
      </c>
      <c r="H2574">
        <v>19.236165441809931</v>
      </c>
      <c r="I2574">
        <v>1.0200559379985828E-3</v>
      </c>
      <c r="J2574">
        <v>2.0640092796310682E-3</v>
      </c>
      <c r="K2574">
        <v>0</v>
      </c>
    </row>
    <row r="2575" spans="2:11">
      <c r="B2575">
        <v>5.871039719522793</v>
      </c>
      <c r="C2575">
        <v>76.199953716999048</v>
      </c>
      <c r="D2575">
        <v>26.353835785634693</v>
      </c>
      <c r="E2575">
        <v>100</v>
      </c>
      <c r="F2575">
        <v>2.3301506447026552E-6</v>
      </c>
      <c r="G2575">
        <v>26.406526819931699</v>
      </c>
      <c r="H2575">
        <v>19.236167142632098</v>
      </c>
      <c r="I2575">
        <v>1.0200559624516335E-3</v>
      </c>
      <c r="J2575">
        <v>2.0640093291100442E-3</v>
      </c>
      <c r="K2575">
        <v>0</v>
      </c>
    </row>
    <row r="2576" spans="2:11">
      <c r="B2576">
        <v>5.8733286238968763</v>
      </c>
      <c r="C2576">
        <v>76.199957292492343</v>
      </c>
      <c r="D2576">
        <v>26.353838115785408</v>
      </c>
      <c r="E2576">
        <v>100</v>
      </c>
      <c r="F2576">
        <v>2.330150712381851E-6</v>
      </c>
      <c r="G2576">
        <v>26.406529154742309</v>
      </c>
      <c r="H2576">
        <v>19.236168843454301</v>
      </c>
      <c r="I2576">
        <v>1.0200559871264472E-3</v>
      </c>
      <c r="J2576">
        <v>2.0640093790377416E-3</v>
      </c>
      <c r="K2576">
        <v>0</v>
      </c>
    </row>
    <row r="2577" spans="2:11">
      <c r="B2577">
        <v>5.8756175282709595</v>
      </c>
      <c r="C2577">
        <v>76.199960867985638</v>
      </c>
      <c r="D2577">
        <v>26.353840445936171</v>
      </c>
      <c r="E2577">
        <v>100</v>
      </c>
      <c r="F2577">
        <v>2.3301507631412474E-6</v>
      </c>
      <c r="G2577">
        <v>26.406531489552979</v>
      </c>
      <c r="H2577">
        <v>19.236170544276547</v>
      </c>
      <c r="I2577">
        <v>1.0200560115499291E-3</v>
      </c>
      <c r="J2577">
        <v>2.0640094284568875E-3</v>
      </c>
      <c r="K2577">
        <v>0</v>
      </c>
    </row>
    <row r="2578" spans="2:11">
      <c r="B2578">
        <v>5.8779064326450428</v>
      </c>
      <c r="C2578">
        <v>76.199964443478919</v>
      </c>
      <c r="D2578">
        <v>26.353842776086999</v>
      </c>
      <c r="E2578">
        <v>100</v>
      </c>
      <c r="F2578">
        <v>2.3301508308204432E-6</v>
      </c>
      <c r="G2578">
        <v>26.406533824363702</v>
      </c>
      <c r="H2578">
        <v>19.236172245098835</v>
      </c>
      <c r="I2578">
        <v>1.0200560361803904E-3</v>
      </c>
      <c r="J2578">
        <v>2.0640094782948416E-3</v>
      </c>
      <c r="K2578">
        <v>0</v>
      </c>
    </row>
    <row r="2579" spans="2:11">
      <c r="B2579">
        <v>5.880195337019126</v>
      </c>
      <c r="C2579">
        <v>76.199967791583504</v>
      </c>
      <c r="D2579">
        <v>26.35384495804853</v>
      </c>
      <c r="E2579">
        <v>100</v>
      </c>
      <c r="F2579">
        <v>2.1819615301232886E-6</v>
      </c>
      <c r="G2579">
        <v>26.406536159174482</v>
      </c>
      <c r="H2579">
        <v>19.236173945921163</v>
      </c>
      <c r="I2579">
        <v>1.0200560606630094E-3</v>
      </c>
      <c r="J2579">
        <v>2.0640095278336473E-3</v>
      </c>
      <c r="K2579">
        <v>0</v>
      </c>
    </row>
    <row r="2580" spans="2:11">
      <c r="B2580">
        <v>5.8824842413932092</v>
      </c>
      <c r="C2580">
        <v>76.199968702599847</v>
      </c>
      <c r="D2580">
        <v>26.353845551758376</v>
      </c>
      <c r="E2580">
        <v>100</v>
      </c>
      <c r="F2580">
        <v>5.9370984386575285E-7</v>
      </c>
      <c r="G2580">
        <v>26.40653849398532</v>
      </c>
      <c r="H2580">
        <v>19.236175646743533</v>
      </c>
      <c r="I2580">
        <v>1.0200560853673912E-3</v>
      </c>
      <c r="J2580">
        <v>2.0640095778211736E-3</v>
      </c>
      <c r="K2580">
        <v>0</v>
      </c>
    </row>
    <row r="2581" spans="2:11">
      <c r="B2581">
        <v>5.8847731457672925</v>
      </c>
      <c r="C2581">
        <v>76.19996961361619</v>
      </c>
      <c r="D2581">
        <v>26.353846145468218</v>
      </c>
      <c r="E2581">
        <v>100</v>
      </c>
      <c r="F2581">
        <v>5.9370984386575285E-7</v>
      </c>
      <c r="G2581">
        <v>26.406540824350529</v>
      </c>
      <c r="H2581">
        <v>19.236177344327427</v>
      </c>
      <c r="I2581">
        <v>1.018113835418402E-3</v>
      </c>
      <c r="J2581">
        <v>2.060079575780362E-3</v>
      </c>
      <c r="K2581">
        <v>0</v>
      </c>
    </row>
    <row r="2582" spans="2:11">
      <c r="B2582">
        <v>5.8870620501413757</v>
      </c>
      <c r="C2582">
        <v>76.199970524632533</v>
      </c>
      <c r="D2582">
        <v>26.353846739178074</v>
      </c>
      <c r="E2582">
        <v>100</v>
      </c>
      <c r="F2582">
        <v>5.9370985514561872E-7</v>
      </c>
      <c r="G2582">
        <v>26.406543098176883</v>
      </c>
      <c r="H2582">
        <v>19.236179000724881</v>
      </c>
      <c r="I2582">
        <v>9.9341256032002795E-4</v>
      </c>
      <c r="J2582">
        <v>2.0100983354164291E-3</v>
      </c>
      <c r="K2582">
        <v>0</v>
      </c>
    </row>
    <row r="2583" spans="2:11">
      <c r="B2583">
        <v>5.889350954515459</v>
      </c>
      <c r="C2583">
        <v>76.199971435648877</v>
      </c>
      <c r="D2583">
        <v>26.353847332887923</v>
      </c>
      <c r="E2583">
        <v>100</v>
      </c>
      <c r="F2583">
        <v>5.9370984950568584E-7</v>
      </c>
      <c r="G2583">
        <v>26.406545263371147</v>
      </c>
      <c r="H2583">
        <v>19.23618057798792</v>
      </c>
      <c r="I2583">
        <v>9.4595225909651216E-4</v>
      </c>
      <c r="J2583">
        <v>1.9140658547550024E-3</v>
      </c>
      <c r="K2583">
        <v>0</v>
      </c>
    </row>
    <row r="2584" spans="2:11">
      <c r="B2584">
        <v>5.8916398588895422</v>
      </c>
      <c r="C2584">
        <v>76.199972346665206</v>
      </c>
      <c r="D2584">
        <v>26.35384792659778</v>
      </c>
      <c r="E2584">
        <v>100</v>
      </c>
      <c r="F2584">
        <v>5.9370985514561872E-7</v>
      </c>
      <c r="G2584">
        <v>26.406547267840082</v>
      </c>
      <c r="H2584">
        <v>19.236182038168572</v>
      </c>
      <c r="I2584">
        <v>8.7573293121562398E-4</v>
      </c>
      <c r="J2584">
        <v>1.7719821327191517E-3</v>
      </c>
      <c r="K2584">
        <v>0</v>
      </c>
    </row>
    <row r="2585" spans="2:11">
      <c r="B2585">
        <v>5.8939287632636255</v>
      </c>
      <c r="C2585">
        <v>76.199973257681549</v>
      </c>
      <c r="D2585">
        <v>26.35384852030764</v>
      </c>
      <c r="E2585">
        <v>100</v>
      </c>
      <c r="F2585">
        <v>5.937098607855517E-7</v>
      </c>
      <c r="G2585">
        <v>26.406549059490452</v>
      </c>
      <c r="H2585">
        <v>19.236183343318856</v>
      </c>
      <c r="I2585">
        <v>7.8275457567203866E-4</v>
      </c>
      <c r="J2585">
        <v>1.583847167274675E-3</v>
      </c>
      <c r="K2585">
        <v>0</v>
      </c>
    </row>
    <row r="2586" spans="2:11">
      <c r="B2586">
        <v>5.8962176676377087</v>
      </c>
      <c r="C2586">
        <v>76.199974168697892</v>
      </c>
      <c r="D2586">
        <v>26.353849114017507</v>
      </c>
      <c r="E2586">
        <v>100</v>
      </c>
      <c r="F2586">
        <v>5.9370986642548469E-7</v>
      </c>
      <c r="G2586">
        <v>26.406550593342111</v>
      </c>
      <c r="H2586">
        <v>19.236184460672415</v>
      </c>
      <c r="I2586">
        <v>6.7012483102114168E-4</v>
      </c>
      <c r="J2586">
        <v>1.3559490398660464E-3</v>
      </c>
      <c r="K2586">
        <v>0</v>
      </c>
    </row>
    <row r="2587" spans="2:11">
      <c r="B2587">
        <v>5.898506572011792</v>
      </c>
      <c r="C2587">
        <v>76.199975079714235</v>
      </c>
      <c r="D2587">
        <v>26.35384970772737</v>
      </c>
      <c r="E2587">
        <v>100</v>
      </c>
      <c r="F2587">
        <v>5.9370986642548469E-7</v>
      </c>
      <c r="G2587">
        <v>26.406551900650982</v>
      </c>
      <c r="H2587">
        <v>19.236185412998037</v>
      </c>
      <c r="I2587">
        <v>5.7115049814526026E-4</v>
      </c>
      <c r="J2587">
        <v>1.1556816487444063E-3</v>
      </c>
      <c r="K2587">
        <v>0</v>
      </c>
    </row>
    <row r="2588" spans="2:11">
      <c r="B2588">
        <v>5.9007954763858752</v>
      </c>
      <c r="C2588">
        <v>76.199975990730579</v>
      </c>
      <c r="D2588">
        <v>26.353850301437244</v>
      </c>
      <c r="E2588">
        <v>100</v>
      </c>
      <c r="F2588">
        <v>5.9370987206541768E-7</v>
      </c>
      <c r="G2588">
        <v>26.406553012673005</v>
      </c>
      <c r="H2588">
        <v>19.23618622306449</v>
      </c>
      <c r="I2588">
        <v>4.858315775470565E-4</v>
      </c>
      <c r="J2588">
        <v>9.8304499492685529E-4</v>
      </c>
      <c r="K2588">
        <v>0</v>
      </c>
    </row>
    <row r="2589" spans="2:11">
      <c r="B2589">
        <v>5.9030843807599584</v>
      </c>
      <c r="C2589">
        <v>76.199976901746922</v>
      </c>
      <c r="D2589">
        <v>26.353850895147122</v>
      </c>
      <c r="E2589">
        <v>100</v>
      </c>
      <c r="F2589">
        <v>5.9370987770535066E-7</v>
      </c>
      <c r="G2589">
        <v>26.406553960664109</v>
      </c>
      <c r="H2589">
        <v>19.236186913640552</v>
      </c>
      <c r="I2589">
        <v>4.1416806946307816E-4</v>
      </c>
      <c r="J2589">
        <v>8.3803907889203012E-4</v>
      </c>
      <c r="K2589">
        <v>0</v>
      </c>
    </row>
    <row r="2590" spans="2:11">
      <c r="B2590">
        <v>5.9053732851340417</v>
      </c>
      <c r="C2590">
        <v>76.199977812763265</v>
      </c>
      <c r="D2590">
        <v>26.353851488857</v>
      </c>
      <c r="E2590">
        <v>100</v>
      </c>
      <c r="F2590">
        <v>5.9370987770535066E-7</v>
      </c>
      <c r="G2590">
        <v>26.406554775880235</v>
      </c>
      <c r="H2590">
        <v>19.236187507495007</v>
      </c>
      <c r="I2590">
        <v>3.5615997446990808E-4</v>
      </c>
      <c r="J2590">
        <v>7.2066390180660451E-4</v>
      </c>
      <c r="K2590">
        <v>0</v>
      </c>
    </row>
    <row r="2591" spans="2:11">
      <c r="B2591">
        <v>5.9076621895081249</v>
      </c>
      <c r="C2591">
        <v>76.199978723779608</v>
      </c>
      <c r="D2591">
        <v>26.353852082566881</v>
      </c>
      <c r="E2591">
        <v>100</v>
      </c>
      <c r="F2591">
        <v>5.9370988334528354E-7</v>
      </c>
      <c r="G2591">
        <v>26.406555489577311</v>
      </c>
      <c r="H2591">
        <v>19.236188027396633</v>
      </c>
      <c r="I2591">
        <v>3.1180729298150385E-4</v>
      </c>
      <c r="J2591">
        <v>6.3091946450819186E-4</v>
      </c>
      <c r="K2591">
        <v>0</v>
      </c>
    </row>
    <row r="2592" spans="2:11">
      <c r="B2592">
        <v>5.9099510938822082</v>
      </c>
      <c r="C2592">
        <v>76.199979634795937</v>
      </c>
      <c r="D2592">
        <v>26.353852676276773</v>
      </c>
      <c r="E2592">
        <v>100</v>
      </c>
      <c r="F2592">
        <v>5.9370988898521653E-7</v>
      </c>
      <c r="G2592">
        <v>26.406556133011279</v>
      </c>
      <c r="H2592">
        <v>19.236188496114217</v>
      </c>
      <c r="I2592">
        <v>2.8111002532311751E-4</v>
      </c>
      <c r="J2592">
        <v>5.6880576765491579E-4</v>
      </c>
      <c r="K2592">
        <v>0</v>
      </c>
    </row>
    <row r="2593" spans="2:11">
      <c r="B2593">
        <v>5.9122399982562914</v>
      </c>
      <c r="C2593">
        <v>76.199980545812281</v>
      </c>
      <c r="D2593">
        <v>26.353853269986661</v>
      </c>
      <c r="E2593">
        <v>100</v>
      </c>
      <c r="F2593">
        <v>5.9370988898521653E-7</v>
      </c>
      <c r="G2593">
        <v>26.406556737438073</v>
      </c>
      <c r="H2593">
        <v>19.236188936416529</v>
      </c>
      <c r="I2593">
        <v>2.6406817193827488E-4</v>
      </c>
      <c r="J2593">
        <v>5.3432281214421879E-4</v>
      </c>
      <c r="K2593">
        <v>0</v>
      </c>
    </row>
    <row r="2594" spans="2:11">
      <c r="B2594">
        <v>5.9145289026303747</v>
      </c>
      <c r="C2594">
        <v>76.199981456828624</v>
      </c>
      <c r="D2594">
        <v>26.353853863696557</v>
      </c>
      <c r="E2594">
        <v>100</v>
      </c>
      <c r="F2594">
        <v>5.9370989462514952E-7</v>
      </c>
      <c r="G2594">
        <v>26.40655733233536</v>
      </c>
      <c r="H2594">
        <v>19.236189369776952</v>
      </c>
      <c r="I2594">
        <v>2.5990482355403821E-4</v>
      </c>
      <c r="J2594">
        <v>5.2589857835537207E-4</v>
      </c>
      <c r="K2594">
        <v>0</v>
      </c>
    </row>
    <row r="2595" spans="2:11">
      <c r="B2595">
        <v>5.9168178070044579</v>
      </c>
      <c r="C2595">
        <v>76.199982367844967</v>
      </c>
      <c r="D2595">
        <v>26.353854457406449</v>
      </c>
      <c r="E2595">
        <v>100</v>
      </c>
      <c r="F2595">
        <v>5.9370989462514952E-7</v>
      </c>
      <c r="G2595">
        <v>26.406557927232651</v>
      </c>
      <c r="H2595">
        <v>19.236189803137378</v>
      </c>
      <c r="I2595">
        <v>2.5990482520986754E-4</v>
      </c>
      <c r="J2595">
        <v>5.2589858170582274E-4</v>
      </c>
      <c r="K2595">
        <v>0</v>
      </c>
    </row>
    <row r="2596" spans="2:11">
      <c r="B2596">
        <v>5.9191067113785412</v>
      </c>
      <c r="C2596">
        <v>76.199983278861311</v>
      </c>
      <c r="D2596">
        <v>26.353855051116351</v>
      </c>
      <c r="E2596">
        <v>100</v>
      </c>
      <c r="F2596">
        <v>5.937099002650825E-7</v>
      </c>
      <c r="G2596">
        <v>26.406558522129945</v>
      </c>
      <c r="H2596">
        <v>19.236190236497805</v>
      </c>
      <c r="I2596">
        <v>2.5990482682134428E-4</v>
      </c>
      <c r="J2596">
        <v>5.2589858496652922E-4</v>
      </c>
      <c r="K2596">
        <v>0</v>
      </c>
    </row>
    <row r="2597" spans="2:11">
      <c r="B2597">
        <v>5.9213956157526244</v>
      </c>
      <c r="C2597">
        <v>76.199984189877654</v>
      </c>
      <c r="D2597">
        <v>26.35385564482625</v>
      </c>
      <c r="E2597">
        <v>100</v>
      </c>
      <c r="F2597">
        <v>5.937099002650825E-7</v>
      </c>
      <c r="G2597">
        <v>26.406559117027243</v>
      </c>
      <c r="H2597">
        <v>19.236190669858239</v>
      </c>
      <c r="I2597">
        <v>2.5990482844760526E-4</v>
      </c>
      <c r="J2597">
        <v>5.2589858825715036E-4</v>
      </c>
      <c r="K2597">
        <v>0</v>
      </c>
    </row>
    <row r="2598" spans="2:11">
      <c r="B2598">
        <v>5.9236845201267077</v>
      </c>
      <c r="C2598">
        <v>76.199985100893997</v>
      </c>
      <c r="D2598">
        <v>26.353856238536164</v>
      </c>
      <c r="E2598">
        <v>100</v>
      </c>
      <c r="F2598">
        <v>5.9370991154494837E-7</v>
      </c>
      <c r="G2598">
        <v>26.406559711924544</v>
      </c>
      <c r="H2598">
        <v>19.236191103218673</v>
      </c>
      <c r="I2598">
        <v>2.5990483004429782E-4</v>
      </c>
      <c r="J2598">
        <v>5.2589859148794208E-4</v>
      </c>
      <c r="K2598">
        <v>0</v>
      </c>
    </row>
    <row r="2599" spans="2:11">
      <c r="B2599">
        <v>5.9259734245007909</v>
      </c>
      <c r="C2599">
        <v>76.19998601191034</v>
      </c>
      <c r="D2599">
        <v>26.353856832246073</v>
      </c>
      <c r="E2599">
        <v>100</v>
      </c>
      <c r="F2599">
        <v>5.9370991154494837E-7</v>
      </c>
      <c r="G2599">
        <v>26.406560306821849</v>
      </c>
      <c r="H2599">
        <v>19.23619153657911</v>
      </c>
      <c r="I2599">
        <v>2.5990483150793264E-4</v>
      </c>
      <c r="J2599">
        <v>5.2589859444950103E-4</v>
      </c>
      <c r="K2599">
        <v>0</v>
      </c>
    </row>
    <row r="2600" spans="2:11">
      <c r="B2600">
        <v>5.9282623288748741</v>
      </c>
      <c r="C2600">
        <v>76.199986922926669</v>
      </c>
      <c r="D2600">
        <v>26.35385742595599</v>
      </c>
      <c r="E2600">
        <v>100</v>
      </c>
      <c r="F2600">
        <v>5.9370991718488136E-7</v>
      </c>
      <c r="G2600">
        <v>26.406560901719157</v>
      </c>
      <c r="H2600">
        <v>19.236191969939547</v>
      </c>
      <c r="I2600">
        <v>2.5990483303070424E-4</v>
      </c>
      <c r="J2600">
        <v>5.2589859753071904E-4</v>
      </c>
      <c r="K2600">
        <v>0</v>
      </c>
    </row>
    <row r="2601" spans="2:11">
      <c r="B2601">
        <v>5.9305512332489574</v>
      </c>
      <c r="C2601">
        <v>76.199987833943013</v>
      </c>
      <c r="D2601">
        <v>26.353858019665907</v>
      </c>
      <c r="E2601">
        <v>100</v>
      </c>
      <c r="F2601">
        <v>5.9370991718488136E-7</v>
      </c>
      <c r="G2601">
        <v>26.406561496616472</v>
      </c>
      <c r="H2601">
        <v>19.236192403299992</v>
      </c>
      <c r="I2601">
        <v>2.5990483453869166E-4</v>
      </c>
      <c r="J2601">
        <v>5.2589860058202239E-4</v>
      </c>
      <c r="K2601">
        <v>0</v>
      </c>
    </row>
    <row r="2602" spans="2:11">
      <c r="B2602">
        <v>5.9328401376230406</v>
      </c>
      <c r="C2602">
        <v>76.199988744959356</v>
      </c>
      <c r="D2602">
        <v>26.353858613375831</v>
      </c>
      <c r="E2602">
        <v>100</v>
      </c>
      <c r="F2602">
        <v>5.9370992282481434E-7</v>
      </c>
      <c r="G2602">
        <v>26.406562091513788</v>
      </c>
      <c r="H2602">
        <v>19.236192836660436</v>
      </c>
      <c r="I2602">
        <v>2.5990483612059993E-4</v>
      </c>
      <c r="J2602">
        <v>5.2589860378289912E-4</v>
      </c>
      <c r="K2602">
        <v>0</v>
      </c>
    </row>
    <row r="2603" spans="2:11">
      <c r="B2603">
        <v>5.9351290419971239</v>
      </c>
      <c r="C2603">
        <v>76.199989655975699</v>
      </c>
      <c r="D2603">
        <v>26.353859207085755</v>
      </c>
      <c r="E2603">
        <v>100</v>
      </c>
      <c r="F2603">
        <v>5.9370992282481434E-7</v>
      </c>
      <c r="G2603">
        <v>26.406562686411107</v>
      </c>
      <c r="H2603">
        <v>19.236193270020884</v>
      </c>
      <c r="I2603">
        <v>2.5990483768772413E-4</v>
      </c>
      <c r="J2603">
        <v>5.2589860695386142E-4</v>
      </c>
      <c r="K2603">
        <v>0</v>
      </c>
    </row>
    <row r="2604" spans="2:11">
      <c r="B2604">
        <v>5.9374179463712071</v>
      </c>
      <c r="C2604">
        <v>76.199990566992042</v>
      </c>
      <c r="D2604">
        <v>26.353859800795689</v>
      </c>
      <c r="E2604">
        <v>100</v>
      </c>
      <c r="F2604">
        <v>5.9370993410468031E-7</v>
      </c>
      <c r="G2604">
        <v>26.406563281308433</v>
      </c>
      <c r="H2604">
        <v>19.236193703381335</v>
      </c>
      <c r="I2604">
        <v>2.599048393583377E-4</v>
      </c>
      <c r="J2604">
        <v>5.2589861033422686E-4</v>
      </c>
      <c r="K2604">
        <v>0</v>
      </c>
    </row>
    <row r="2605" spans="2:11">
      <c r="B2605">
        <v>5.9397068507452904</v>
      </c>
      <c r="C2605">
        <v>76.199991478008386</v>
      </c>
      <c r="D2605">
        <v>26.35386039450562</v>
      </c>
      <c r="E2605">
        <v>100</v>
      </c>
      <c r="F2605">
        <v>5.9370993410468031E-7</v>
      </c>
      <c r="G2605">
        <v>26.406563876205759</v>
      </c>
      <c r="H2605">
        <v>19.236194136741787</v>
      </c>
      <c r="I2605">
        <v>2.5990484091067761E-4</v>
      </c>
      <c r="J2605">
        <v>5.2589861347527428E-4</v>
      </c>
      <c r="K2605">
        <v>0</v>
      </c>
    </row>
    <row r="2606" spans="2:11">
      <c r="B2606">
        <v>5.9419957551193736</v>
      </c>
      <c r="C2606">
        <v>76.19999187426842</v>
      </c>
      <c r="D2606">
        <v>26.353860652748541</v>
      </c>
      <c r="E2606">
        <v>100</v>
      </c>
      <c r="F2606">
        <v>2.5824292002596391E-7</v>
      </c>
      <c r="G2606">
        <v>26.406564471103092</v>
      </c>
      <c r="H2606">
        <v>19.236194570102246</v>
      </c>
      <c r="I2606">
        <v>2.5990484252215429E-4</v>
      </c>
      <c r="J2606">
        <v>5.2589861673598066E-4</v>
      </c>
      <c r="K2606">
        <v>0</v>
      </c>
    </row>
    <row r="2607" spans="2:11">
      <c r="B2607">
        <v>5.9442846594934569</v>
      </c>
      <c r="C2607">
        <v>76.199992194917741</v>
      </c>
      <c r="D2607">
        <v>26.353860861715916</v>
      </c>
      <c r="E2607">
        <v>100</v>
      </c>
      <c r="F2607">
        <v>2.0896737278341958E-7</v>
      </c>
      <c r="G2607">
        <v>26.406565066000425</v>
      </c>
      <c r="H2607">
        <v>19.236195003462697</v>
      </c>
      <c r="I2607">
        <v>2.5990484411884691E-4</v>
      </c>
      <c r="J2607">
        <v>5.2589861996677238E-4</v>
      </c>
      <c r="K2607">
        <v>0</v>
      </c>
    </row>
    <row r="2608" spans="2:11">
      <c r="B2608">
        <v>5.9465735638675401</v>
      </c>
      <c r="C2608">
        <v>76.199992515567089</v>
      </c>
      <c r="D2608">
        <v>26.353861070683298</v>
      </c>
      <c r="E2608">
        <v>100</v>
      </c>
      <c r="F2608">
        <v>2.0896738406328552E-7</v>
      </c>
      <c r="G2608">
        <v>26.406565650833752</v>
      </c>
      <c r="H2608">
        <v>19.236195429491904</v>
      </c>
      <c r="I2608">
        <v>2.5550797770466243E-4</v>
      </c>
      <c r="J2608">
        <v>5.1700187936450591E-4</v>
      </c>
      <c r="K2608">
        <v>0</v>
      </c>
    </row>
    <row r="2609" spans="2:11">
      <c r="B2609">
        <v>5.9488624682416233</v>
      </c>
      <c r="C2609">
        <v>76.199992836216424</v>
      </c>
      <c r="D2609">
        <v>26.353861279650676</v>
      </c>
      <c r="E2609">
        <v>100</v>
      </c>
      <c r="F2609">
        <v>2.0896737842335254E-7</v>
      </c>
      <c r="G2609">
        <v>26.406566214060796</v>
      </c>
      <c r="H2609">
        <v>19.236195839781743</v>
      </c>
      <c r="I2609">
        <v>2.4606840300901028E-4</v>
      </c>
      <c r="J2609">
        <v>4.9790158393774302E-4</v>
      </c>
      <c r="K2609">
        <v>0</v>
      </c>
    </row>
    <row r="2610" spans="2:11">
      <c r="B2610">
        <v>5.9511513726157066</v>
      </c>
      <c r="C2610">
        <v>76.199993156865744</v>
      </c>
      <c r="D2610">
        <v>26.353861488618055</v>
      </c>
      <c r="E2610">
        <v>100</v>
      </c>
      <c r="F2610">
        <v>2.0896737842335254E-7</v>
      </c>
      <c r="G2610">
        <v>26.40656674413928</v>
      </c>
      <c r="H2610">
        <v>19.236196225924093</v>
      </c>
      <c r="I2610">
        <v>2.3158612019451655E-4</v>
      </c>
      <c r="J2610">
        <v>4.6859773401554584E-4</v>
      </c>
      <c r="K2610">
        <v>0</v>
      </c>
    </row>
    <row r="2611" spans="2:11">
      <c r="B2611">
        <v>5.9534402769897898</v>
      </c>
      <c r="C2611">
        <v>76.199993477515093</v>
      </c>
      <c r="D2611">
        <v>26.353861697585433</v>
      </c>
      <c r="E2611">
        <v>100</v>
      </c>
      <c r="F2611">
        <v>2.0896737842335254E-7</v>
      </c>
      <c r="G2611">
        <v>26.406567229526924</v>
      </c>
      <c r="H2611">
        <v>19.236196579510839</v>
      </c>
      <c r="I2611">
        <v>2.1206112898028163E-4</v>
      </c>
      <c r="J2611">
        <v>4.2909032902953428E-4</v>
      </c>
      <c r="K2611">
        <v>0</v>
      </c>
    </row>
    <row r="2612" spans="2:11">
      <c r="B2612">
        <v>5.9557291813638731</v>
      </c>
      <c r="C2612">
        <v>76.199993798164428</v>
      </c>
      <c r="D2612">
        <v>26.353861906552812</v>
      </c>
      <c r="E2612">
        <v>100</v>
      </c>
      <c r="F2612">
        <v>2.0896737842335254E-7</v>
      </c>
      <c r="G2612">
        <v>26.406567658681453</v>
      </c>
      <c r="H2612">
        <v>19.236196892133862</v>
      </c>
      <c r="I2612">
        <v>1.8749342938108969E-4</v>
      </c>
      <c r="J2612">
        <v>3.7937936900962299E-4</v>
      </c>
      <c r="K2612">
        <v>0</v>
      </c>
    </row>
    <row r="2613" spans="2:11">
      <c r="B2613">
        <v>5.9580180857379563</v>
      </c>
      <c r="C2613">
        <v>76.199994118813748</v>
      </c>
      <c r="D2613">
        <v>26.353862115520201</v>
      </c>
      <c r="E2613">
        <v>100</v>
      </c>
      <c r="F2613">
        <v>2.0896738970321848E-7</v>
      </c>
      <c r="G2613">
        <v>26.406568036163009</v>
      </c>
      <c r="H2613">
        <v>19.236197167115055</v>
      </c>
      <c r="I2613">
        <v>1.649180102734807E-4</v>
      </c>
      <c r="J2613">
        <v>3.3369964420836381E-4</v>
      </c>
      <c r="K2613">
        <v>0</v>
      </c>
    </row>
    <row r="2614" spans="2:11">
      <c r="B2614">
        <v>5.9603069901120396</v>
      </c>
      <c r="C2614">
        <v>76.199994439463097</v>
      </c>
      <c r="D2614">
        <v>26.353862324487579</v>
      </c>
      <c r="E2614">
        <v>100</v>
      </c>
      <c r="F2614">
        <v>2.0896737842335254E-7</v>
      </c>
      <c r="G2614">
        <v>26.406568368896956</v>
      </c>
      <c r="H2614">
        <v>19.23619740949929</v>
      </c>
      <c r="I2614">
        <v>1.4536821597803984E-4</v>
      </c>
      <c r="J2614">
        <v>2.9414205198470631E-4</v>
      </c>
      <c r="K2614">
        <v>0</v>
      </c>
    </row>
    <row r="2615" spans="2:11">
      <c r="B2615">
        <v>5.9625958944861228</v>
      </c>
      <c r="C2615">
        <v>76.199994760112432</v>
      </c>
      <c r="D2615">
        <v>26.353862533454965</v>
      </c>
      <c r="E2615">
        <v>100</v>
      </c>
      <c r="F2615">
        <v>2.0896738406328552E-7</v>
      </c>
      <c r="G2615">
        <v>26.406568663808656</v>
      </c>
      <c r="H2615">
        <v>19.236197624331435</v>
      </c>
      <c r="I2615">
        <v>1.2884404643563043E-4</v>
      </c>
      <c r="J2615">
        <v>2.607065922189916E-4</v>
      </c>
      <c r="K2615">
        <v>0</v>
      </c>
    </row>
    <row r="2616" spans="2:11">
      <c r="B2616">
        <v>5.9648847988602061</v>
      </c>
      <c r="C2616">
        <v>76.199995080761752</v>
      </c>
      <c r="D2616">
        <v>26.353862742422344</v>
      </c>
      <c r="E2616">
        <v>100</v>
      </c>
      <c r="F2616">
        <v>2.0896737842335254E-7</v>
      </c>
      <c r="G2616">
        <v>26.406568927823479</v>
      </c>
      <c r="H2616">
        <v>19.236197816656357</v>
      </c>
      <c r="I2616">
        <v>1.1534550163146828E-4</v>
      </c>
      <c r="J2616">
        <v>2.3339326488130475E-4</v>
      </c>
      <c r="K2616">
        <v>0</v>
      </c>
    </row>
    <row r="2617" spans="2:11">
      <c r="B2617">
        <v>5.9671737032342893</v>
      </c>
      <c r="C2617">
        <v>76.199995401411101</v>
      </c>
      <c r="D2617">
        <v>26.353862951389726</v>
      </c>
      <c r="E2617">
        <v>100</v>
      </c>
      <c r="F2617">
        <v>2.0896738406328552E-7</v>
      </c>
      <c r="G2617">
        <v>26.406569167866792</v>
      </c>
      <c r="H2617">
        <v>19.236197991518935</v>
      </c>
      <c r="I2617">
        <v>1.0487258166904271E-4</v>
      </c>
      <c r="J2617">
        <v>2.1220207018104914E-4</v>
      </c>
      <c r="K2617">
        <v>0</v>
      </c>
    </row>
    <row r="2618" spans="2:11">
      <c r="B2618">
        <v>5.9694626076083726</v>
      </c>
      <c r="C2618">
        <v>76.199995722060436</v>
      </c>
      <c r="D2618">
        <v>26.353863160357104</v>
      </c>
      <c r="E2618">
        <v>100</v>
      </c>
      <c r="F2618">
        <v>2.0896737842335254E-7</v>
      </c>
      <c r="G2618">
        <v>26.406569390863954</v>
      </c>
      <c r="H2618">
        <v>19.236198153964025</v>
      </c>
      <c r="I2618">
        <v>9.7425286489216962E-5</v>
      </c>
      <c r="J2618">
        <v>1.9713300799856578E-4</v>
      </c>
      <c r="K2618">
        <v>0</v>
      </c>
    </row>
    <row r="2619" spans="2:11">
      <c r="B2619">
        <v>5.9717515119824558</v>
      </c>
      <c r="C2619">
        <v>76.199996042709756</v>
      </c>
      <c r="D2619">
        <v>26.353863369324497</v>
      </c>
      <c r="E2619">
        <v>100</v>
      </c>
      <c r="F2619">
        <v>2.0896738970321848E-7</v>
      </c>
      <c r="G2619">
        <v>26.406569603740337</v>
      </c>
      <c r="H2619">
        <v>19.23619830903651</v>
      </c>
      <c r="I2619">
        <v>9.3003616225048721E-5</v>
      </c>
      <c r="J2619">
        <v>1.8818607860308716E-4</v>
      </c>
      <c r="K2619">
        <v>0</v>
      </c>
    </row>
    <row r="2620" spans="2:11">
      <c r="B2620">
        <v>5.974040416356539</v>
      </c>
      <c r="C2620">
        <v>76.199996363359105</v>
      </c>
      <c r="D2620">
        <v>26.353863578291875</v>
      </c>
      <c r="E2620">
        <v>100</v>
      </c>
      <c r="F2620">
        <v>2.0896737842335254E-7</v>
      </c>
      <c r="G2620">
        <v>26.406569813421306</v>
      </c>
      <c r="H2620">
        <v>19.23619846178125</v>
      </c>
      <c r="I2620">
        <v>9.1607570595638398E-5</v>
      </c>
      <c r="J2620">
        <v>1.8536128142623341E-4</v>
      </c>
      <c r="K2620">
        <v>0</v>
      </c>
    </row>
    <row r="2621" spans="2:11">
      <c r="B2621">
        <v>5.9763293207306223</v>
      </c>
      <c r="C2621">
        <v>76.19999668400844</v>
      </c>
      <c r="D2621">
        <v>26.353863787259264</v>
      </c>
      <c r="E2621">
        <v>100</v>
      </c>
      <c r="F2621">
        <v>2.0896738970321848E-7</v>
      </c>
      <c r="G2621">
        <v>26.406570022806623</v>
      </c>
      <c r="H2621">
        <v>19.23619861431062</v>
      </c>
      <c r="I2621">
        <v>9.1478402781024158E-5</v>
      </c>
      <c r="J2621">
        <v>1.850999197125645E-4</v>
      </c>
      <c r="K2621">
        <v>0</v>
      </c>
    </row>
    <row r="2622" spans="2:11">
      <c r="B2622">
        <v>5.9786182251047055</v>
      </c>
      <c r="C2622">
        <v>76.199997004657774</v>
      </c>
      <c r="D2622">
        <v>26.353863996226647</v>
      </c>
      <c r="E2622">
        <v>100</v>
      </c>
      <c r="F2622">
        <v>2.0896738406328552E-7</v>
      </c>
      <c r="G2622">
        <v>26.406570232191935</v>
      </c>
      <c r="H2622">
        <v>19.236198766839994</v>
      </c>
      <c r="I2622">
        <v>9.1478402840160908E-5</v>
      </c>
      <c r="J2622">
        <v>1.8509991983222342E-4</v>
      </c>
      <c r="K2622">
        <v>0</v>
      </c>
    </row>
    <row r="2623" spans="2:11">
      <c r="B2623">
        <v>5.9809071294787888</v>
      </c>
      <c r="C2623">
        <v>76.199997325307109</v>
      </c>
      <c r="D2623">
        <v>26.353864205194032</v>
      </c>
      <c r="E2623">
        <v>100</v>
      </c>
      <c r="F2623">
        <v>2.0896738406328552E-7</v>
      </c>
      <c r="G2623">
        <v>26.406570441577248</v>
      </c>
      <c r="H2623">
        <v>19.236198919369365</v>
      </c>
      <c r="I2623">
        <v>9.147840306192377E-5</v>
      </c>
      <c r="J2623">
        <v>1.8509992028094453E-4</v>
      </c>
      <c r="K2623">
        <v>0</v>
      </c>
    </row>
    <row r="2624" spans="2:11">
      <c r="B2624">
        <v>5.983196033852872</v>
      </c>
      <c r="C2624">
        <v>76.199997645956444</v>
      </c>
      <c r="D2624">
        <v>26.353864414161421</v>
      </c>
      <c r="E2624">
        <v>100</v>
      </c>
      <c r="F2624">
        <v>2.0896738970321848E-7</v>
      </c>
      <c r="G2624">
        <v>26.406570650962571</v>
      </c>
      <c r="H2624">
        <v>19.236199071898739</v>
      </c>
      <c r="I2624">
        <v>9.1478403254118242E-5</v>
      </c>
      <c r="J2624">
        <v>1.8509992066983612E-4</v>
      </c>
      <c r="K2624">
        <v>0</v>
      </c>
    </row>
    <row r="2625" spans="2:11">
      <c r="B2625">
        <v>5.9854849382269553</v>
      </c>
      <c r="C2625">
        <v>76.199997966605778</v>
      </c>
      <c r="D2625">
        <v>26.353864623128807</v>
      </c>
      <c r="E2625">
        <v>100</v>
      </c>
      <c r="F2625">
        <v>2.0896738406328552E-7</v>
      </c>
      <c r="G2625">
        <v>26.406570860347891</v>
      </c>
      <c r="H2625">
        <v>19.236199224428113</v>
      </c>
      <c r="I2625">
        <v>9.147840352023366E-5</v>
      </c>
      <c r="J2625">
        <v>1.8509992120830141E-4</v>
      </c>
      <c r="K2625">
        <v>0</v>
      </c>
    </row>
    <row r="2626" spans="2:11">
      <c r="B2626">
        <v>5.9877738426010385</v>
      </c>
      <c r="C2626">
        <v>76.199998287255113</v>
      </c>
      <c r="D2626">
        <v>26.353864832096196</v>
      </c>
      <c r="E2626">
        <v>100</v>
      </c>
      <c r="F2626">
        <v>2.0896738970321848E-7</v>
      </c>
      <c r="G2626">
        <v>26.406571069733211</v>
      </c>
      <c r="H2626">
        <v>19.236199376957487</v>
      </c>
      <c r="I2626">
        <v>9.1478403697643938E-5</v>
      </c>
      <c r="J2626">
        <v>1.8509992156727823E-4</v>
      </c>
      <c r="K2626">
        <v>0</v>
      </c>
    </row>
    <row r="2627" spans="2:11">
      <c r="B2627">
        <v>5.9900627469751218</v>
      </c>
      <c r="C2627">
        <v>76.199998607904448</v>
      </c>
      <c r="D2627">
        <v>26.353865041063575</v>
      </c>
      <c r="E2627">
        <v>100</v>
      </c>
      <c r="F2627">
        <v>2.0896737842335254E-7</v>
      </c>
      <c r="G2627">
        <v>26.406571279118531</v>
      </c>
      <c r="H2627">
        <v>19.236199529486861</v>
      </c>
      <c r="I2627">
        <v>9.1478403948975175E-5</v>
      </c>
      <c r="J2627">
        <v>1.8509992207582876E-4</v>
      </c>
      <c r="K2627">
        <v>0</v>
      </c>
    </row>
    <row r="2628" spans="2:11">
      <c r="B2628">
        <v>5.992351651349205</v>
      </c>
      <c r="C2628">
        <v>76.199998928553782</v>
      </c>
      <c r="D2628">
        <v>26.353865250030967</v>
      </c>
      <c r="E2628">
        <v>100</v>
      </c>
      <c r="F2628">
        <v>2.0896739534315144E-7</v>
      </c>
      <c r="G2628">
        <v>26.40657148850385</v>
      </c>
      <c r="H2628">
        <v>19.236199682016235</v>
      </c>
      <c r="I2628">
        <v>9.147840417073805E-5</v>
      </c>
      <c r="J2628">
        <v>1.8509992252454987E-4</v>
      </c>
      <c r="K2628">
        <v>0</v>
      </c>
    </row>
    <row r="2629" spans="2:11">
      <c r="B2629">
        <v>5.9946405557232882</v>
      </c>
      <c r="C2629">
        <v>76.199999249203117</v>
      </c>
      <c r="D2629">
        <v>26.35386545899836</v>
      </c>
      <c r="E2629">
        <v>100</v>
      </c>
      <c r="F2629">
        <v>2.0896738970321848E-7</v>
      </c>
      <c r="G2629">
        <v>26.40657169788917</v>
      </c>
      <c r="H2629">
        <v>19.236199834545609</v>
      </c>
      <c r="I2629">
        <v>9.1478404303795745E-5</v>
      </c>
      <c r="J2629">
        <v>1.8509992279378251E-4</v>
      </c>
      <c r="K2629">
        <v>0</v>
      </c>
    </row>
    <row r="2630" spans="2:11">
      <c r="B2630">
        <v>5.9969294600973715</v>
      </c>
      <c r="C2630">
        <v>76.199999569852451</v>
      </c>
      <c r="D2630">
        <v>26.353865667965742</v>
      </c>
      <c r="E2630">
        <v>100</v>
      </c>
      <c r="F2630">
        <v>2.0896738406328552E-7</v>
      </c>
      <c r="G2630">
        <v>26.40657190727449</v>
      </c>
      <c r="H2630">
        <v>19.236199987074983</v>
      </c>
      <c r="I2630">
        <v>9.1478404569911176E-5</v>
      </c>
      <c r="J2630">
        <v>1.8509992333224777E-4</v>
      </c>
      <c r="K2630">
        <v>0</v>
      </c>
    </row>
    <row r="2631" spans="2:11">
      <c r="B2631">
        <v>5.9992183644714547</v>
      </c>
      <c r="C2631">
        <v>76.199999890501786</v>
      </c>
      <c r="D2631">
        <v>26.353865876933138</v>
      </c>
      <c r="E2631">
        <v>100</v>
      </c>
      <c r="F2631">
        <v>2.0896739534315144E-7</v>
      </c>
      <c r="G2631">
        <v>26.40657211665981</v>
      </c>
      <c r="H2631">
        <v>19.23620013960436</v>
      </c>
      <c r="I2631">
        <v>9.1478404762105649E-5</v>
      </c>
      <c r="J2631">
        <v>1.8509992372113938E-4</v>
      </c>
      <c r="K2631">
        <v>0</v>
      </c>
    </row>
    <row r="2632" spans="2:11">
      <c r="B2632">
        <v>6.001507268845538</v>
      </c>
      <c r="C2632">
        <v>76.199999999999989</v>
      </c>
      <c r="D2632">
        <v>26.353865948293191</v>
      </c>
      <c r="E2632">
        <v>100</v>
      </c>
      <c r="F2632">
        <v>7.1360052711355582E-8</v>
      </c>
      <c r="G2632">
        <v>26.406572326045129</v>
      </c>
      <c r="H2632">
        <v>19.236200292133734</v>
      </c>
      <c r="I2632">
        <v>9.1478404939515927E-5</v>
      </c>
      <c r="J2632">
        <v>1.850999240801162E-4</v>
      </c>
      <c r="K2632">
        <v>0</v>
      </c>
    </row>
    <row r="2633" spans="2:11">
      <c r="B2633">
        <v>6.0037961732196212</v>
      </c>
      <c r="C2633">
        <v>76.199999999999989</v>
      </c>
      <c r="D2633">
        <v>26.353865948293191</v>
      </c>
      <c r="E2633">
        <v>100</v>
      </c>
      <c r="F2633">
        <v>0</v>
      </c>
      <c r="G2633">
        <v>26.406572535430449</v>
      </c>
      <c r="H2633">
        <v>19.236200444663108</v>
      </c>
      <c r="I2633">
        <v>9.1478405116926205E-5</v>
      </c>
      <c r="J2633">
        <v>1.8509992443909305E-4</v>
      </c>
      <c r="K2633">
        <v>0</v>
      </c>
    </row>
    <row r="2634" spans="2:11">
      <c r="B2634">
        <v>6.0060850775937045</v>
      </c>
      <c r="C2634">
        <v>76.199999999999989</v>
      </c>
      <c r="D2634">
        <v>26.353865948293191</v>
      </c>
      <c r="E2634">
        <v>100</v>
      </c>
      <c r="F2634">
        <v>0</v>
      </c>
      <c r="G2634">
        <v>26.406572740687555</v>
      </c>
      <c r="H2634">
        <v>19.236200594185231</v>
      </c>
      <c r="I2634">
        <v>8.9674826393118482E-5</v>
      </c>
      <c r="J2634">
        <v>1.8145051357463762E-4</v>
      </c>
      <c r="K2634">
        <v>0</v>
      </c>
    </row>
    <row r="2635" spans="2:11">
      <c r="B2635">
        <v>6.0083739819677877</v>
      </c>
      <c r="C2635">
        <v>76.199999999999989</v>
      </c>
      <c r="D2635">
        <v>26.353865948293191</v>
      </c>
      <c r="E2635">
        <v>100</v>
      </c>
      <c r="F2635">
        <v>0</v>
      </c>
      <c r="G2635">
        <v>26.406572935547413</v>
      </c>
      <c r="H2635">
        <v>19.236200736133348</v>
      </c>
      <c r="I2635">
        <v>8.5132373049577636E-5</v>
      </c>
      <c r="J2635">
        <v>1.7225918836971294E-4</v>
      </c>
      <c r="K2635">
        <v>0</v>
      </c>
    </row>
    <row r="2636" spans="2:11">
      <c r="B2636">
        <v>6.010662886341871</v>
      </c>
      <c r="C2636">
        <v>76.199999999999989</v>
      </c>
      <c r="D2636">
        <v>26.353865948293191</v>
      </c>
      <c r="E2636">
        <v>100</v>
      </c>
      <c r="F2636">
        <v>0</v>
      </c>
      <c r="G2636">
        <v>26.406573113741011</v>
      </c>
      <c r="H2636">
        <v>19.236200865940717</v>
      </c>
      <c r="I2636">
        <v>7.7851045234145609E-5</v>
      </c>
      <c r="J2636">
        <v>1.5752594912346642E-4</v>
      </c>
      <c r="K2636">
        <v>0</v>
      </c>
    </row>
    <row r="2637" spans="2:11">
      <c r="B2637">
        <v>6.0129517907159542</v>
      </c>
      <c r="C2637">
        <v>76.199999999999989</v>
      </c>
      <c r="D2637">
        <v>26.353865948293191</v>
      </c>
      <c r="E2637">
        <v>100</v>
      </c>
      <c r="F2637">
        <v>0</v>
      </c>
      <c r="G2637">
        <v>26.406573268999324</v>
      </c>
      <c r="H2637">
        <v>19.236200979040593</v>
      </c>
      <c r="I2637">
        <v>6.783084306509589E-5</v>
      </c>
      <c r="J2637">
        <v>1.3725079607521592E-4</v>
      </c>
      <c r="K2637">
        <v>0</v>
      </c>
    </row>
    <row r="2638" spans="2:11">
      <c r="B2638">
        <v>6.0152406950900374</v>
      </c>
      <c r="C2638">
        <v>76.199999999999989</v>
      </c>
      <c r="D2638">
        <v>26.353865948293191</v>
      </c>
      <c r="E2638">
        <v>100</v>
      </c>
      <c r="F2638">
        <v>0</v>
      </c>
      <c r="G2638">
        <v>26.406573395053332</v>
      </c>
      <c r="H2638">
        <v>19.236201070866226</v>
      </c>
      <c r="I2638">
        <v>5.5071766291097222E-5</v>
      </c>
      <c r="J2638">
        <v>1.1143372871641088E-4</v>
      </c>
      <c r="K2638">
        <v>0</v>
      </c>
    </row>
    <row r="2639" spans="2:11">
      <c r="B2639">
        <v>6.0175295994641207</v>
      </c>
      <c r="C2639">
        <v>76.199999999999989</v>
      </c>
      <c r="D2639">
        <v>26.353865948293191</v>
      </c>
      <c r="E2639">
        <v>100</v>
      </c>
      <c r="F2639">
        <v>0</v>
      </c>
      <c r="G2639">
        <v>26.406573492239161</v>
      </c>
      <c r="H2639">
        <v>19.236201141662466</v>
      </c>
      <c r="I2639">
        <v>4.2459541633106246E-5</v>
      </c>
      <c r="J2639">
        <v>8.5913805973780543E-5</v>
      </c>
      <c r="K2639">
        <v>0</v>
      </c>
    </row>
    <row r="2640" spans="2:11">
      <c r="B2640">
        <v>6.0198185038382039</v>
      </c>
      <c r="C2640">
        <v>76.199999999999989</v>
      </c>
      <c r="D2640">
        <v>26.353865948293191</v>
      </c>
      <c r="E2640">
        <v>100</v>
      </c>
      <c r="F2640">
        <v>0</v>
      </c>
      <c r="G2640">
        <v>26.406573564318226</v>
      </c>
      <c r="H2640">
        <v>19.236201194169372</v>
      </c>
      <c r="I2640">
        <v>3.1490641610940577E-5</v>
      </c>
      <c r="J2640">
        <v>6.3719031560216169E-5</v>
      </c>
      <c r="K2640">
        <v>0</v>
      </c>
    </row>
    <row r="2641" spans="2:11">
      <c r="B2641">
        <v>6.0221074082122872</v>
      </c>
      <c r="C2641">
        <v>76.199999999999989</v>
      </c>
      <c r="D2641">
        <v>26.353865948293191</v>
      </c>
      <c r="E2641">
        <v>100</v>
      </c>
      <c r="F2641">
        <v>0</v>
      </c>
      <c r="G2641">
        <v>26.406573615051943</v>
      </c>
      <c r="H2641">
        <v>19.236201231126984</v>
      </c>
      <c r="I2641">
        <v>2.2165066239384419E-5</v>
      </c>
      <c r="J2641">
        <v>4.4849405505632474E-5</v>
      </c>
      <c r="K2641">
        <v>0</v>
      </c>
    </row>
    <row r="2642" spans="2:11">
      <c r="B2642">
        <v>6.0243963125863704</v>
      </c>
      <c r="C2642">
        <v>76.199999999999989</v>
      </c>
      <c r="D2642">
        <v>26.353865948293191</v>
      </c>
      <c r="E2642">
        <v>100</v>
      </c>
      <c r="F2642">
        <v>0</v>
      </c>
      <c r="G2642">
        <v>26.406573648201721</v>
      </c>
      <c r="H2642">
        <v>19.236201255275358</v>
      </c>
      <c r="I2642">
        <v>1.4482815474085193E-5</v>
      </c>
      <c r="J2642">
        <v>2.9304927720285277E-5</v>
      </c>
      <c r="K2642">
        <v>0</v>
      </c>
    </row>
    <row r="2643" spans="2:11">
      <c r="B2643">
        <v>6.0266852169604537</v>
      </c>
      <c r="C2643">
        <v>76.199999999999989</v>
      </c>
      <c r="D2643">
        <v>26.353865948293191</v>
      </c>
      <c r="E2643">
        <v>100</v>
      </c>
      <c r="F2643">
        <v>0</v>
      </c>
      <c r="G2643">
        <v>26.406573667528978</v>
      </c>
      <c r="H2643">
        <v>19.236201269354538</v>
      </c>
      <c r="I2643">
        <v>8.4438893741796578E-6</v>
      </c>
      <c r="J2643">
        <v>1.7085598323833488E-5</v>
      </c>
      <c r="K2643">
        <v>0</v>
      </c>
    </row>
    <row r="2644" spans="2:11">
      <c r="B2644">
        <v>6.0289741213345369</v>
      </c>
      <c r="C2644">
        <v>76.199999999999989</v>
      </c>
      <c r="D2644">
        <v>26.353865948293191</v>
      </c>
      <c r="E2644">
        <v>100</v>
      </c>
      <c r="F2644">
        <v>0</v>
      </c>
      <c r="G2644">
        <v>26.406573676795123</v>
      </c>
      <c r="H2644">
        <v>19.23620127610458</v>
      </c>
      <c r="I2644">
        <v>4.048287954452009E-6</v>
      </c>
      <c r="J2644">
        <v>8.1914173461918818E-6</v>
      </c>
      <c r="K2644">
        <v>0</v>
      </c>
    </row>
    <row r="2645" spans="2:11">
      <c r="B2645">
        <v>6.0312630257086202</v>
      </c>
      <c r="C2645">
        <v>76.199999999999989</v>
      </c>
      <c r="D2645">
        <v>26.353865948293191</v>
      </c>
      <c r="E2645">
        <v>100</v>
      </c>
      <c r="F2645">
        <v>0</v>
      </c>
      <c r="G2645">
        <v>26.406573679761568</v>
      </c>
      <c r="H2645">
        <v>19.236201278265526</v>
      </c>
      <c r="I2645">
        <v>1.2960111705496768E-6</v>
      </c>
      <c r="J2645">
        <v>2.6223846976162317E-6</v>
      </c>
      <c r="K2645">
        <v>0</v>
      </c>
    </row>
    <row r="2646" spans="2:11">
      <c r="B2646">
        <v>6.0335519300827034</v>
      </c>
      <c r="C2646">
        <v>76.199999999999989</v>
      </c>
      <c r="D2646">
        <v>26.353865948293191</v>
      </c>
      <c r="E2646">
        <v>100</v>
      </c>
      <c r="F2646">
        <v>0</v>
      </c>
      <c r="G2646">
        <v>26.40657368018973</v>
      </c>
      <c r="H2646">
        <v>19.236201278577425</v>
      </c>
      <c r="I2646">
        <v>1.8705906682523028E-7</v>
      </c>
      <c r="J2646">
        <v>3.7850046785075402E-7</v>
      </c>
      <c r="K2646">
        <v>0</v>
      </c>
    </row>
    <row r="2647" spans="2:11">
      <c r="B2647">
        <v>6.0358408344567867</v>
      </c>
      <c r="C2647">
        <v>76.199999999999989</v>
      </c>
      <c r="D2647">
        <v>26.353865948293191</v>
      </c>
      <c r="E2647">
        <v>100</v>
      </c>
      <c r="F2647">
        <v>0</v>
      </c>
      <c r="G2647">
        <v>26.40657368018973</v>
      </c>
      <c r="H2647">
        <v>19.236201278577425</v>
      </c>
      <c r="I2647">
        <v>0</v>
      </c>
      <c r="J2647">
        <v>0</v>
      </c>
      <c r="K2647">
        <v>0</v>
      </c>
    </row>
    <row r="2649" spans="2:11">
      <c r="F2649" t="s">
        <v>239</v>
      </c>
    </row>
  </sheetData>
  <mergeCells count="9">
    <mergeCell ref="B7:B8"/>
    <mergeCell ref="E7:E8"/>
    <mergeCell ref="R32:T32"/>
    <mergeCell ref="I4:J4"/>
    <mergeCell ref="C7:D7"/>
    <mergeCell ref="G7:H7"/>
    <mergeCell ref="I7:J7"/>
    <mergeCell ref="G8:H8"/>
    <mergeCell ref="I8:J8"/>
  </mergeCells>
  <phoneticPr fontId="3" type="noConversion"/>
  <pageMargins left="0.28999999999999998" right="0.31" top="0.42" bottom="0.84" header="0.28000000000000003" footer="0.5"/>
  <pageSetup orientation="portrait" horizontalDpi="4294967293" verticalDpi="200" r:id="rId1"/>
  <headerFooter alignWithMargins="0">
    <oddFooter>&amp;CWildcat 5&amp;RPage &amp;P of &amp;N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print="0" autoLine="0" r:id="rId5">
            <anchor moveWithCells="1">
              <from>
                <xdr:col>11</xdr:col>
                <xdr:colOff>390525</xdr:colOff>
                <xdr:row>0</xdr:row>
                <xdr:rowOff>95250</xdr:rowOff>
              </from>
              <to>
                <xdr:col>12</xdr:col>
                <xdr:colOff>1428750</xdr:colOff>
                <xdr:row>1</xdr:row>
                <xdr:rowOff>209550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11</xdr:col>
                <xdr:colOff>390525</xdr:colOff>
                <xdr:row>2</xdr:row>
                <xdr:rowOff>9525</xdr:rowOff>
              </from>
              <to>
                <xdr:col>12</xdr:col>
                <xdr:colOff>1428750</xdr:colOff>
                <xdr:row>3</xdr:row>
                <xdr:rowOff>114300</xdr:rowOff>
              </to>
            </anchor>
          </controlPr>
        </control>
      </mc:Choice>
      <mc:Fallback>
        <control shapeId="7170" r:id="rId6" name="CommandButton2"/>
      </mc:Fallback>
    </mc:AlternateContent>
    <mc:AlternateContent xmlns:mc="http://schemas.openxmlformats.org/markup-compatibility/2006">
      <mc:Choice Requires="x14">
        <control shapeId="7219" r:id="rId8" name="CommandButton3">
          <controlPr defaultSize="0" autoLine="0" r:id="rId9">
            <anchor moveWithCells="1">
              <from>
                <xdr:col>11</xdr:col>
                <xdr:colOff>400050</xdr:colOff>
                <xdr:row>6</xdr:row>
                <xdr:rowOff>19050</xdr:rowOff>
              </from>
              <to>
                <xdr:col>12</xdr:col>
                <xdr:colOff>1438275</xdr:colOff>
                <xdr:row>7</xdr:row>
                <xdr:rowOff>123825</xdr:rowOff>
              </to>
            </anchor>
          </controlPr>
        </control>
      </mc:Choice>
      <mc:Fallback>
        <control shapeId="7219" r:id="rId8" name="CommandButton3"/>
      </mc:Fallback>
    </mc:AlternateContent>
    <mc:AlternateContent xmlns:mc="http://schemas.openxmlformats.org/markup-compatibility/2006">
      <mc:Choice Requires="x14">
        <control shapeId="7220" r:id="rId10" name="CommandButton4">
          <controlPr defaultSize="0" autoLine="0" r:id="rId11">
            <anchor moveWithCells="1">
              <from>
                <xdr:col>11</xdr:col>
                <xdr:colOff>400050</xdr:colOff>
                <xdr:row>4</xdr:row>
                <xdr:rowOff>28575</xdr:rowOff>
              </from>
              <to>
                <xdr:col>12</xdr:col>
                <xdr:colOff>1438275</xdr:colOff>
                <xdr:row>5</xdr:row>
                <xdr:rowOff>133350</xdr:rowOff>
              </to>
            </anchor>
          </controlPr>
        </control>
      </mc:Choice>
      <mc:Fallback>
        <control shapeId="7220" r:id="rId10" name="CommandButton4"/>
      </mc:Fallback>
    </mc:AlternateContent>
    <mc:AlternateContent xmlns:mc="http://schemas.openxmlformats.org/markup-compatibility/2006">
      <mc:Choice Requires="x14">
        <control shapeId="7224" r:id="rId12" name="CommandButton5">
          <controlPr defaultSize="0" autoLine="0" autoPict="0" r:id="rId13">
            <anchor moveWithCells="1">
              <from>
                <xdr:col>10</xdr:col>
                <xdr:colOff>123825</xdr:colOff>
                <xdr:row>2</xdr:row>
                <xdr:rowOff>85725</xdr:rowOff>
              </from>
              <to>
                <xdr:col>11</xdr:col>
                <xdr:colOff>314325</xdr:colOff>
                <xdr:row>4</xdr:row>
                <xdr:rowOff>142875</xdr:rowOff>
              </to>
            </anchor>
          </controlPr>
        </control>
      </mc:Choice>
      <mc:Fallback>
        <control shapeId="7224" r:id="rId12" name="CommandButton5"/>
      </mc:Fallback>
    </mc:AlternateContent>
    <mc:AlternateContent xmlns:mc="http://schemas.openxmlformats.org/markup-compatibility/2006">
      <mc:Choice Requires="x14">
        <control shapeId="7223" r:id="rId14" name="Drop Down 55">
          <controlPr defaultSize="0" print="0" autoLine="0" autoPict="0" macro="[0]!Sheet4.Update_Transient">
            <anchor moveWithCells="1">
              <from>
                <xdr:col>7</xdr:col>
                <xdr:colOff>571500</xdr:colOff>
                <xdr:row>1</xdr:row>
                <xdr:rowOff>0</xdr:rowOff>
              </from>
              <to>
                <xdr:col>9</xdr:col>
                <xdr:colOff>457200</xdr:colOff>
                <xdr:row>1</xdr:row>
                <xdr:rowOff>209550</xdr:rowOff>
              </to>
            </anchor>
          </controlPr>
        </control>
      </mc:Choice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CW420"/>
  <sheetViews>
    <sheetView showGridLines="0" showRowColHeaders="0" zoomScaleNormal="100" workbookViewId="0">
      <selection activeCell="C1" sqref="C1"/>
    </sheetView>
  </sheetViews>
  <sheetFormatPr defaultRowHeight="12.75"/>
  <cols>
    <col min="1" max="1" width="2.140625" customWidth="1"/>
    <col min="2" max="2" width="0.7109375" customWidth="1"/>
    <col min="14" max="14" width="0.7109375" customWidth="1"/>
  </cols>
  <sheetData>
    <row r="1" spans="1:101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</row>
    <row r="2" spans="1:101" ht="23.25" customHeight="1">
      <c r="A2" s="26"/>
      <c r="B2" s="114"/>
      <c r="C2" s="127" t="s">
        <v>18</v>
      </c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M2" s="26"/>
      <c r="CN2" s="26"/>
      <c r="CO2" s="26"/>
      <c r="CP2" s="26"/>
      <c r="CQ2" s="26"/>
      <c r="CR2" s="26"/>
      <c r="CS2" s="26"/>
      <c r="CT2" s="26"/>
      <c r="CU2" s="26"/>
      <c r="CV2" s="26"/>
      <c r="CW2" s="26"/>
    </row>
    <row r="3" spans="1:101">
      <c r="A3" s="26"/>
      <c r="B3" s="114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14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</row>
    <row r="4" spans="1:101">
      <c r="A4" s="26"/>
      <c r="B4" s="114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14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</row>
    <row r="5" spans="1:101">
      <c r="A5" s="26"/>
      <c r="B5" s="114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114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</row>
    <row r="6" spans="1:101">
      <c r="A6" s="26"/>
      <c r="B6" s="114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114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</row>
    <row r="7" spans="1:101">
      <c r="A7" s="26"/>
      <c r="B7" s="114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114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</row>
    <row r="8" spans="1:101">
      <c r="A8" s="26"/>
      <c r="B8" s="114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114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</row>
    <row r="9" spans="1:101">
      <c r="A9" s="26"/>
      <c r="B9" s="114"/>
      <c r="C9" s="2"/>
      <c r="D9" s="2">
        <v>1</v>
      </c>
      <c r="E9" s="2">
        <v>4</v>
      </c>
      <c r="F9" s="2"/>
      <c r="G9" s="2"/>
      <c r="H9" s="2"/>
      <c r="I9" s="2"/>
      <c r="J9" s="2"/>
      <c r="K9" s="2"/>
      <c r="L9" s="2"/>
      <c r="M9" s="2"/>
      <c r="N9" s="114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</row>
    <row r="10" spans="1:101">
      <c r="A10" s="26"/>
      <c r="B10" s="114"/>
      <c r="C10" s="2"/>
      <c r="D10" s="2">
        <v>3</v>
      </c>
      <c r="E10" s="2">
        <v>3</v>
      </c>
      <c r="F10" s="2"/>
      <c r="G10" s="2"/>
      <c r="H10" s="2"/>
      <c r="I10" s="2"/>
      <c r="J10" s="2"/>
      <c r="K10" s="2"/>
      <c r="L10" s="2"/>
      <c r="M10" s="2"/>
      <c r="N10" s="114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</row>
    <row r="11" spans="1:101">
      <c r="A11" s="26"/>
      <c r="B11" s="114"/>
      <c r="C11" s="2"/>
      <c r="D11" s="2">
        <v>4</v>
      </c>
      <c r="E11" s="2">
        <v>4</v>
      </c>
      <c r="F11" s="2"/>
      <c r="G11" s="2"/>
      <c r="H11" s="2"/>
      <c r="I11" s="2"/>
      <c r="J11" s="2"/>
      <c r="K11" s="2"/>
      <c r="L11" s="2"/>
      <c r="M11" s="2"/>
      <c r="N11" s="114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</row>
    <row r="12" spans="1:101">
      <c r="A12" s="26"/>
      <c r="B12" s="114"/>
      <c r="C12" s="2"/>
      <c r="D12" s="2">
        <v>5</v>
      </c>
      <c r="E12" s="2">
        <v>3</v>
      </c>
      <c r="F12" s="2"/>
      <c r="G12" s="2"/>
      <c r="H12" s="2"/>
      <c r="I12" s="2"/>
      <c r="J12" s="2"/>
      <c r="K12" s="2"/>
      <c r="L12" s="2"/>
      <c r="M12" s="2"/>
      <c r="N12" s="114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</row>
    <row r="13" spans="1:101">
      <c r="A13" s="26"/>
      <c r="B13" s="114"/>
      <c r="C13" s="2"/>
      <c r="D13" s="2">
        <v>6</v>
      </c>
      <c r="E13" s="2">
        <v>4</v>
      </c>
      <c r="F13" s="2"/>
      <c r="G13" s="2"/>
      <c r="H13" s="2"/>
      <c r="I13" s="2"/>
      <c r="J13" s="2"/>
      <c r="K13" s="2"/>
      <c r="L13" s="2"/>
      <c r="M13" s="2"/>
      <c r="N13" s="114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</row>
    <row r="14" spans="1:101">
      <c r="A14" s="26"/>
      <c r="B14" s="114"/>
      <c r="C14" s="2"/>
      <c r="D14" s="2">
        <v>5</v>
      </c>
      <c r="E14" s="2">
        <v>5</v>
      </c>
      <c r="F14" s="2"/>
      <c r="G14" s="2"/>
      <c r="H14" s="2"/>
      <c r="I14" s="2"/>
      <c r="J14" s="2"/>
      <c r="K14" s="2"/>
      <c r="L14" s="2"/>
      <c r="M14" s="2"/>
      <c r="N14" s="114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</row>
    <row r="15" spans="1:101">
      <c r="A15" s="26"/>
      <c r="B15" s="114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114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</row>
    <row r="16" spans="1:101">
      <c r="A16" s="26"/>
      <c r="B16" s="114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114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</row>
    <row r="17" spans="1:101">
      <c r="A17" s="26"/>
      <c r="B17" s="114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114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</row>
    <row r="18" spans="1:101">
      <c r="A18" s="26"/>
      <c r="B18" s="114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114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</row>
    <row r="19" spans="1:101">
      <c r="A19" s="26"/>
      <c r="B19" s="114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114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</row>
    <row r="20" spans="1:101">
      <c r="A20" s="26"/>
      <c r="B20" s="114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114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</row>
    <row r="21" spans="1:101">
      <c r="A21" s="26"/>
      <c r="B21" s="114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114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</row>
    <row r="22" spans="1:101">
      <c r="A22" s="26"/>
      <c r="B22" s="114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114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</row>
    <row r="23" spans="1:101">
      <c r="A23" s="26"/>
      <c r="B23" s="114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114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</row>
    <row r="24" spans="1:101">
      <c r="A24" s="26"/>
      <c r="B24" s="114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114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</row>
    <row r="25" spans="1:101">
      <c r="A25" s="26"/>
      <c r="B25" s="114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114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</row>
    <row r="26" spans="1:101">
      <c r="A26" s="26"/>
      <c r="B26" s="114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114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</row>
    <row r="27" spans="1:101">
      <c r="A27" s="26"/>
      <c r="B27" s="114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114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</row>
    <row r="28" spans="1:101">
      <c r="A28" s="26"/>
      <c r="B28" s="114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114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</row>
    <row r="29" spans="1:101">
      <c r="A29" s="26"/>
      <c r="B29" s="114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114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</row>
    <row r="30" spans="1:101">
      <c r="A30" s="26"/>
      <c r="B30" s="114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114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</row>
    <row r="31" spans="1:101">
      <c r="A31" s="26"/>
      <c r="B31" s="114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114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</row>
    <row r="32" spans="1:101">
      <c r="A32" s="26"/>
      <c r="B32" s="114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114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</row>
    <row r="33" spans="1:101">
      <c r="A33" s="26"/>
      <c r="B33" s="114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114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</row>
    <row r="34" spans="1:101" ht="3.75" customHeight="1">
      <c r="A34" s="26"/>
      <c r="B34" s="114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</row>
    <row r="35" spans="1:101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</row>
    <row r="36" spans="1:101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</row>
    <row r="37" spans="1:101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</row>
    <row r="38" spans="1:101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</row>
    <row r="39" spans="1:101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</row>
    <row r="40" spans="1:101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</row>
    <row r="41" spans="1:101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</row>
    <row r="42" spans="1:101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</row>
    <row r="43" spans="1:101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</row>
    <row r="44" spans="1:101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</row>
    <row r="45" spans="1:101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</row>
    <row r="46" spans="1:101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</row>
    <row r="47" spans="1:101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</row>
    <row r="48" spans="1:101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</row>
    <row r="49" spans="1:101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</row>
    <row r="50" spans="1:101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</row>
    <row r="51" spans="1:101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</row>
    <row r="52" spans="1:101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</row>
    <row r="53" spans="1:101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</row>
    <row r="54" spans="1:101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</row>
    <row r="55" spans="1:101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</row>
    <row r="56" spans="1:101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</row>
    <row r="57" spans="1:101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</row>
    <row r="58" spans="1:101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</row>
    <row r="59" spans="1:101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</row>
    <row r="60" spans="1:101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</row>
    <row r="61" spans="1:101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</row>
    <row r="62" spans="1:101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</row>
    <row r="63" spans="1:101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</row>
    <row r="64" spans="1:101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</row>
    <row r="65" spans="1:101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</row>
    <row r="66" spans="1:101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</row>
    <row r="67" spans="1:101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</row>
    <row r="68" spans="1:101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</row>
    <row r="69" spans="1:101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</row>
    <row r="70" spans="1:101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</row>
    <row r="71" spans="1:101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</row>
    <row r="72" spans="1:101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</row>
    <row r="73" spans="1:101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</row>
    <row r="74" spans="1:101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</row>
    <row r="75" spans="1:101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</row>
    <row r="76" spans="1:101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</row>
    <row r="77" spans="1:101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</row>
    <row r="78" spans="1:101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</row>
    <row r="79" spans="1:101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</row>
    <row r="80" spans="1:101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</row>
    <row r="81" spans="1:101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</row>
    <row r="82" spans="1:101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</row>
    <row r="83" spans="1:101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</row>
    <row r="84" spans="1:101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</row>
    <row r="85" spans="1:101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</row>
    <row r="86" spans="1:101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</row>
    <row r="87" spans="1:101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</row>
    <row r="88" spans="1:101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</row>
    <row r="89" spans="1:101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</row>
    <row r="90" spans="1:101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</row>
    <row r="91" spans="1:101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</row>
    <row r="92" spans="1:101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</row>
    <row r="93" spans="1:101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</row>
    <row r="94" spans="1:101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</row>
    <row r="95" spans="1:101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</row>
    <row r="96" spans="1:101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</row>
    <row r="97" spans="1:101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</row>
    <row r="98" spans="1:101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</row>
    <row r="99" spans="1:101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</row>
    <row r="100" spans="1:101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</row>
    <row r="101" spans="1:101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</row>
    <row r="102" spans="1:101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</row>
    <row r="103" spans="1:101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</row>
    <row r="104" spans="1:101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</row>
    <row r="105" spans="1:101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</row>
    <row r="106" spans="1:101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</row>
    <row r="107" spans="1:101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</row>
    <row r="108" spans="1:101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</row>
    <row r="109" spans="1:101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</row>
    <row r="110" spans="1:101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</row>
    <row r="111" spans="1:101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</row>
    <row r="112" spans="1:101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</row>
    <row r="113" spans="1:101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</row>
    <row r="114" spans="1:101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</row>
    <row r="115" spans="1:101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</row>
    <row r="116" spans="1:101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</row>
    <row r="117" spans="1:101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</row>
    <row r="118" spans="1:101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</row>
    <row r="119" spans="1:101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</row>
    <row r="120" spans="1:101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</row>
    <row r="121" spans="1:101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</row>
    <row r="122" spans="1:101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</row>
    <row r="123" spans="1:101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</row>
    <row r="124" spans="1:101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</row>
    <row r="125" spans="1:101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</row>
    <row r="126" spans="1:101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</row>
    <row r="127" spans="1:101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</row>
    <row r="128" spans="1:101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</row>
    <row r="129" spans="1:101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</row>
    <row r="130" spans="1:101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</row>
    <row r="131" spans="1:101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</row>
    <row r="132" spans="1:101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</row>
    <row r="133" spans="1:101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</row>
    <row r="134" spans="1:101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</row>
    <row r="135" spans="1:101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</row>
    <row r="136" spans="1:101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</row>
    <row r="137" spans="1:101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</row>
    <row r="138" spans="1:101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</row>
    <row r="139" spans="1:101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</row>
    <row r="140" spans="1:101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</row>
    <row r="141" spans="1:101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</row>
    <row r="142" spans="1:101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</row>
    <row r="143" spans="1:101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</row>
    <row r="144" spans="1:101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</row>
    <row r="145" spans="1:101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</row>
    <row r="146" spans="1:101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</row>
    <row r="147" spans="1:101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</row>
    <row r="148" spans="1:101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</row>
    <row r="149" spans="1:101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</row>
    <row r="150" spans="1:101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</row>
    <row r="151" spans="1:101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</row>
    <row r="152" spans="1:101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</row>
    <row r="153" spans="1:101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</row>
    <row r="154" spans="1:101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</row>
    <row r="155" spans="1:101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</row>
    <row r="156" spans="1:101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</row>
    <row r="157" spans="1:101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</row>
    <row r="158" spans="1:101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</row>
    <row r="159" spans="1:101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</row>
    <row r="160" spans="1:101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</row>
    <row r="161" spans="1:101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</row>
    <row r="162" spans="1:101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</row>
    <row r="163" spans="1:101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</row>
    <row r="164" spans="1:101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</row>
    <row r="165" spans="1:101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</row>
    <row r="166" spans="1:101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</row>
    <row r="167" spans="1:101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</row>
    <row r="168" spans="1:101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</row>
    <row r="169" spans="1:101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</row>
    <row r="170" spans="1:101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</row>
    <row r="171" spans="1:101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</row>
    <row r="172" spans="1:101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</row>
    <row r="173" spans="1:101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</row>
    <row r="174" spans="1:101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</row>
    <row r="175" spans="1:101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</row>
    <row r="176" spans="1:101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</row>
    <row r="177" spans="1:101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</row>
    <row r="178" spans="1:101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</row>
    <row r="179" spans="1:101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</row>
    <row r="180" spans="1:101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</row>
    <row r="181" spans="1:101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</row>
    <row r="182" spans="1:101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</row>
    <row r="183" spans="1:101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</row>
    <row r="184" spans="1:101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</row>
    <row r="185" spans="1:101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</row>
    <row r="186" spans="1:101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</row>
    <row r="187" spans="1:101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</row>
    <row r="188" spans="1:101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</row>
    <row r="189" spans="1:101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</row>
    <row r="190" spans="1:101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</row>
    <row r="191" spans="1:101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</row>
    <row r="192" spans="1:101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</row>
    <row r="193" spans="1:101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</row>
    <row r="194" spans="1:101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</row>
    <row r="195" spans="1:101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</row>
    <row r="196" spans="1:101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</row>
    <row r="197" spans="1:101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</row>
    <row r="198" spans="1:101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</row>
    <row r="199" spans="1:101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</row>
    <row r="200" spans="1:101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</row>
    <row r="201" spans="1:101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</row>
    <row r="202" spans="1:101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</row>
    <row r="203" spans="1:101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</row>
    <row r="204" spans="1:101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</row>
    <row r="205" spans="1:101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</row>
    <row r="206" spans="1:101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</row>
    <row r="207" spans="1:101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</row>
    <row r="208" spans="1:101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</row>
    <row r="209" spans="1:101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</row>
    <row r="210" spans="1:101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</row>
    <row r="211" spans="1:101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</row>
    <row r="212" spans="1:101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</row>
    <row r="213" spans="1:101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</row>
    <row r="214" spans="1:101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</row>
    <row r="215" spans="1:101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</row>
    <row r="216" spans="1:101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</row>
    <row r="217" spans="1:101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</row>
    <row r="218" spans="1:101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</row>
    <row r="219" spans="1:101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</row>
    <row r="220" spans="1:101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</row>
    <row r="221" spans="1:101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</row>
    <row r="222" spans="1:101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</row>
    <row r="223" spans="1:101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</row>
    <row r="224" spans="1:101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</row>
    <row r="225" spans="1:101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</row>
    <row r="226" spans="1:101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</row>
    <row r="227" spans="1:101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</row>
    <row r="228" spans="1:101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</row>
    <row r="229" spans="1:101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</row>
    <row r="230" spans="1:101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</row>
    <row r="231" spans="1:101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</row>
    <row r="232" spans="1:101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</row>
    <row r="233" spans="1:101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</row>
    <row r="234" spans="1:101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</row>
    <row r="235" spans="1:101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</row>
    <row r="236" spans="1:101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</row>
    <row r="237" spans="1:101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</row>
    <row r="238" spans="1:101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</row>
    <row r="239" spans="1:101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</row>
    <row r="240" spans="1:101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</row>
    <row r="241" spans="1:101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</row>
    <row r="242" spans="1:101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</row>
    <row r="243" spans="1:101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</row>
    <row r="244" spans="1:101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</row>
    <row r="245" spans="1:101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</row>
    <row r="246" spans="1:101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</row>
    <row r="247" spans="1:101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</row>
    <row r="248" spans="1:101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</row>
    <row r="249" spans="1:101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</row>
    <row r="250" spans="1:101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</row>
    <row r="251" spans="1:101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</row>
    <row r="252" spans="1:101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</row>
    <row r="253" spans="1:101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</row>
    <row r="254" spans="1:101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</row>
    <row r="255" spans="1:101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</row>
    <row r="256" spans="1:101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</row>
    <row r="257" spans="1:101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</row>
    <row r="258" spans="1:101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</row>
    <row r="259" spans="1:101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</row>
    <row r="260" spans="1:101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</row>
    <row r="261" spans="1:101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</row>
    <row r="262" spans="1:101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</row>
    <row r="263" spans="1:101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</row>
    <row r="264" spans="1:101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</row>
    <row r="265" spans="1:101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</row>
    <row r="266" spans="1:101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</row>
    <row r="267" spans="1:101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</row>
    <row r="268" spans="1:101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</row>
    <row r="269" spans="1:101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</row>
    <row r="270" spans="1:101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</row>
    <row r="271" spans="1:101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</row>
    <row r="272" spans="1:101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</row>
    <row r="273" spans="1:101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</row>
    <row r="274" spans="1:101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</row>
    <row r="275" spans="1:101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</row>
    <row r="276" spans="1:101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</row>
    <row r="277" spans="1:101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</row>
    <row r="278" spans="1:101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</row>
    <row r="279" spans="1:101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</row>
    <row r="280" spans="1:101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</row>
    <row r="281" spans="1:101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</row>
    <row r="282" spans="1:101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</row>
    <row r="283" spans="1:101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</row>
    <row r="284" spans="1:101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</row>
    <row r="285" spans="1:101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</row>
    <row r="286" spans="1:101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</row>
    <row r="287" spans="1:101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</row>
    <row r="288" spans="1:101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</row>
    <row r="289" spans="1:101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</row>
    <row r="290" spans="1:101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</row>
    <row r="291" spans="1:101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</row>
    <row r="292" spans="1:101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</row>
    <row r="293" spans="1:101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</row>
    <row r="294" spans="1:101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</row>
    <row r="295" spans="1:101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</row>
    <row r="296" spans="1:101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</row>
    <row r="297" spans="1:101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</row>
    <row r="298" spans="1:101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</row>
    <row r="299" spans="1:101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</row>
    <row r="300" spans="1:101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</row>
    <row r="301" spans="1:101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</row>
    <row r="302" spans="1:101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26"/>
      <c r="AU302" s="26"/>
      <c r="AV302" s="26"/>
      <c r="AW302" s="26"/>
      <c r="AX302" s="26"/>
      <c r="AY302" s="26"/>
      <c r="AZ302" s="26"/>
      <c r="BA302" s="26"/>
      <c r="BB302" s="26"/>
      <c r="BC302" s="26"/>
      <c r="BD302" s="26"/>
      <c r="BE302" s="26"/>
      <c r="BF302" s="26"/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26"/>
      <c r="CP302" s="26"/>
      <c r="CQ302" s="26"/>
      <c r="CR302" s="26"/>
      <c r="CS302" s="26"/>
      <c r="CT302" s="26"/>
      <c r="CU302" s="26"/>
      <c r="CV302" s="26"/>
      <c r="CW302" s="26"/>
    </row>
    <row r="303" spans="1:101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  <c r="AQ303" s="26"/>
      <c r="AR303" s="26"/>
      <c r="AS303" s="26"/>
      <c r="AT303" s="26"/>
      <c r="AU303" s="26"/>
      <c r="AV303" s="26"/>
      <c r="AW303" s="26"/>
      <c r="AX303" s="26"/>
      <c r="AY303" s="26"/>
      <c r="AZ303" s="26"/>
      <c r="BA303" s="26"/>
      <c r="BB303" s="26"/>
      <c r="BC303" s="26"/>
      <c r="BD303" s="26"/>
      <c r="BE303" s="26"/>
      <c r="BF303" s="26"/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26"/>
      <c r="CP303" s="26"/>
      <c r="CQ303" s="26"/>
      <c r="CR303" s="26"/>
      <c r="CS303" s="26"/>
      <c r="CT303" s="26"/>
      <c r="CU303" s="26"/>
      <c r="CV303" s="26"/>
      <c r="CW303" s="26"/>
    </row>
    <row r="304" spans="1:101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  <c r="AQ304" s="26"/>
      <c r="AR304" s="26"/>
      <c r="AS304" s="26"/>
      <c r="AT304" s="26"/>
      <c r="AU304" s="26"/>
      <c r="AV304" s="26"/>
      <c r="AW304" s="26"/>
      <c r="AX304" s="26"/>
      <c r="AY304" s="26"/>
      <c r="AZ304" s="26"/>
      <c r="BA304" s="26"/>
      <c r="BB304" s="26"/>
      <c r="BC304" s="26"/>
      <c r="BD304" s="26"/>
      <c r="BE304" s="26"/>
      <c r="BF304" s="26"/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26"/>
      <c r="CP304" s="26"/>
      <c r="CQ304" s="26"/>
      <c r="CR304" s="26"/>
      <c r="CS304" s="26"/>
      <c r="CT304" s="26"/>
      <c r="CU304" s="26"/>
      <c r="CV304" s="26"/>
      <c r="CW304" s="26"/>
    </row>
    <row r="305" spans="1:101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  <c r="AQ305" s="26"/>
      <c r="AR305" s="26"/>
      <c r="AS305" s="26"/>
      <c r="AT305" s="26"/>
      <c r="AU305" s="26"/>
      <c r="AV305" s="26"/>
      <c r="AW305" s="26"/>
      <c r="AX305" s="26"/>
      <c r="AY305" s="26"/>
      <c r="AZ305" s="26"/>
      <c r="BA305" s="26"/>
      <c r="BB305" s="26"/>
      <c r="BC305" s="26"/>
      <c r="BD305" s="26"/>
      <c r="BE305" s="26"/>
      <c r="BF305" s="26"/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26"/>
      <c r="CP305" s="26"/>
      <c r="CQ305" s="26"/>
      <c r="CR305" s="26"/>
      <c r="CS305" s="26"/>
      <c r="CT305" s="26"/>
      <c r="CU305" s="26"/>
      <c r="CV305" s="26"/>
      <c r="CW305" s="26"/>
    </row>
    <row r="306" spans="1:101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6"/>
      <c r="AB306" s="26"/>
      <c r="AC306" s="26"/>
      <c r="AD306" s="26"/>
      <c r="AE306" s="26"/>
      <c r="AF306" s="26"/>
      <c r="AG306" s="26"/>
      <c r="AH306" s="26"/>
      <c r="AI306" s="26"/>
      <c r="AJ306" s="26"/>
      <c r="AK306" s="26"/>
      <c r="AL306" s="26"/>
      <c r="AM306" s="26"/>
      <c r="AN306" s="26"/>
      <c r="AO306" s="26"/>
      <c r="AP306" s="26"/>
      <c r="AQ306" s="26"/>
      <c r="AR306" s="26"/>
      <c r="AS306" s="26"/>
      <c r="AT306" s="26"/>
      <c r="AU306" s="26"/>
      <c r="AV306" s="26"/>
      <c r="AW306" s="26"/>
      <c r="AX306" s="26"/>
      <c r="AY306" s="26"/>
      <c r="AZ306" s="26"/>
      <c r="BA306" s="26"/>
      <c r="BB306" s="26"/>
      <c r="BC306" s="26"/>
      <c r="BD306" s="26"/>
      <c r="BE306" s="26"/>
      <c r="BF306" s="26"/>
      <c r="BG306" s="26"/>
      <c r="BH306" s="26"/>
      <c r="BI306" s="26"/>
      <c r="BJ306" s="26"/>
      <c r="BK306" s="26"/>
      <c r="BL306" s="26"/>
      <c r="BM306" s="26"/>
      <c r="BN306" s="26"/>
      <c r="BO306" s="26"/>
      <c r="BP306" s="26"/>
      <c r="BQ306" s="26"/>
      <c r="BR306" s="26"/>
      <c r="BS306" s="26"/>
      <c r="BT306" s="26"/>
      <c r="BU306" s="26"/>
      <c r="BV306" s="26"/>
      <c r="BW306" s="26"/>
      <c r="BX306" s="26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26"/>
      <c r="CP306" s="26"/>
      <c r="CQ306" s="26"/>
      <c r="CR306" s="26"/>
      <c r="CS306" s="26"/>
      <c r="CT306" s="26"/>
      <c r="CU306" s="26"/>
      <c r="CV306" s="26"/>
      <c r="CW306" s="26"/>
    </row>
    <row r="307" spans="1:101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6"/>
      <c r="AB307" s="26"/>
      <c r="AC307" s="26"/>
      <c r="AD307" s="26"/>
      <c r="AE307" s="26"/>
      <c r="AF307" s="26"/>
      <c r="AG307" s="26"/>
      <c r="AH307" s="26"/>
      <c r="AI307" s="26"/>
      <c r="AJ307" s="26"/>
      <c r="AK307" s="26"/>
      <c r="AL307" s="26"/>
      <c r="AM307" s="26"/>
      <c r="AN307" s="26"/>
      <c r="AO307" s="26"/>
      <c r="AP307" s="26"/>
      <c r="AQ307" s="26"/>
      <c r="AR307" s="26"/>
      <c r="AS307" s="26"/>
      <c r="AT307" s="26"/>
      <c r="AU307" s="26"/>
      <c r="AV307" s="26"/>
      <c r="AW307" s="26"/>
      <c r="AX307" s="26"/>
      <c r="AY307" s="26"/>
      <c r="AZ307" s="26"/>
      <c r="BA307" s="26"/>
      <c r="BB307" s="26"/>
      <c r="BC307" s="26"/>
      <c r="BD307" s="26"/>
      <c r="BE307" s="26"/>
      <c r="BF307" s="26"/>
      <c r="BG307" s="26"/>
      <c r="BH307" s="26"/>
      <c r="BI307" s="26"/>
      <c r="BJ307" s="26"/>
      <c r="BK307" s="26"/>
      <c r="BL307" s="26"/>
      <c r="BM307" s="26"/>
      <c r="BN307" s="26"/>
      <c r="BO307" s="26"/>
      <c r="BP307" s="26"/>
      <c r="BQ307" s="26"/>
      <c r="BR307" s="26"/>
      <c r="BS307" s="26"/>
      <c r="BT307" s="26"/>
      <c r="BU307" s="26"/>
      <c r="BV307" s="26"/>
      <c r="BW307" s="26"/>
      <c r="BX307" s="26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26"/>
      <c r="CP307" s="26"/>
      <c r="CQ307" s="26"/>
      <c r="CR307" s="26"/>
      <c r="CS307" s="26"/>
      <c r="CT307" s="26"/>
      <c r="CU307" s="26"/>
      <c r="CV307" s="26"/>
      <c r="CW307" s="26"/>
    </row>
    <row r="308" spans="1:101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6"/>
      <c r="AB308" s="26"/>
      <c r="AC308" s="26"/>
      <c r="AD308" s="26"/>
      <c r="AE308" s="26"/>
      <c r="AF308" s="26"/>
      <c r="AG308" s="26"/>
      <c r="AH308" s="26"/>
      <c r="AI308" s="26"/>
      <c r="AJ308" s="26"/>
      <c r="AK308" s="26"/>
      <c r="AL308" s="26"/>
      <c r="AM308" s="26"/>
      <c r="AN308" s="26"/>
      <c r="AO308" s="26"/>
      <c r="AP308" s="26"/>
      <c r="AQ308" s="26"/>
      <c r="AR308" s="26"/>
      <c r="AS308" s="26"/>
      <c r="AT308" s="26"/>
      <c r="AU308" s="26"/>
      <c r="AV308" s="26"/>
      <c r="AW308" s="26"/>
      <c r="AX308" s="26"/>
      <c r="AY308" s="26"/>
      <c r="AZ308" s="26"/>
      <c r="BA308" s="26"/>
      <c r="BB308" s="26"/>
      <c r="BC308" s="26"/>
      <c r="BD308" s="26"/>
      <c r="BE308" s="26"/>
      <c r="BF308" s="26"/>
      <c r="BG308" s="26"/>
      <c r="BH308" s="26"/>
      <c r="BI308" s="26"/>
      <c r="BJ308" s="26"/>
      <c r="BK308" s="26"/>
      <c r="BL308" s="26"/>
      <c r="BM308" s="26"/>
      <c r="BN308" s="26"/>
      <c r="BO308" s="26"/>
      <c r="BP308" s="26"/>
      <c r="BQ308" s="26"/>
      <c r="BR308" s="26"/>
      <c r="BS308" s="26"/>
      <c r="BT308" s="26"/>
      <c r="BU308" s="26"/>
      <c r="BV308" s="26"/>
      <c r="BW308" s="26"/>
      <c r="BX308" s="26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26"/>
      <c r="CP308" s="26"/>
      <c r="CQ308" s="26"/>
      <c r="CR308" s="26"/>
      <c r="CS308" s="26"/>
      <c r="CT308" s="26"/>
      <c r="CU308" s="26"/>
      <c r="CV308" s="26"/>
      <c r="CW308" s="26"/>
    </row>
    <row r="309" spans="1:101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6"/>
      <c r="AB309" s="26"/>
      <c r="AC309" s="26"/>
      <c r="AD309" s="26"/>
      <c r="AE309" s="26"/>
      <c r="AF309" s="26"/>
      <c r="AG309" s="26"/>
      <c r="AH309" s="26"/>
      <c r="AI309" s="26"/>
      <c r="AJ309" s="26"/>
      <c r="AK309" s="26"/>
      <c r="AL309" s="26"/>
      <c r="AM309" s="26"/>
      <c r="AN309" s="26"/>
      <c r="AO309" s="26"/>
      <c r="AP309" s="26"/>
      <c r="AQ309" s="26"/>
      <c r="AR309" s="26"/>
      <c r="AS309" s="26"/>
      <c r="AT309" s="26"/>
      <c r="AU309" s="26"/>
      <c r="AV309" s="26"/>
      <c r="AW309" s="26"/>
      <c r="AX309" s="26"/>
      <c r="AY309" s="26"/>
      <c r="AZ309" s="26"/>
      <c r="BA309" s="26"/>
      <c r="BB309" s="26"/>
      <c r="BC309" s="26"/>
      <c r="BD309" s="26"/>
      <c r="BE309" s="26"/>
      <c r="BF309" s="26"/>
      <c r="BG309" s="26"/>
      <c r="BH309" s="26"/>
      <c r="BI309" s="26"/>
      <c r="BJ309" s="26"/>
      <c r="BK309" s="26"/>
      <c r="BL309" s="26"/>
      <c r="BM309" s="26"/>
      <c r="BN309" s="26"/>
      <c r="BO309" s="26"/>
      <c r="BP309" s="26"/>
      <c r="BQ309" s="26"/>
      <c r="BR309" s="26"/>
      <c r="BS309" s="26"/>
      <c r="BT309" s="26"/>
      <c r="BU309" s="26"/>
      <c r="BV309" s="26"/>
      <c r="BW309" s="26"/>
      <c r="BX309" s="26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26"/>
      <c r="CP309" s="26"/>
      <c r="CQ309" s="26"/>
      <c r="CR309" s="26"/>
      <c r="CS309" s="26"/>
      <c r="CT309" s="26"/>
      <c r="CU309" s="26"/>
      <c r="CV309" s="26"/>
      <c r="CW309" s="26"/>
    </row>
    <row r="310" spans="1:101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6"/>
      <c r="AB310" s="26"/>
      <c r="AC310" s="26"/>
      <c r="AD310" s="26"/>
      <c r="AE310" s="26"/>
      <c r="AF310" s="26"/>
      <c r="AG310" s="26"/>
      <c r="AH310" s="26"/>
      <c r="AI310" s="26"/>
      <c r="AJ310" s="26"/>
      <c r="AK310" s="26"/>
      <c r="AL310" s="26"/>
      <c r="AM310" s="26"/>
      <c r="AN310" s="26"/>
      <c r="AO310" s="26"/>
      <c r="AP310" s="26"/>
      <c r="AQ310" s="26"/>
      <c r="AR310" s="26"/>
      <c r="AS310" s="26"/>
      <c r="AT310" s="26"/>
      <c r="AU310" s="26"/>
      <c r="AV310" s="26"/>
      <c r="AW310" s="26"/>
      <c r="AX310" s="26"/>
      <c r="AY310" s="26"/>
      <c r="AZ310" s="26"/>
      <c r="BA310" s="26"/>
      <c r="BB310" s="26"/>
      <c r="BC310" s="26"/>
      <c r="BD310" s="26"/>
      <c r="BE310" s="26"/>
      <c r="BF310" s="26"/>
      <c r="BG310" s="26"/>
      <c r="BH310" s="26"/>
      <c r="BI310" s="26"/>
      <c r="BJ310" s="26"/>
      <c r="BK310" s="26"/>
      <c r="BL310" s="26"/>
      <c r="BM310" s="26"/>
      <c r="BN310" s="26"/>
      <c r="BO310" s="26"/>
      <c r="BP310" s="26"/>
      <c r="BQ310" s="26"/>
      <c r="BR310" s="26"/>
      <c r="BS310" s="26"/>
      <c r="BT310" s="26"/>
      <c r="BU310" s="26"/>
      <c r="BV310" s="26"/>
      <c r="BW310" s="26"/>
      <c r="BX310" s="26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26"/>
      <c r="CP310" s="26"/>
      <c r="CQ310" s="26"/>
      <c r="CR310" s="26"/>
      <c r="CS310" s="26"/>
      <c r="CT310" s="26"/>
      <c r="CU310" s="26"/>
      <c r="CV310" s="26"/>
      <c r="CW310" s="26"/>
    </row>
    <row r="311" spans="1:101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6"/>
      <c r="AB311" s="26"/>
      <c r="AC311" s="26"/>
      <c r="AD311" s="26"/>
      <c r="AE311" s="26"/>
      <c r="AF311" s="26"/>
      <c r="AG311" s="26"/>
      <c r="AH311" s="26"/>
      <c r="AI311" s="26"/>
      <c r="AJ311" s="26"/>
      <c r="AK311" s="26"/>
      <c r="AL311" s="26"/>
      <c r="AM311" s="26"/>
      <c r="AN311" s="26"/>
      <c r="AO311" s="26"/>
      <c r="AP311" s="26"/>
      <c r="AQ311" s="26"/>
      <c r="AR311" s="26"/>
      <c r="AS311" s="26"/>
      <c r="AT311" s="26"/>
      <c r="AU311" s="26"/>
      <c r="AV311" s="26"/>
      <c r="AW311" s="26"/>
      <c r="AX311" s="26"/>
      <c r="AY311" s="26"/>
      <c r="AZ311" s="26"/>
      <c r="BA311" s="26"/>
      <c r="BB311" s="26"/>
      <c r="BC311" s="26"/>
      <c r="BD311" s="26"/>
      <c r="BE311" s="26"/>
      <c r="BF311" s="26"/>
      <c r="BG311" s="26"/>
      <c r="BH311" s="26"/>
      <c r="BI311" s="26"/>
      <c r="BJ311" s="26"/>
      <c r="BK311" s="26"/>
      <c r="BL311" s="26"/>
      <c r="BM311" s="26"/>
      <c r="BN311" s="26"/>
      <c r="BO311" s="26"/>
      <c r="BP311" s="26"/>
      <c r="BQ311" s="26"/>
      <c r="BR311" s="26"/>
      <c r="BS311" s="26"/>
      <c r="BT311" s="26"/>
      <c r="BU311" s="26"/>
      <c r="BV311" s="26"/>
      <c r="BW311" s="26"/>
      <c r="BX311" s="26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26"/>
      <c r="CP311" s="26"/>
      <c r="CQ311" s="26"/>
      <c r="CR311" s="26"/>
      <c r="CS311" s="26"/>
      <c r="CT311" s="26"/>
      <c r="CU311" s="26"/>
      <c r="CV311" s="26"/>
      <c r="CW311" s="26"/>
    </row>
    <row r="312" spans="1:101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6"/>
      <c r="AB312" s="26"/>
      <c r="AC312" s="26"/>
      <c r="AD312" s="26"/>
      <c r="AE312" s="26"/>
      <c r="AF312" s="26"/>
      <c r="AG312" s="26"/>
      <c r="AH312" s="26"/>
      <c r="AI312" s="26"/>
      <c r="AJ312" s="26"/>
      <c r="AK312" s="26"/>
      <c r="AL312" s="26"/>
      <c r="AM312" s="26"/>
      <c r="AN312" s="26"/>
      <c r="AO312" s="26"/>
      <c r="AP312" s="26"/>
      <c r="AQ312" s="26"/>
      <c r="AR312" s="26"/>
      <c r="AS312" s="26"/>
      <c r="AT312" s="26"/>
      <c r="AU312" s="26"/>
      <c r="AV312" s="26"/>
      <c r="AW312" s="26"/>
      <c r="AX312" s="26"/>
      <c r="AY312" s="26"/>
      <c r="AZ312" s="26"/>
      <c r="BA312" s="26"/>
      <c r="BB312" s="26"/>
      <c r="BC312" s="26"/>
      <c r="BD312" s="26"/>
      <c r="BE312" s="26"/>
      <c r="BF312" s="26"/>
      <c r="BG312" s="26"/>
      <c r="BH312" s="26"/>
      <c r="BI312" s="26"/>
      <c r="BJ312" s="26"/>
      <c r="BK312" s="26"/>
      <c r="BL312" s="26"/>
      <c r="BM312" s="26"/>
      <c r="BN312" s="26"/>
      <c r="BO312" s="26"/>
      <c r="BP312" s="26"/>
      <c r="BQ312" s="26"/>
      <c r="BR312" s="26"/>
      <c r="BS312" s="26"/>
      <c r="BT312" s="26"/>
      <c r="BU312" s="26"/>
      <c r="BV312" s="26"/>
      <c r="BW312" s="26"/>
      <c r="BX312" s="26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26"/>
      <c r="CP312" s="26"/>
      <c r="CQ312" s="26"/>
      <c r="CR312" s="26"/>
      <c r="CS312" s="26"/>
      <c r="CT312" s="26"/>
      <c r="CU312" s="26"/>
      <c r="CV312" s="26"/>
      <c r="CW312" s="26"/>
    </row>
    <row r="313" spans="1:101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6"/>
      <c r="AB313" s="26"/>
      <c r="AC313" s="26"/>
      <c r="AD313" s="26"/>
      <c r="AE313" s="26"/>
      <c r="AF313" s="26"/>
      <c r="AG313" s="26"/>
      <c r="AH313" s="26"/>
      <c r="AI313" s="26"/>
      <c r="AJ313" s="26"/>
      <c r="AK313" s="26"/>
      <c r="AL313" s="26"/>
      <c r="AM313" s="26"/>
      <c r="AN313" s="26"/>
      <c r="AO313" s="26"/>
      <c r="AP313" s="26"/>
      <c r="AQ313" s="26"/>
      <c r="AR313" s="26"/>
      <c r="AS313" s="26"/>
      <c r="AT313" s="26"/>
      <c r="AU313" s="26"/>
      <c r="AV313" s="26"/>
      <c r="AW313" s="26"/>
      <c r="AX313" s="26"/>
      <c r="AY313" s="26"/>
      <c r="AZ313" s="26"/>
      <c r="BA313" s="26"/>
      <c r="BB313" s="26"/>
      <c r="BC313" s="26"/>
      <c r="BD313" s="26"/>
      <c r="BE313" s="26"/>
      <c r="BF313" s="26"/>
      <c r="BG313" s="26"/>
      <c r="BH313" s="26"/>
      <c r="BI313" s="26"/>
      <c r="BJ313" s="26"/>
      <c r="BK313" s="26"/>
      <c r="BL313" s="26"/>
      <c r="BM313" s="26"/>
      <c r="BN313" s="26"/>
      <c r="BO313" s="26"/>
      <c r="BP313" s="26"/>
      <c r="BQ313" s="26"/>
      <c r="BR313" s="26"/>
      <c r="BS313" s="26"/>
      <c r="BT313" s="26"/>
      <c r="BU313" s="26"/>
      <c r="BV313" s="26"/>
      <c r="BW313" s="26"/>
      <c r="BX313" s="26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26"/>
      <c r="CP313" s="26"/>
      <c r="CQ313" s="26"/>
      <c r="CR313" s="26"/>
      <c r="CS313" s="26"/>
      <c r="CT313" s="26"/>
      <c r="CU313" s="26"/>
      <c r="CV313" s="26"/>
      <c r="CW313" s="26"/>
    </row>
    <row r="314" spans="1:101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6"/>
      <c r="AB314" s="26"/>
      <c r="AC314" s="26"/>
      <c r="AD314" s="26"/>
      <c r="AE314" s="26"/>
      <c r="AF314" s="26"/>
      <c r="AG314" s="26"/>
      <c r="AH314" s="26"/>
      <c r="AI314" s="26"/>
      <c r="AJ314" s="26"/>
      <c r="AK314" s="26"/>
      <c r="AL314" s="26"/>
      <c r="AM314" s="26"/>
      <c r="AN314" s="26"/>
      <c r="AO314" s="26"/>
      <c r="AP314" s="26"/>
      <c r="AQ314" s="26"/>
      <c r="AR314" s="26"/>
      <c r="AS314" s="26"/>
      <c r="AT314" s="26"/>
      <c r="AU314" s="26"/>
      <c r="AV314" s="26"/>
      <c r="AW314" s="26"/>
      <c r="AX314" s="26"/>
      <c r="AY314" s="26"/>
      <c r="AZ314" s="26"/>
      <c r="BA314" s="26"/>
      <c r="BB314" s="26"/>
      <c r="BC314" s="26"/>
      <c r="BD314" s="26"/>
      <c r="BE314" s="26"/>
      <c r="BF314" s="26"/>
      <c r="BG314" s="26"/>
      <c r="BH314" s="26"/>
      <c r="BI314" s="26"/>
      <c r="BJ314" s="26"/>
      <c r="BK314" s="26"/>
      <c r="BL314" s="26"/>
      <c r="BM314" s="26"/>
      <c r="BN314" s="26"/>
      <c r="BO314" s="26"/>
      <c r="BP314" s="26"/>
      <c r="BQ314" s="26"/>
      <c r="BR314" s="26"/>
      <c r="BS314" s="26"/>
      <c r="BT314" s="26"/>
      <c r="BU314" s="26"/>
      <c r="BV314" s="26"/>
      <c r="BW314" s="26"/>
      <c r="BX314" s="26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26"/>
      <c r="CP314" s="26"/>
      <c r="CQ314" s="26"/>
      <c r="CR314" s="26"/>
      <c r="CS314" s="26"/>
      <c r="CT314" s="26"/>
      <c r="CU314" s="26"/>
      <c r="CV314" s="26"/>
      <c r="CW314" s="26"/>
    </row>
    <row r="315" spans="1:101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6"/>
      <c r="AB315" s="26"/>
      <c r="AC315" s="26"/>
      <c r="AD315" s="26"/>
      <c r="AE315" s="26"/>
      <c r="AF315" s="26"/>
      <c r="AG315" s="26"/>
      <c r="AH315" s="26"/>
      <c r="AI315" s="26"/>
      <c r="AJ315" s="26"/>
      <c r="AK315" s="26"/>
      <c r="AL315" s="26"/>
      <c r="AM315" s="26"/>
      <c r="AN315" s="26"/>
      <c r="AO315" s="26"/>
      <c r="AP315" s="26"/>
      <c r="AQ315" s="26"/>
      <c r="AR315" s="26"/>
      <c r="AS315" s="26"/>
      <c r="AT315" s="26"/>
      <c r="AU315" s="26"/>
      <c r="AV315" s="26"/>
      <c r="AW315" s="26"/>
      <c r="AX315" s="26"/>
      <c r="AY315" s="26"/>
      <c r="AZ315" s="26"/>
      <c r="BA315" s="26"/>
      <c r="BB315" s="26"/>
      <c r="BC315" s="26"/>
      <c r="BD315" s="26"/>
      <c r="BE315" s="26"/>
      <c r="BF315" s="26"/>
      <c r="BG315" s="26"/>
      <c r="BH315" s="26"/>
      <c r="BI315" s="26"/>
      <c r="BJ315" s="26"/>
      <c r="BK315" s="26"/>
      <c r="BL315" s="26"/>
      <c r="BM315" s="26"/>
      <c r="BN315" s="26"/>
      <c r="BO315" s="26"/>
      <c r="BP315" s="26"/>
      <c r="BQ315" s="26"/>
      <c r="BR315" s="26"/>
      <c r="BS315" s="26"/>
      <c r="BT315" s="26"/>
      <c r="BU315" s="26"/>
      <c r="BV315" s="26"/>
      <c r="BW315" s="26"/>
      <c r="BX315" s="26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26"/>
      <c r="CP315" s="26"/>
      <c r="CQ315" s="26"/>
      <c r="CR315" s="26"/>
      <c r="CS315" s="26"/>
      <c r="CT315" s="26"/>
      <c r="CU315" s="26"/>
      <c r="CV315" s="26"/>
      <c r="CW315" s="26"/>
    </row>
    <row r="316" spans="1:101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6"/>
      <c r="AB316" s="26"/>
      <c r="AC316" s="26"/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  <c r="AQ316" s="26"/>
      <c r="AR316" s="26"/>
      <c r="AS316" s="26"/>
      <c r="AT316" s="26"/>
      <c r="AU316" s="26"/>
      <c r="AV316" s="26"/>
      <c r="AW316" s="26"/>
      <c r="AX316" s="26"/>
      <c r="AY316" s="26"/>
      <c r="AZ316" s="26"/>
      <c r="BA316" s="26"/>
      <c r="BB316" s="26"/>
      <c r="BC316" s="26"/>
      <c r="BD316" s="26"/>
      <c r="BE316" s="26"/>
      <c r="BF316" s="26"/>
      <c r="BG316" s="26"/>
      <c r="BH316" s="26"/>
      <c r="BI316" s="26"/>
      <c r="BJ316" s="26"/>
      <c r="BK316" s="26"/>
      <c r="BL316" s="26"/>
      <c r="BM316" s="26"/>
      <c r="BN316" s="26"/>
      <c r="BO316" s="26"/>
      <c r="BP316" s="26"/>
      <c r="BQ316" s="26"/>
      <c r="BR316" s="26"/>
      <c r="BS316" s="26"/>
      <c r="BT316" s="26"/>
      <c r="BU316" s="26"/>
      <c r="BV316" s="26"/>
      <c r="BW316" s="26"/>
      <c r="BX316" s="26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26"/>
      <c r="CP316" s="26"/>
      <c r="CQ316" s="26"/>
      <c r="CR316" s="26"/>
      <c r="CS316" s="26"/>
      <c r="CT316" s="26"/>
      <c r="CU316" s="26"/>
      <c r="CV316" s="26"/>
      <c r="CW316" s="26"/>
    </row>
    <row r="317" spans="1:101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6"/>
      <c r="AB317" s="26"/>
      <c r="AC317" s="26"/>
      <c r="AD317" s="26"/>
      <c r="AE317" s="26"/>
      <c r="AF317" s="26"/>
      <c r="AG317" s="26"/>
      <c r="AH317" s="26"/>
      <c r="AI317" s="26"/>
      <c r="AJ317" s="26"/>
      <c r="AK317" s="26"/>
      <c r="AL317" s="26"/>
      <c r="AM317" s="26"/>
      <c r="AN317" s="26"/>
      <c r="AO317" s="26"/>
      <c r="AP317" s="26"/>
      <c r="AQ317" s="26"/>
      <c r="AR317" s="26"/>
      <c r="AS317" s="26"/>
      <c r="AT317" s="26"/>
      <c r="AU317" s="26"/>
      <c r="AV317" s="26"/>
      <c r="AW317" s="26"/>
      <c r="AX317" s="26"/>
      <c r="AY317" s="26"/>
      <c r="AZ317" s="26"/>
      <c r="BA317" s="26"/>
      <c r="BB317" s="26"/>
      <c r="BC317" s="26"/>
      <c r="BD317" s="26"/>
      <c r="BE317" s="26"/>
      <c r="BF317" s="26"/>
      <c r="BG317" s="26"/>
      <c r="BH317" s="26"/>
      <c r="BI317" s="26"/>
      <c r="BJ317" s="26"/>
      <c r="BK317" s="26"/>
      <c r="BL317" s="26"/>
      <c r="BM317" s="26"/>
      <c r="BN317" s="26"/>
      <c r="BO317" s="26"/>
      <c r="BP317" s="26"/>
      <c r="BQ317" s="26"/>
      <c r="BR317" s="26"/>
      <c r="BS317" s="26"/>
      <c r="BT317" s="26"/>
      <c r="BU317" s="26"/>
      <c r="BV317" s="26"/>
      <c r="BW317" s="26"/>
      <c r="BX317" s="26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26"/>
      <c r="CP317" s="26"/>
      <c r="CQ317" s="26"/>
      <c r="CR317" s="26"/>
      <c r="CS317" s="26"/>
      <c r="CT317" s="26"/>
      <c r="CU317" s="26"/>
      <c r="CV317" s="26"/>
      <c r="CW317" s="26"/>
    </row>
    <row r="318" spans="1:101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6"/>
      <c r="AB318" s="26"/>
      <c r="AC318" s="26"/>
      <c r="AD318" s="26"/>
      <c r="AE318" s="26"/>
      <c r="AF318" s="26"/>
      <c r="AG318" s="26"/>
      <c r="AH318" s="26"/>
      <c r="AI318" s="26"/>
      <c r="AJ318" s="26"/>
      <c r="AK318" s="26"/>
      <c r="AL318" s="26"/>
      <c r="AM318" s="26"/>
      <c r="AN318" s="26"/>
      <c r="AO318" s="26"/>
      <c r="AP318" s="26"/>
      <c r="AQ318" s="26"/>
      <c r="AR318" s="26"/>
      <c r="AS318" s="26"/>
      <c r="AT318" s="26"/>
      <c r="AU318" s="26"/>
      <c r="AV318" s="26"/>
      <c r="AW318" s="26"/>
      <c r="AX318" s="26"/>
      <c r="AY318" s="26"/>
      <c r="AZ318" s="26"/>
      <c r="BA318" s="26"/>
      <c r="BB318" s="26"/>
      <c r="BC318" s="26"/>
      <c r="BD318" s="26"/>
      <c r="BE318" s="26"/>
      <c r="BF318" s="26"/>
      <c r="BG318" s="26"/>
      <c r="BH318" s="26"/>
      <c r="BI318" s="26"/>
      <c r="BJ318" s="26"/>
      <c r="BK318" s="26"/>
      <c r="BL318" s="26"/>
      <c r="BM318" s="26"/>
      <c r="BN318" s="26"/>
      <c r="BO318" s="26"/>
      <c r="BP318" s="26"/>
      <c r="BQ318" s="26"/>
      <c r="BR318" s="26"/>
      <c r="BS318" s="26"/>
      <c r="BT318" s="26"/>
      <c r="BU318" s="26"/>
      <c r="BV318" s="26"/>
      <c r="BW318" s="26"/>
      <c r="BX318" s="26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26"/>
      <c r="CP318" s="26"/>
      <c r="CQ318" s="26"/>
      <c r="CR318" s="26"/>
      <c r="CS318" s="26"/>
      <c r="CT318" s="26"/>
      <c r="CU318" s="26"/>
      <c r="CV318" s="26"/>
      <c r="CW318" s="26"/>
    </row>
    <row r="319" spans="1:101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6"/>
      <c r="AB319" s="26"/>
      <c r="AC319" s="26"/>
      <c r="AD319" s="26"/>
      <c r="AE319" s="26"/>
      <c r="AF319" s="26"/>
      <c r="AG319" s="26"/>
      <c r="AH319" s="26"/>
      <c r="AI319" s="26"/>
      <c r="AJ319" s="26"/>
      <c r="AK319" s="26"/>
      <c r="AL319" s="26"/>
      <c r="AM319" s="26"/>
      <c r="AN319" s="26"/>
      <c r="AO319" s="26"/>
      <c r="AP319" s="26"/>
      <c r="AQ319" s="26"/>
      <c r="AR319" s="26"/>
      <c r="AS319" s="26"/>
      <c r="AT319" s="26"/>
      <c r="AU319" s="26"/>
      <c r="AV319" s="26"/>
      <c r="AW319" s="26"/>
      <c r="AX319" s="26"/>
      <c r="AY319" s="26"/>
      <c r="AZ319" s="26"/>
      <c r="BA319" s="26"/>
      <c r="BB319" s="26"/>
      <c r="BC319" s="26"/>
      <c r="BD319" s="26"/>
      <c r="BE319" s="26"/>
      <c r="BF319" s="26"/>
      <c r="BG319" s="26"/>
      <c r="BH319" s="26"/>
      <c r="BI319" s="26"/>
      <c r="BJ319" s="26"/>
      <c r="BK319" s="26"/>
      <c r="BL319" s="26"/>
      <c r="BM319" s="26"/>
      <c r="BN319" s="26"/>
      <c r="BO319" s="26"/>
      <c r="BP319" s="26"/>
      <c r="BQ319" s="26"/>
      <c r="BR319" s="26"/>
      <c r="BS319" s="26"/>
      <c r="BT319" s="26"/>
      <c r="BU319" s="26"/>
      <c r="BV319" s="26"/>
      <c r="BW319" s="26"/>
      <c r="BX319" s="26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26"/>
      <c r="CP319" s="26"/>
      <c r="CQ319" s="26"/>
      <c r="CR319" s="26"/>
      <c r="CS319" s="26"/>
      <c r="CT319" s="26"/>
      <c r="CU319" s="26"/>
      <c r="CV319" s="26"/>
      <c r="CW319" s="26"/>
    </row>
    <row r="320" spans="1:101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6"/>
      <c r="AB320" s="26"/>
      <c r="AC320" s="26"/>
      <c r="AD320" s="26"/>
      <c r="AE320" s="26"/>
      <c r="AF320" s="26"/>
      <c r="AG320" s="26"/>
      <c r="AH320" s="26"/>
      <c r="AI320" s="26"/>
      <c r="AJ320" s="26"/>
      <c r="AK320" s="26"/>
      <c r="AL320" s="26"/>
      <c r="AM320" s="26"/>
      <c r="AN320" s="26"/>
      <c r="AO320" s="26"/>
      <c r="AP320" s="26"/>
      <c r="AQ320" s="26"/>
      <c r="AR320" s="26"/>
      <c r="AS320" s="26"/>
      <c r="AT320" s="26"/>
      <c r="AU320" s="26"/>
      <c r="AV320" s="26"/>
      <c r="AW320" s="26"/>
      <c r="AX320" s="26"/>
      <c r="AY320" s="26"/>
      <c r="AZ320" s="26"/>
      <c r="BA320" s="26"/>
      <c r="BB320" s="26"/>
      <c r="BC320" s="26"/>
      <c r="BD320" s="26"/>
      <c r="BE320" s="26"/>
      <c r="BF320" s="26"/>
      <c r="BG320" s="26"/>
      <c r="BH320" s="26"/>
      <c r="BI320" s="26"/>
      <c r="BJ320" s="26"/>
      <c r="BK320" s="26"/>
      <c r="BL320" s="26"/>
      <c r="BM320" s="26"/>
      <c r="BN320" s="26"/>
      <c r="BO320" s="26"/>
      <c r="BP320" s="26"/>
      <c r="BQ320" s="26"/>
      <c r="BR320" s="26"/>
      <c r="BS320" s="26"/>
      <c r="BT320" s="26"/>
      <c r="BU320" s="26"/>
      <c r="BV320" s="26"/>
      <c r="BW320" s="26"/>
      <c r="BX320" s="26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26"/>
      <c r="CP320" s="26"/>
      <c r="CQ320" s="26"/>
      <c r="CR320" s="26"/>
      <c r="CS320" s="26"/>
      <c r="CT320" s="26"/>
      <c r="CU320" s="26"/>
      <c r="CV320" s="26"/>
      <c r="CW320" s="26"/>
    </row>
    <row r="321" spans="1:101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6"/>
      <c r="AB321" s="26"/>
      <c r="AC321" s="26"/>
      <c r="AD321" s="26"/>
      <c r="AE321" s="26"/>
      <c r="AF321" s="26"/>
      <c r="AG321" s="26"/>
      <c r="AH321" s="26"/>
      <c r="AI321" s="26"/>
      <c r="AJ321" s="26"/>
      <c r="AK321" s="26"/>
      <c r="AL321" s="26"/>
      <c r="AM321" s="26"/>
      <c r="AN321" s="26"/>
      <c r="AO321" s="26"/>
      <c r="AP321" s="26"/>
      <c r="AQ321" s="26"/>
      <c r="AR321" s="26"/>
      <c r="AS321" s="26"/>
      <c r="AT321" s="26"/>
      <c r="AU321" s="26"/>
      <c r="AV321" s="26"/>
      <c r="AW321" s="26"/>
      <c r="AX321" s="26"/>
      <c r="AY321" s="26"/>
      <c r="AZ321" s="26"/>
      <c r="BA321" s="26"/>
      <c r="BB321" s="26"/>
      <c r="BC321" s="26"/>
      <c r="BD321" s="26"/>
      <c r="BE321" s="26"/>
      <c r="BF321" s="26"/>
      <c r="BG321" s="26"/>
      <c r="BH321" s="26"/>
      <c r="BI321" s="26"/>
      <c r="BJ321" s="26"/>
      <c r="BK321" s="26"/>
      <c r="BL321" s="26"/>
      <c r="BM321" s="26"/>
      <c r="BN321" s="26"/>
      <c r="BO321" s="26"/>
      <c r="BP321" s="26"/>
      <c r="BQ321" s="26"/>
      <c r="BR321" s="26"/>
      <c r="BS321" s="26"/>
      <c r="BT321" s="26"/>
      <c r="BU321" s="26"/>
      <c r="BV321" s="26"/>
      <c r="BW321" s="26"/>
      <c r="BX321" s="26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26"/>
      <c r="CP321" s="26"/>
      <c r="CQ321" s="26"/>
      <c r="CR321" s="26"/>
      <c r="CS321" s="26"/>
      <c r="CT321" s="26"/>
      <c r="CU321" s="26"/>
      <c r="CV321" s="26"/>
      <c r="CW321" s="26"/>
    </row>
    <row r="322" spans="1:101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6"/>
      <c r="AB322" s="26"/>
      <c r="AC322" s="26"/>
      <c r="AD322" s="26"/>
      <c r="AE322" s="26"/>
      <c r="AF322" s="26"/>
      <c r="AG322" s="26"/>
      <c r="AH322" s="26"/>
      <c r="AI322" s="26"/>
      <c r="AJ322" s="26"/>
      <c r="AK322" s="26"/>
      <c r="AL322" s="26"/>
      <c r="AM322" s="26"/>
      <c r="AN322" s="26"/>
      <c r="AO322" s="26"/>
      <c r="AP322" s="26"/>
      <c r="AQ322" s="26"/>
      <c r="AR322" s="26"/>
      <c r="AS322" s="26"/>
      <c r="AT322" s="26"/>
      <c r="AU322" s="26"/>
      <c r="AV322" s="26"/>
      <c r="AW322" s="26"/>
      <c r="AX322" s="26"/>
      <c r="AY322" s="26"/>
      <c r="AZ322" s="26"/>
      <c r="BA322" s="26"/>
      <c r="BB322" s="26"/>
      <c r="BC322" s="26"/>
      <c r="BD322" s="26"/>
      <c r="BE322" s="26"/>
      <c r="BF322" s="26"/>
      <c r="BG322" s="26"/>
      <c r="BH322" s="26"/>
      <c r="BI322" s="26"/>
      <c r="BJ322" s="26"/>
      <c r="BK322" s="26"/>
      <c r="BL322" s="26"/>
      <c r="BM322" s="26"/>
      <c r="BN322" s="26"/>
      <c r="BO322" s="26"/>
      <c r="BP322" s="26"/>
      <c r="BQ322" s="26"/>
      <c r="BR322" s="26"/>
      <c r="BS322" s="26"/>
      <c r="BT322" s="26"/>
      <c r="BU322" s="26"/>
      <c r="BV322" s="26"/>
      <c r="BW322" s="26"/>
      <c r="BX322" s="26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26"/>
      <c r="CP322" s="26"/>
      <c r="CQ322" s="26"/>
      <c r="CR322" s="26"/>
      <c r="CS322" s="26"/>
      <c r="CT322" s="26"/>
      <c r="CU322" s="26"/>
      <c r="CV322" s="26"/>
      <c r="CW322" s="26"/>
    </row>
    <row r="323" spans="1:101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6"/>
      <c r="AB323" s="26"/>
      <c r="AC323" s="26"/>
      <c r="AD323" s="26"/>
      <c r="AE323" s="26"/>
      <c r="AF323" s="26"/>
      <c r="AG323" s="26"/>
      <c r="AH323" s="26"/>
      <c r="AI323" s="26"/>
      <c r="AJ323" s="26"/>
      <c r="AK323" s="26"/>
      <c r="AL323" s="26"/>
      <c r="AM323" s="26"/>
      <c r="AN323" s="26"/>
      <c r="AO323" s="26"/>
      <c r="AP323" s="26"/>
      <c r="AQ323" s="26"/>
      <c r="AR323" s="26"/>
      <c r="AS323" s="26"/>
      <c r="AT323" s="26"/>
      <c r="AU323" s="26"/>
      <c r="AV323" s="26"/>
      <c r="AW323" s="26"/>
      <c r="AX323" s="26"/>
      <c r="AY323" s="26"/>
      <c r="AZ323" s="26"/>
      <c r="BA323" s="26"/>
      <c r="BB323" s="26"/>
      <c r="BC323" s="26"/>
      <c r="BD323" s="26"/>
      <c r="BE323" s="26"/>
      <c r="BF323" s="26"/>
      <c r="BG323" s="26"/>
      <c r="BH323" s="26"/>
      <c r="BI323" s="26"/>
      <c r="BJ323" s="26"/>
      <c r="BK323" s="26"/>
      <c r="BL323" s="26"/>
      <c r="BM323" s="26"/>
      <c r="BN323" s="26"/>
      <c r="BO323" s="26"/>
      <c r="BP323" s="26"/>
      <c r="BQ323" s="26"/>
      <c r="BR323" s="26"/>
      <c r="BS323" s="26"/>
      <c r="BT323" s="26"/>
      <c r="BU323" s="26"/>
      <c r="BV323" s="26"/>
      <c r="BW323" s="26"/>
      <c r="BX323" s="26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26"/>
      <c r="CP323" s="26"/>
      <c r="CQ323" s="26"/>
      <c r="CR323" s="26"/>
      <c r="CS323" s="26"/>
      <c r="CT323" s="26"/>
      <c r="CU323" s="26"/>
      <c r="CV323" s="26"/>
      <c r="CW323" s="26"/>
    </row>
    <row r="324" spans="1:101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6"/>
      <c r="AB324" s="26"/>
      <c r="AC324" s="26"/>
      <c r="AD324" s="26"/>
      <c r="AE324" s="26"/>
      <c r="AF324" s="26"/>
      <c r="AG324" s="26"/>
      <c r="AH324" s="26"/>
      <c r="AI324" s="26"/>
      <c r="AJ324" s="26"/>
      <c r="AK324" s="26"/>
      <c r="AL324" s="26"/>
      <c r="AM324" s="26"/>
      <c r="AN324" s="26"/>
      <c r="AO324" s="26"/>
      <c r="AP324" s="26"/>
      <c r="AQ324" s="26"/>
      <c r="AR324" s="26"/>
      <c r="AS324" s="26"/>
      <c r="AT324" s="26"/>
      <c r="AU324" s="26"/>
      <c r="AV324" s="26"/>
      <c r="AW324" s="26"/>
      <c r="AX324" s="26"/>
      <c r="AY324" s="26"/>
      <c r="AZ324" s="26"/>
      <c r="BA324" s="26"/>
      <c r="BB324" s="26"/>
      <c r="BC324" s="26"/>
      <c r="BD324" s="26"/>
      <c r="BE324" s="26"/>
      <c r="BF324" s="26"/>
      <c r="BG324" s="26"/>
      <c r="BH324" s="26"/>
      <c r="BI324" s="26"/>
      <c r="BJ324" s="26"/>
      <c r="BK324" s="26"/>
      <c r="BL324" s="26"/>
      <c r="BM324" s="26"/>
      <c r="BN324" s="26"/>
      <c r="BO324" s="26"/>
      <c r="BP324" s="26"/>
      <c r="BQ324" s="26"/>
      <c r="BR324" s="26"/>
      <c r="BS324" s="26"/>
      <c r="BT324" s="26"/>
      <c r="BU324" s="26"/>
      <c r="BV324" s="26"/>
      <c r="BW324" s="26"/>
      <c r="BX324" s="26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26"/>
      <c r="CP324" s="26"/>
      <c r="CQ324" s="26"/>
      <c r="CR324" s="26"/>
      <c r="CS324" s="26"/>
      <c r="CT324" s="26"/>
      <c r="CU324" s="26"/>
      <c r="CV324" s="26"/>
      <c r="CW324" s="26"/>
    </row>
    <row r="325" spans="1:101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6"/>
      <c r="AB325" s="26"/>
      <c r="AC325" s="26"/>
      <c r="AD325" s="26"/>
      <c r="AE325" s="26"/>
      <c r="AF325" s="26"/>
      <c r="AG325" s="26"/>
      <c r="AH325" s="26"/>
      <c r="AI325" s="26"/>
      <c r="AJ325" s="26"/>
      <c r="AK325" s="26"/>
      <c r="AL325" s="26"/>
      <c r="AM325" s="26"/>
      <c r="AN325" s="26"/>
      <c r="AO325" s="26"/>
      <c r="AP325" s="26"/>
      <c r="AQ325" s="26"/>
      <c r="AR325" s="26"/>
      <c r="AS325" s="26"/>
      <c r="AT325" s="26"/>
      <c r="AU325" s="26"/>
      <c r="AV325" s="26"/>
      <c r="AW325" s="26"/>
      <c r="AX325" s="26"/>
      <c r="AY325" s="26"/>
      <c r="AZ325" s="26"/>
      <c r="BA325" s="26"/>
      <c r="BB325" s="26"/>
      <c r="BC325" s="26"/>
      <c r="BD325" s="26"/>
      <c r="BE325" s="26"/>
      <c r="BF325" s="26"/>
      <c r="BG325" s="26"/>
      <c r="BH325" s="26"/>
      <c r="BI325" s="26"/>
      <c r="BJ325" s="26"/>
      <c r="BK325" s="26"/>
      <c r="BL325" s="26"/>
      <c r="BM325" s="26"/>
      <c r="BN325" s="26"/>
      <c r="BO325" s="26"/>
      <c r="BP325" s="26"/>
      <c r="BQ325" s="26"/>
      <c r="BR325" s="26"/>
      <c r="BS325" s="26"/>
      <c r="BT325" s="26"/>
      <c r="BU325" s="26"/>
      <c r="BV325" s="26"/>
      <c r="BW325" s="26"/>
      <c r="BX325" s="26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26"/>
      <c r="CP325" s="26"/>
      <c r="CQ325" s="26"/>
      <c r="CR325" s="26"/>
      <c r="CS325" s="26"/>
      <c r="CT325" s="26"/>
      <c r="CU325" s="26"/>
      <c r="CV325" s="26"/>
      <c r="CW325" s="26"/>
    </row>
    <row r="326" spans="1:101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6"/>
      <c r="AB326" s="26"/>
      <c r="AC326" s="26"/>
      <c r="AD326" s="26"/>
      <c r="AE326" s="26"/>
      <c r="AF326" s="26"/>
      <c r="AG326" s="26"/>
      <c r="AH326" s="26"/>
      <c r="AI326" s="26"/>
      <c r="AJ326" s="26"/>
      <c r="AK326" s="26"/>
      <c r="AL326" s="26"/>
      <c r="AM326" s="26"/>
      <c r="AN326" s="26"/>
      <c r="AO326" s="26"/>
      <c r="AP326" s="26"/>
      <c r="AQ326" s="26"/>
      <c r="AR326" s="26"/>
      <c r="AS326" s="26"/>
      <c r="AT326" s="26"/>
      <c r="AU326" s="26"/>
      <c r="AV326" s="26"/>
      <c r="AW326" s="26"/>
      <c r="AX326" s="26"/>
      <c r="AY326" s="26"/>
      <c r="AZ326" s="26"/>
      <c r="BA326" s="26"/>
      <c r="BB326" s="26"/>
      <c r="BC326" s="26"/>
      <c r="BD326" s="26"/>
      <c r="BE326" s="26"/>
      <c r="BF326" s="26"/>
      <c r="BG326" s="26"/>
      <c r="BH326" s="26"/>
      <c r="BI326" s="26"/>
      <c r="BJ326" s="26"/>
      <c r="BK326" s="26"/>
      <c r="BL326" s="26"/>
      <c r="BM326" s="26"/>
      <c r="BN326" s="26"/>
      <c r="BO326" s="26"/>
      <c r="BP326" s="26"/>
      <c r="BQ326" s="26"/>
      <c r="BR326" s="26"/>
      <c r="BS326" s="26"/>
      <c r="BT326" s="26"/>
      <c r="BU326" s="26"/>
      <c r="BV326" s="26"/>
      <c r="BW326" s="26"/>
      <c r="BX326" s="26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26"/>
      <c r="CP326" s="26"/>
      <c r="CQ326" s="26"/>
      <c r="CR326" s="26"/>
      <c r="CS326" s="26"/>
      <c r="CT326" s="26"/>
      <c r="CU326" s="26"/>
      <c r="CV326" s="26"/>
      <c r="CW326" s="26"/>
    </row>
    <row r="327" spans="1:101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6"/>
      <c r="AB327" s="26"/>
      <c r="AC327" s="26"/>
      <c r="AD327" s="26"/>
      <c r="AE327" s="26"/>
      <c r="AF327" s="26"/>
      <c r="AG327" s="26"/>
      <c r="AH327" s="26"/>
      <c r="AI327" s="26"/>
      <c r="AJ327" s="26"/>
      <c r="AK327" s="26"/>
      <c r="AL327" s="26"/>
      <c r="AM327" s="26"/>
      <c r="AN327" s="26"/>
      <c r="AO327" s="26"/>
      <c r="AP327" s="26"/>
      <c r="AQ327" s="26"/>
      <c r="AR327" s="26"/>
      <c r="AS327" s="26"/>
      <c r="AT327" s="26"/>
      <c r="AU327" s="26"/>
      <c r="AV327" s="26"/>
      <c r="AW327" s="26"/>
      <c r="AX327" s="26"/>
      <c r="AY327" s="26"/>
      <c r="AZ327" s="26"/>
      <c r="BA327" s="26"/>
      <c r="BB327" s="26"/>
      <c r="BC327" s="26"/>
      <c r="BD327" s="26"/>
      <c r="BE327" s="26"/>
      <c r="BF327" s="26"/>
      <c r="BG327" s="26"/>
      <c r="BH327" s="26"/>
      <c r="BI327" s="26"/>
      <c r="BJ327" s="26"/>
      <c r="BK327" s="26"/>
      <c r="BL327" s="26"/>
      <c r="BM327" s="26"/>
      <c r="BN327" s="26"/>
      <c r="BO327" s="26"/>
      <c r="BP327" s="26"/>
      <c r="BQ327" s="26"/>
      <c r="BR327" s="26"/>
      <c r="BS327" s="26"/>
      <c r="BT327" s="26"/>
      <c r="BU327" s="26"/>
      <c r="BV327" s="26"/>
      <c r="BW327" s="26"/>
      <c r="BX327" s="26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26"/>
      <c r="CP327" s="26"/>
      <c r="CQ327" s="26"/>
      <c r="CR327" s="26"/>
      <c r="CS327" s="26"/>
      <c r="CT327" s="26"/>
      <c r="CU327" s="26"/>
      <c r="CV327" s="26"/>
      <c r="CW327" s="26"/>
    </row>
    <row r="328" spans="1:101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6"/>
      <c r="AB328" s="26"/>
      <c r="AC328" s="26"/>
      <c r="AD328" s="26"/>
      <c r="AE328" s="26"/>
      <c r="AF328" s="26"/>
      <c r="AG328" s="26"/>
      <c r="AH328" s="26"/>
      <c r="AI328" s="26"/>
      <c r="AJ328" s="26"/>
      <c r="AK328" s="26"/>
      <c r="AL328" s="26"/>
      <c r="AM328" s="26"/>
      <c r="AN328" s="26"/>
      <c r="AO328" s="26"/>
      <c r="AP328" s="26"/>
      <c r="AQ328" s="26"/>
      <c r="AR328" s="26"/>
      <c r="AS328" s="26"/>
      <c r="AT328" s="26"/>
      <c r="AU328" s="26"/>
      <c r="AV328" s="26"/>
      <c r="AW328" s="26"/>
      <c r="AX328" s="26"/>
      <c r="AY328" s="26"/>
      <c r="AZ328" s="26"/>
      <c r="BA328" s="26"/>
      <c r="BB328" s="26"/>
      <c r="BC328" s="26"/>
      <c r="BD328" s="26"/>
      <c r="BE328" s="26"/>
      <c r="BF328" s="26"/>
      <c r="BG328" s="26"/>
      <c r="BH328" s="26"/>
      <c r="BI328" s="26"/>
      <c r="BJ328" s="26"/>
      <c r="BK328" s="26"/>
      <c r="BL328" s="26"/>
      <c r="BM328" s="26"/>
      <c r="BN328" s="26"/>
      <c r="BO328" s="26"/>
      <c r="BP328" s="26"/>
      <c r="BQ328" s="26"/>
      <c r="BR328" s="26"/>
      <c r="BS328" s="26"/>
      <c r="BT328" s="26"/>
      <c r="BU328" s="26"/>
      <c r="BV328" s="26"/>
      <c r="BW328" s="26"/>
      <c r="BX328" s="26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26"/>
      <c r="CP328" s="26"/>
      <c r="CQ328" s="26"/>
      <c r="CR328" s="26"/>
      <c r="CS328" s="26"/>
      <c r="CT328" s="26"/>
      <c r="CU328" s="26"/>
      <c r="CV328" s="26"/>
      <c r="CW328" s="26"/>
    </row>
    <row r="329" spans="1:101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6"/>
      <c r="AB329" s="26"/>
      <c r="AC329" s="26"/>
      <c r="AD329" s="26"/>
      <c r="AE329" s="26"/>
      <c r="AF329" s="26"/>
      <c r="AG329" s="26"/>
      <c r="AH329" s="26"/>
      <c r="AI329" s="26"/>
      <c r="AJ329" s="26"/>
      <c r="AK329" s="26"/>
      <c r="AL329" s="26"/>
      <c r="AM329" s="26"/>
      <c r="AN329" s="26"/>
      <c r="AO329" s="26"/>
      <c r="AP329" s="26"/>
      <c r="AQ329" s="26"/>
      <c r="AR329" s="26"/>
      <c r="AS329" s="26"/>
      <c r="AT329" s="26"/>
      <c r="AU329" s="26"/>
      <c r="AV329" s="26"/>
      <c r="AW329" s="26"/>
      <c r="AX329" s="26"/>
      <c r="AY329" s="26"/>
      <c r="AZ329" s="26"/>
      <c r="BA329" s="26"/>
      <c r="BB329" s="26"/>
      <c r="BC329" s="26"/>
      <c r="BD329" s="26"/>
      <c r="BE329" s="26"/>
      <c r="BF329" s="26"/>
      <c r="BG329" s="26"/>
      <c r="BH329" s="26"/>
      <c r="BI329" s="26"/>
      <c r="BJ329" s="26"/>
      <c r="BK329" s="26"/>
      <c r="BL329" s="26"/>
      <c r="BM329" s="26"/>
      <c r="BN329" s="26"/>
      <c r="BO329" s="26"/>
      <c r="BP329" s="26"/>
      <c r="BQ329" s="26"/>
      <c r="BR329" s="26"/>
      <c r="BS329" s="26"/>
      <c r="BT329" s="26"/>
      <c r="BU329" s="26"/>
      <c r="BV329" s="26"/>
      <c r="BW329" s="26"/>
      <c r="BX329" s="26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26"/>
      <c r="CP329" s="26"/>
      <c r="CQ329" s="26"/>
      <c r="CR329" s="26"/>
      <c r="CS329" s="26"/>
      <c r="CT329" s="26"/>
      <c r="CU329" s="26"/>
      <c r="CV329" s="26"/>
      <c r="CW329" s="26"/>
    </row>
    <row r="330" spans="1:101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6"/>
      <c r="AB330" s="26"/>
      <c r="AC330" s="26"/>
      <c r="AD330" s="26"/>
      <c r="AE330" s="26"/>
      <c r="AF330" s="26"/>
      <c r="AG330" s="26"/>
      <c r="AH330" s="26"/>
      <c r="AI330" s="26"/>
      <c r="AJ330" s="26"/>
      <c r="AK330" s="26"/>
      <c r="AL330" s="26"/>
      <c r="AM330" s="26"/>
      <c r="AN330" s="26"/>
      <c r="AO330" s="26"/>
      <c r="AP330" s="26"/>
      <c r="AQ330" s="26"/>
      <c r="AR330" s="26"/>
      <c r="AS330" s="26"/>
      <c r="AT330" s="26"/>
      <c r="AU330" s="26"/>
      <c r="AV330" s="26"/>
      <c r="AW330" s="26"/>
      <c r="AX330" s="26"/>
      <c r="AY330" s="26"/>
      <c r="AZ330" s="26"/>
      <c r="BA330" s="26"/>
      <c r="BB330" s="26"/>
      <c r="BC330" s="26"/>
      <c r="BD330" s="26"/>
      <c r="BE330" s="26"/>
      <c r="BF330" s="26"/>
      <c r="BG330" s="26"/>
      <c r="BH330" s="26"/>
      <c r="BI330" s="26"/>
      <c r="BJ330" s="26"/>
      <c r="BK330" s="26"/>
      <c r="BL330" s="26"/>
      <c r="BM330" s="26"/>
      <c r="BN330" s="26"/>
      <c r="BO330" s="26"/>
      <c r="BP330" s="26"/>
      <c r="BQ330" s="26"/>
      <c r="BR330" s="26"/>
      <c r="BS330" s="26"/>
      <c r="BT330" s="26"/>
      <c r="BU330" s="26"/>
      <c r="BV330" s="26"/>
      <c r="BW330" s="26"/>
      <c r="BX330" s="26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26"/>
      <c r="CP330" s="26"/>
      <c r="CQ330" s="26"/>
      <c r="CR330" s="26"/>
      <c r="CS330" s="26"/>
      <c r="CT330" s="26"/>
      <c r="CU330" s="26"/>
      <c r="CV330" s="26"/>
      <c r="CW330" s="26"/>
    </row>
    <row r="331" spans="1:101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6"/>
      <c r="AB331" s="26"/>
      <c r="AC331" s="26"/>
      <c r="AD331" s="26"/>
      <c r="AE331" s="26"/>
      <c r="AF331" s="26"/>
      <c r="AG331" s="26"/>
      <c r="AH331" s="26"/>
      <c r="AI331" s="26"/>
      <c r="AJ331" s="26"/>
      <c r="AK331" s="26"/>
      <c r="AL331" s="26"/>
      <c r="AM331" s="26"/>
      <c r="AN331" s="26"/>
      <c r="AO331" s="26"/>
      <c r="AP331" s="26"/>
      <c r="AQ331" s="26"/>
      <c r="AR331" s="26"/>
      <c r="AS331" s="26"/>
      <c r="AT331" s="26"/>
      <c r="AU331" s="26"/>
      <c r="AV331" s="26"/>
      <c r="AW331" s="26"/>
      <c r="AX331" s="26"/>
      <c r="AY331" s="26"/>
      <c r="AZ331" s="26"/>
      <c r="BA331" s="26"/>
      <c r="BB331" s="26"/>
      <c r="BC331" s="26"/>
      <c r="BD331" s="26"/>
      <c r="BE331" s="26"/>
      <c r="BF331" s="26"/>
      <c r="BG331" s="26"/>
      <c r="BH331" s="26"/>
      <c r="BI331" s="26"/>
      <c r="BJ331" s="26"/>
      <c r="BK331" s="26"/>
      <c r="BL331" s="26"/>
      <c r="BM331" s="26"/>
      <c r="BN331" s="26"/>
      <c r="BO331" s="26"/>
      <c r="BP331" s="26"/>
      <c r="BQ331" s="26"/>
      <c r="BR331" s="26"/>
      <c r="BS331" s="26"/>
      <c r="BT331" s="26"/>
      <c r="BU331" s="26"/>
      <c r="BV331" s="26"/>
      <c r="BW331" s="26"/>
      <c r="BX331" s="26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26"/>
      <c r="CP331" s="26"/>
      <c r="CQ331" s="26"/>
      <c r="CR331" s="26"/>
      <c r="CS331" s="26"/>
      <c r="CT331" s="26"/>
      <c r="CU331" s="26"/>
      <c r="CV331" s="26"/>
      <c r="CW331" s="26"/>
    </row>
    <row r="332" spans="1:101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6"/>
      <c r="AB332" s="26"/>
      <c r="AC332" s="26"/>
      <c r="AD332" s="26"/>
      <c r="AE332" s="26"/>
      <c r="AF332" s="26"/>
      <c r="AG332" s="26"/>
      <c r="AH332" s="26"/>
      <c r="AI332" s="26"/>
      <c r="AJ332" s="26"/>
      <c r="AK332" s="26"/>
      <c r="AL332" s="26"/>
      <c r="AM332" s="26"/>
      <c r="AN332" s="26"/>
      <c r="AO332" s="26"/>
      <c r="AP332" s="26"/>
      <c r="AQ332" s="26"/>
      <c r="AR332" s="26"/>
      <c r="AS332" s="26"/>
      <c r="AT332" s="26"/>
      <c r="AU332" s="26"/>
      <c r="AV332" s="26"/>
      <c r="AW332" s="26"/>
      <c r="AX332" s="26"/>
      <c r="AY332" s="26"/>
      <c r="AZ332" s="26"/>
      <c r="BA332" s="26"/>
      <c r="BB332" s="26"/>
      <c r="BC332" s="26"/>
      <c r="BD332" s="26"/>
      <c r="BE332" s="26"/>
      <c r="BF332" s="26"/>
      <c r="BG332" s="26"/>
      <c r="BH332" s="26"/>
      <c r="BI332" s="26"/>
      <c r="BJ332" s="26"/>
      <c r="BK332" s="26"/>
      <c r="BL332" s="26"/>
      <c r="BM332" s="26"/>
      <c r="BN332" s="26"/>
      <c r="BO332" s="26"/>
      <c r="BP332" s="26"/>
      <c r="BQ332" s="26"/>
      <c r="BR332" s="26"/>
      <c r="BS332" s="26"/>
      <c r="BT332" s="26"/>
      <c r="BU332" s="26"/>
      <c r="BV332" s="26"/>
      <c r="BW332" s="26"/>
      <c r="BX332" s="26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26"/>
      <c r="CP332" s="26"/>
      <c r="CQ332" s="26"/>
      <c r="CR332" s="26"/>
      <c r="CS332" s="26"/>
      <c r="CT332" s="26"/>
      <c r="CU332" s="26"/>
      <c r="CV332" s="26"/>
      <c r="CW332" s="26"/>
    </row>
    <row r="333" spans="1:101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6"/>
      <c r="AB333" s="26"/>
      <c r="AC333" s="26"/>
      <c r="AD333" s="26"/>
      <c r="AE333" s="26"/>
      <c r="AF333" s="26"/>
      <c r="AG333" s="26"/>
      <c r="AH333" s="26"/>
      <c r="AI333" s="26"/>
      <c r="AJ333" s="26"/>
      <c r="AK333" s="26"/>
      <c r="AL333" s="26"/>
      <c r="AM333" s="26"/>
      <c r="AN333" s="26"/>
      <c r="AO333" s="26"/>
      <c r="AP333" s="26"/>
      <c r="AQ333" s="26"/>
      <c r="AR333" s="26"/>
      <c r="AS333" s="26"/>
      <c r="AT333" s="26"/>
      <c r="AU333" s="26"/>
      <c r="AV333" s="26"/>
      <c r="AW333" s="26"/>
      <c r="AX333" s="26"/>
      <c r="AY333" s="26"/>
      <c r="AZ333" s="26"/>
      <c r="BA333" s="26"/>
      <c r="BB333" s="26"/>
      <c r="BC333" s="26"/>
      <c r="BD333" s="26"/>
      <c r="BE333" s="26"/>
      <c r="BF333" s="26"/>
      <c r="BG333" s="26"/>
      <c r="BH333" s="26"/>
      <c r="BI333" s="26"/>
      <c r="BJ333" s="26"/>
      <c r="BK333" s="26"/>
      <c r="BL333" s="26"/>
      <c r="BM333" s="26"/>
      <c r="BN333" s="26"/>
      <c r="BO333" s="26"/>
      <c r="BP333" s="26"/>
      <c r="BQ333" s="26"/>
      <c r="BR333" s="26"/>
      <c r="BS333" s="26"/>
      <c r="BT333" s="26"/>
      <c r="BU333" s="26"/>
      <c r="BV333" s="26"/>
      <c r="BW333" s="26"/>
      <c r="BX333" s="26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26"/>
      <c r="CP333" s="26"/>
      <c r="CQ333" s="26"/>
      <c r="CR333" s="26"/>
      <c r="CS333" s="26"/>
      <c r="CT333" s="26"/>
      <c r="CU333" s="26"/>
      <c r="CV333" s="26"/>
      <c r="CW333" s="26"/>
    </row>
    <row r="334" spans="1:101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6"/>
      <c r="AB334" s="26"/>
      <c r="AC334" s="26"/>
      <c r="AD334" s="26"/>
      <c r="AE334" s="26"/>
      <c r="AF334" s="26"/>
      <c r="AG334" s="26"/>
      <c r="AH334" s="26"/>
      <c r="AI334" s="26"/>
      <c r="AJ334" s="26"/>
      <c r="AK334" s="26"/>
      <c r="AL334" s="26"/>
      <c r="AM334" s="26"/>
      <c r="AN334" s="26"/>
      <c r="AO334" s="26"/>
      <c r="AP334" s="26"/>
      <c r="AQ334" s="26"/>
      <c r="AR334" s="26"/>
      <c r="AS334" s="26"/>
      <c r="AT334" s="26"/>
      <c r="AU334" s="26"/>
      <c r="AV334" s="26"/>
      <c r="AW334" s="26"/>
      <c r="AX334" s="26"/>
      <c r="AY334" s="26"/>
      <c r="AZ334" s="26"/>
      <c r="BA334" s="26"/>
      <c r="BB334" s="26"/>
      <c r="BC334" s="26"/>
      <c r="BD334" s="26"/>
      <c r="BE334" s="26"/>
      <c r="BF334" s="26"/>
      <c r="BG334" s="26"/>
      <c r="BH334" s="26"/>
      <c r="BI334" s="26"/>
      <c r="BJ334" s="26"/>
      <c r="BK334" s="26"/>
      <c r="BL334" s="26"/>
      <c r="BM334" s="26"/>
      <c r="BN334" s="26"/>
      <c r="BO334" s="26"/>
      <c r="BP334" s="26"/>
      <c r="BQ334" s="26"/>
      <c r="BR334" s="26"/>
      <c r="BS334" s="26"/>
      <c r="BT334" s="26"/>
      <c r="BU334" s="26"/>
      <c r="BV334" s="26"/>
      <c r="BW334" s="26"/>
      <c r="BX334" s="26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26"/>
      <c r="CP334" s="26"/>
      <c r="CQ334" s="26"/>
      <c r="CR334" s="26"/>
      <c r="CS334" s="26"/>
      <c r="CT334" s="26"/>
      <c r="CU334" s="26"/>
      <c r="CV334" s="26"/>
      <c r="CW334" s="26"/>
    </row>
    <row r="335" spans="1:101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6"/>
      <c r="AB335" s="26"/>
      <c r="AC335" s="26"/>
      <c r="AD335" s="26"/>
      <c r="AE335" s="26"/>
      <c r="AF335" s="26"/>
      <c r="AG335" s="26"/>
      <c r="AH335" s="26"/>
      <c r="AI335" s="26"/>
      <c r="AJ335" s="26"/>
      <c r="AK335" s="26"/>
      <c r="AL335" s="26"/>
      <c r="AM335" s="26"/>
      <c r="AN335" s="26"/>
      <c r="AO335" s="26"/>
      <c r="AP335" s="26"/>
      <c r="AQ335" s="26"/>
      <c r="AR335" s="26"/>
      <c r="AS335" s="26"/>
      <c r="AT335" s="26"/>
      <c r="AU335" s="26"/>
      <c r="AV335" s="26"/>
      <c r="AW335" s="26"/>
      <c r="AX335" s="26"/>
      <c r="AY335" s="26"/>
      <c r="AZ335" s="26"/>
      <c r="BA335" s="26"/>
      <c r="BB335" s="26"/>
      <c r="BC335" s="26"/>
      <c r="BD335" s="26"/>
      <c r="BE335" s="26"/>
      <c r="BF335" s="26"/>
      <c r="BG335" s="26"/>
      <c r="BH335" s="26"/>
      <c r="BI335" s="26"/>
      <c r="BJ335" s="26"/>
      <c r="BK335" s="26"/>
      <c r="BL335" s="26"/>
      <c r="BM335" s="26"/>
      <c r="BN335" s="26"/>
      <c r="BO335" s="26"/>
      <c r="BP335" s="26"/>
      <c r="BQ335" s="26"/>
      <c r="BR335" s="26"/>
      <c r="BS335" s="26"/>
      <c r="BT335" s="26"/>
      <c r="BU335" s="26"/>
      <c r="BV335" s="26"/>
      <c r="BW335" s="26"/>
      <c r="BX335" s="26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26"/>
      <c r="CP335" s="26"/>
      <c r="CQ335" s="26"/>
      <c r="CR335" s="26"/>
      <c r="CS335" s="26"/>
      <c r="CT335" s="26"/>
      <c r="CU335" s="26"/>
      <c r="CV335" s="26"/>
      <c r="CW335" s="26"/>
    </row>
    <row r="336" spans="1:101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6"/>
      <c r="AB336" s="26"/>
      <c r="AC336" s="26"/>
      <c r="AD336" s="26"/>
      <c r="AE336" s="26"/>
      <c r="AF336" s="26"/>
      <c r="AG336" s="26"/>
      <c r="AH336" s="26"/>
      <c r="AI336" s="26"/>
      <c r="AJ336" s="26"/>
      <c r="AK336" s="26"/>
      <c r="AL336" s="26"/>
      <c r="AM336" s="26"/>
      <c r="AN336" s="26"/>
      <c r="AO336" s="26"/>
      <c r="AP336" s="26"/>
      <c r="AQ336" s="26"/>
      <c r="AR336" s="26"/>
      <c r="AS336" s="26"/>
      <c r="AT336" s="26"/>
      <c r="AU336" s="26"/>
      <c r="AV336" s="26"/>
      <c r="AW336" s="26"/>
      <c r="AX336" s="26"/>
      <c r="AY336" s="26"/>
      <c r="AZ336" s="26"/>
      <c r="BA336" s="26"/>
      <c r="BB336" s="26"/>
      <c r="BC336" s="26"/>
      <c r="BD336" s="26"/>
      <c r="BE336" s="26"/>
      <c r="BF336" s="26"/>
      <c r="BG336" s="26"/>
      <c r="BH336" s="26"/>
      <c r="BI336" s="26"/>
      <c r="BJ336" s="26"/>
      <c r="BK336" s="26"/>
      <c r="BL336" s="26"/>
      <c r="BM336" s="26"/>
      <c r="BN336" s="26"/>
      <c r="BO336" s="26"/>
      <c r="BP336" s="26"/>
      <c r="BQ336" s="26"/>
      <c r="BR336" s="26"/>
      <c r="BS336" s="26"/>
      <c r="BT336" s="26"/>
      <c r="BU336" s="26"/>
      <c r="BV336" s="26"/>
      <c r="BW336" s="26"/>
      <c r="BX336" s="26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26"/>
      <c r="CP336" s="26"/>
      <c r="CQ336" s="26"/>
      <c r="CR336" s="26"/>
      <c r="CS336" s="26"/>
      <c r="CT336" s="26"/>
      <c r="CU336" s="26"/>
      <c r="CV336" s="26"/>
      <c r="CW336" s="26"/>
    </row>
    <row r="337" spans="1:101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6"/>
      <c r="AB337" s="26"/>
      <c r="AC337" s="26"/>
      <c r="AD337" s="26"/>
      <c r="AE337" s="26"/>
      <c r="AF337" s="26"/>
      <c r="AG337" s="26"/>
      <c r="AH337" s="26"/>
      <c r="AI337" s="26"/>
      <c r="AJ337" s="26"/>
      <c r="AK337" s="26"/>
      <c r="AL337" s="26"/>
      <c r="AM337" s="26"/>
      <c r="AN337" s="26"/>
      <c r="AO337" s="26"/>
      <c r="AP337" s="26"/>
      <c r="AQ337" s="26"/>
      <c r="AR337" s="26"/>
      <c r="AS337" s="26"/>
      <c r="AT337" s="26"/>
      <c r="AU337" s="26"/>
      <c r="AV337" s="26"/>
      <c r="AW337" s="26"/>
      <c r="AX337" s="26"/>
      <c r="AY337" s="26"/>
      <c r="AZ337" s="26"/>
      <c r="BA337" s="26"/>
      <c r="BB337" s="26"/>
      <c r="BC337" s="26"/>
      <c r="BD337" s="26"/>
      <c r="BE337" s="26"/>
      <c r="BF337" s="26"/>
      <c r="BG337" s="26"/>
      <c r="BH337" s="26"/>
      <c r="BI337" s="26"/>
      <c r="BJ337" s="26"/>
      <c r="BK337" s="26"/>
      <c r="BL337" s="26"/>
      <c r="BM337" s="26"/>
      <c r="BN337" s="26"/>
      <c r="BO337" s="26"/>
      <c r="BP337" s="26"/>
      <c r="BQ337" s="26"/>
      <c r="BR337" s="26"/>
      <c r="BS337" s="26"/>
      <c r="BT337" s="26"/>
      <c r="BU337" s="26"/>
      <c r="BV337" s="26"/>
      <c r="BW337" s="26"/>
      <c r="BX337" s="26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26"/>
      <c r="CP337" s="26"/>
      <c r="CQ337" s="26"/>
      <c r="CR337" s="26"/>
      <c r="CS337" s="26"/>
      <c r="CT337" s="26"/>
      <c r="CU337" s="26"/>
      <c r="CV337" s="26"/>
      <c r="CW337" s="26"/>
    </row>
    <row r="338" spans="1:101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6"/>
      <c r="AB338" s="26"/>
      <c r="AC338" s="26"/>
      <c r="AD338" s="26"/>
      <c r="AE338" s="26"/>
      <c r="AF338" s="26"/>
      <c r="AG338" s="26"/>
      <c r="AH338" s="26"/>
      <c r="AI338" s="26"/>
      <c r="AJ338" s="26"/>
      <c r="AK338" s="26"/>
      <c r="AL338" s="26"/>
      <c r="AM338" s="26"/>
      <c r="AN338" s="26"/>
      <c r="AO338" s="26"/>
      <c r="AP338" s="26"/>
      <c r="AQ338" s="26"/>
      <c r="AR338" s="26"/>
      <c r="AS338" s="26"/>
      <c r="AT338" s="26"/>
      <c r="AU338" s="26"/>
      <c r="AV338" s="26"/>
      <c r="AW338" s="26"/>
      <c r="AX338" s="26"/>
      <c r="AY338" s="26"/>
      <c r="AZ338" s="26"/>
      <c r="BA338" s="26"/>
      <c r="BB338" s="26"/>
      <c r="BC338" s="26"/>
      <c r="BD338" s="26"/>
      <c r="BE338" s="26"/>
      <c r="BF338" s="26"/>
      <c r="BG338" s="26"/>
      <c r="BH338" s="26"/>
      <c r="BI338" s="26"/>
      <c r="BJ338" s="26"/>
      <c r="BK338" s="26"/>
      <c r="BL338" s="26"/>
      <c r="BM338" s="26"/>
      <c r="BN338" s="26"/>
      <c r="BO338" s="26"/>
      <c r="BP338" s="26"/>
      <c r="BQ338" s="26"/>
      <c r="BR338" s="26"/>
      <c r="BS338" s="26"/>
      <c r="BT338" s="26"/>
      <c r="BU338" s="26"/>
      <c r="BV338" s="26"/>
      <c r="BW338" s="26"/>
      <c r="BX338" s="26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26"/>
      <c r="CP338" s="26"/>
      <c r="CQ338" s="26"/>
      <c r="CR338" s="26"/>
      <c r="CS338" s="26"/>
      <c r="CT338" s="26"/>
      <c r="CU338" s="26"/>
      <c r="CV338" s="26"/>
      <c r="CW338" s="26"/>
    </row>
    <row r="339" spans="1:101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6"/>
      <c r="AB339" s="26"/>
      <c r="AC339" s="26"/>
      <c r="AD339" s="26"/>
      <c r="AE339" s="26"/>
      <c r="AF339" s="26"/>
      <c r="AG339" s="26"/>
      <c r="AH339" s="26"/>
      <c r="AI339" s="26"/>
      <c r="AJ339" s="26"/>
      <c r="AK339" s="26"/>
      <c r="AL339" s="26"/>
      <c r="AM339" s="26"/>
      <c r="AN339" s="26"/>
      <c r="AO339" s="26"/>
      <c r="AP339" s="26"/>
      <c r="AQ339" s="26"/>
      <c r="AR339" s="26"/>
      <c r="AS339" s="26"/>
      <c r="AT339" s="26"/>
      <c r="AU339" s="26"/>
      <c r="AV339" s="26"/>
      <c r="AW339" s="26"/>
      <c r="AX339" s="26"/>
      <c r="AY339" s="26"/>
      <c r="AZ339" s="26"/>
      <c r="BA339" s="26"/>
      <c r="BB339" s="26"/>
      <c r="BC339" s="26"/>
      <c r="BD339" s="26"/>
      <c r="BE339" s="26"/>
      <c r="BF339" s="26"/>
      <c r="BG339" s="26"/>
      <c r="BH339" s="26"/>
      <c r="BI339" s="26"/>
      <c r="BJ339" s="26"/>
      <c r="BK339" s="26"/>
      <c r="BL339" s="26"/>
      <c r="BM339" s="26"/>
      <c r="BN339" s="26"/>
      <c r="BO339" s="26"/>
      <c r="BP339" s="26"/>
      <c r="BQ339" s="26"/>
      <c r="BR339" s="26"/>
      <c r="BS339" s="26"/>
      <c r="BT339" s="26"/>
      <c r="BU339" s="26"/>
      <c r="BV339" s="26"/>
      <c r="BW339" s="26"/>
      <c r="BX339" s="26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26"/>
      <c r="CP339" s="26"/>
      <c r="CQ339" s="26"/>
      <c r="CR339" s="26"/>
      <c r="CS339" s="26"/>
      <c r="CT339" s="26"/>
      <c r="CU339" s="26"/>
      <c r="CV339" s="26"/>
      <c r="CW339" s="26"/>
    </row>
    <row r="340" spans="1:101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6"/>
      <c r="AB340" s="26"/>
      <c r="AC340" s="26"/>
      <c r="AD340" s="26"/>
      <c r="AE340" s="26"/>
      <c r="AF340" s="26"/>
      <c r="AG340" s="26"/>
      <c r="AH340" s="26"/>
      <c r="AI340" s="26"/>
      <c r="AJ340" s="26"/>
      <c r="AK340" s="26"/>
      <c r="AL340" s="26"/>
      <c r="AM340" s="26"/>
      <c r="AN340" s="26"/>
      <c r="AO340" s="26"/>
      <c r="AP340" s="26"/>
      <c r="AQ340" s="26"/>
      <c r="AR340" s="26"/>
      <c r="AS340" s="26"/>
      <c r="AT340" s="26"/>
      <c r="AU340" s="26"/>
      <c r="AV340" s="26"/>
      <c r="AW340" s="26"/>
      <c r="AX340" s="26"/>
      <c r="AY340" s="26"/>
      <c r="AZ340" s="26"/>
      <c r="BA340" s="26"/>
      <c r="BB340" s="26"/>
      <c r="BC340" s="26"/>
      <c r="BD340" s="26"/>
      <c r="BE340" s="26"/>
      <c r="BF340" s="26"/>
      <c r="BG340" s="26"/>
      <c r="BH340" s="26"/>
      <c r="BI340" s="26"/>
      <c r="BJ340" s="26"/>
      <c r="BK340" s="26"/>
      <c r="BL340" s="26"/>
      <c r="BM340" s="26"/>
      <c r="BN340" s="26"/>
      <c r="BO340" s="26"/>
      <c r="BP340" s="26"/>
      <c r="BQ340" s="26"/>
      <c r="BR340" s="26"/>
      <c r="BS340" s="26"/>
      <c r="BT340" s="26"/>
      <c r="BU340" s="26"/>
      <c r="BV340" s="26"/>
      <c r="BW340" s="26"/>
      <c r="BX340" s="26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26"/>
      <c r="CP340" s="26"/>
      <c r="CQ340" s="26"/>
      <c r="CR340" s="26"/>
      <c r="CS340" s="26"/>
      <c r="CT340" s="26"/>
      <c r="CU340" s="26"/>
      <c r="CV340" s="26"/>
      <c r="CW340" s="26"/>
    </row>
    <row r="341" spans="1:101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6"/>
      <c r="AB341" s="26"/>
      <c r="AC341" s="26"/>
      <c r="AD341" s="26"/>
      <c r="AE341" s="26"/>
      <c r="AF341" s="26"/>
      <c r="AG341" s="26"/>
      <c r="AH341" s="26"/>
      <c r="AI341" s="26"/>
      <c r="AJ341" s="26"/>
      <c r="AK341" s="26"/>
      <c r="AL341" s="26"/>
      <c r="AM341" s="26"/>
      <c r="AN341" s="26"/>
      <c r="AO341" s="26"/>
      <c r="AP341" s="26"/>
      <c r="AQ341" s="26"/>
      <c r="AR341" s="26"/>
      <c r="AS341" s="26"/>
      <c r="AT341" s="26"/>
      <c r="AU341" s="26"/>
      <c r="AV341" s="26"/>
      <c r="AW341" s="26"/>
      <c r="AX341" s="26"/>
      <c r="AY341" s="26"/>
      <c r="AZ341" s="26"/>
      <c r="BA341" s="26"/>
      <c r="BB341" s="26"/>
      <c r="BC341" s="26"/>
      <c r="BD341" s="26"/>
      <c r="BE341" s="26"/>
      <c r="BF341" s="26"/>
      <c r="BG341" s="26"/>
      <c r="BH341" s="26"/>
      <c r="BI341" s="26"/>
      <c r="BJ341" s="26"/>
      <c r="BK341" s="26"/>
      <c r="BL341" s="26"/>
      <c r="BM341" s="26"/>
      <c r="BN341" s="26"/>
      <c r="BO341" s="26"/>
      <c r="BP341" s="26"/>
      <c r="BQ341" s="26"/>
      <c r="BR341" s="26"/>
      <c r="BS341" s="26"/>
      <c r="BT341" s="26"/>
      <c r="BU341" s="26"/>
      <c r="BV341" s="26"/>
      <c r="BW341" s="26"/>
      <c r="BX341" s="26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26"/>
      <c r="CP341" s="26"/>
      <c r="CQ341" s="26"/>
      <c r="CR341" s="26"/>
      <c r="CS341" s="26"/>
      <c r="CT341" s="26"/>
      <c r="CU341" s="26"/>
      <c r="CV341" s="26"/>
      <c r="CW341" s="26"/>
    </row>
    <row r="342" spans="1:101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6"/>
      <c r="AB342" s="26"/>
      <c r="AC342" s="26"/>
      <c r="AD342" s="26"/>
      <c r="AE342" s="26"/>
      <c r="AF342" s="26"/>
      <c r="AG342" s="26"/>
      <c r="AH342" s="26"/>
      <c r="AI342" s="26"/>
      <c r="AJ342" s="26"/>
      <c r="AK342" s="26"/>
      <c r="AL342" s="26"/>
      <c r="AM342" s="26"/>
      <c r="AN342" s="26"/>
      <c r="AO342" s="26"/>
      <c r="AP342" s="26"/>
      <c r="AQ342" s="26"/>
      <c r="AR342" s="26"/>
      <c r="AS342" s="26"/>
      <c r="AT342" s="26"/>
      <c r="AU342" s="26"/>
      <c r="AV342" s="26"/>
      <c r="AW342" s="26"/>
      <c r="AX342" s="26"/>
      <c r="AY342" s="26"/>
      <c r="AZ342" s="26"/>
      <c r="BA342" s="26"/>
      <c r="BB342" s="26"/>
      <c r="BC342" s="26"/>
      <c r="BD342" s="26"/>
      <c r="BE342" s="26"/>
      <c r="BF342" s="26"/>
      <c r="BG342" s="26"/>
      <c r="BH342" s="26"/>
      <c r="BI342" s="26"/>
      <c r="BJ342" s="26"/>
      <c r="BK342" s="26"/>
      <c r="BL342" s="26"/>
      <c r="BM342" s="26"/>
      <c r="BN342" s="26"/>
      <c r="BO342" s="26"/>
      <c r="BP342" s="26"/>
      <c r="BQ342" s="26"/>
      <c r="BR342" s="26"/>
      <c r="BS342" s="26"/>
      <c r="BT342" s="26"/>
      <c r="BU342" s="26"/>
      <c r="BV342" s="26"/>
      <c r="BW342" s="26"/>
      <c r="BX342" s="26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26"/>
      <c r="CP342" s="26"/>
      <c r="CQ342" s="26"/>
      <c r="CR342" s="26"/>
      <c r="CS342" s="26"/>
      <c r="CT342" s="26"/>
      <c r="CU342" s="26"/>
      <c r="CV342" s="26"/>
      <c r="CW342" s="26"/>
    </row>
    <row r="343" spans="1:101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6"/>
      <c r="AB343" s="26"/>
      <c r="AC343" s="26"/>
      <c r="AD343" s="26"/>
      <c r="AE343" s="26"/>
      <c r="AF343" s="26"/>
      <c r="AG343" s="26"/>
      <c r="AH343" s="26"/>
      <c r="AI343" s="26"/>
      <c r="AJ343" s="26"/>
      <c r="AK343" s="26"/>
      <c r="AL343" s="26"/>
      <c r="AM343" s="26"/>
      <c r="AN343" s="26"/>
      <c r="AO343" s="26"/>
      <c r="AP343" s="26"/>
      <c r="AQ343" s="26"/>
      <c r="AR343" s="26"/>
      <c r="AS343" s="26"/>
      <c r="AT343" s="26"/>
      <c r="AU343" s="26"/>
      <c r="AV343" s="26"/>
      <c r="AW343" s="26"/>
      <c r="AX343" s="26"/>
      <c r="AY343" s="26"/>
      <c r="AZ343" s="26"/>
      <c r="BA343" s="26"/>
      <c r="BB343" s="26"/>
      <c r="BC343" s="26"/>
      <c r="BD343" s="26"/>
      <c r="BE343" s="26"/>
      <c r="BF343" s="26"/>
      <c r="BG343" s="26"/>
      <c r="BH343" s="26"/>
      <c r="BI343" s="26"/>
      <c r="BJ343" s="26"/>
      <c r="BK343" s="26"/>
      <c r="BL343" s="26"/>
      <c r="BM343" s="26"/>
      <c r="BN343" s="26"/>
      <c r="BO343" s="26"/>
      <c r="BP343" s="26"/>
      <c r="BQ343" s="26"/>
      <c r="BR343" s="26"/>
      <c r="BS343" s="26"/>
      <c r="BT343" s="26"/>
      <c r="BU343" s="26"/>
      <c r="BV343" s="26"/>
      <c r="BW343" s="26"/>
      <c r="BX343" s="26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26"/>
      <c r="CP343" s="26"/>
      <c r="CQ343" s="26"/>
      <c r="CR343" s="26"/>
      <c r="CS343" s="26"/>
      <c r="CT343" s="26"/>
      <c r="CU343" s="26"/>
      <c r="CV343" s="26"/>
      <c r="CW343" s="26"/>
    </row>
    <row r="344" spans="1:101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6"/>
      <c r="AB344" s="26"/>
      <c r="AC344" s="26"/>
      <c r="AD344" s="26"/>
      <c r="AE344" s="26"/>
      <c r="AF344" s="26"/>
      <c r="AG344" s="26"/>
      <c r="AH344" s="26"/>
      <c r="AI344" s="26"/>
      <c r="AJ344" s="26"/>
      <c r="AK344" s="26"/>
      <c r="AL344" s="26"/>
      <c r="AM344" s="26"/>
      <c r="AN344" s="26"/>
      <c r="AO344" s="26"/>
      <c r="AP344" s="26"/>
      <c r="AQ344" s="26"/>
      <c r="AR344" s="26"/>
      <c r="AS344" s="26"/>
      <c r="AT344" s="26"/>
      <c r="AU344" s="26"/>
      <c r="AV344" s="26"/>
      <c r="AW344" s="26"/>
      <c r="AX344" s="26"/>
      <c r="AY344" s="26"/>
      <c r="AZ344" s="26"/>
      <c r="BA344" s="26"/>
      <c r="BB344" s="26"/>
      <c r="BC344" s="26"/>
      <c r="BD344" s="26"/>
      <c r="BE344" s="26"/>
      <c r="BF344" s="26"/>
      <c r="BG344" s="26"/>
      <c r="BH344" s="26"/>
      <c r="BI344" s="26"/>
      <c r="BJ344" s="26"/>
      <c r="BK344" s="26"/>
      <c r="BL344" s="26"/>
      <c r="BM344" s="26"/>
      <c r="BN344" s="26"/>
      <c r="BO344" s="26"/>
      <c r="BP344" s="26"/>
      <c r="BQ344" s="26"/>
      <c r="BR344" s="26"/>
      <c r="BS344" s="26"/>
      <c r="BT344" s="26"/>
      <c r="BU344" s="26"/>
      <c r="BV344" s="26"/>
      <c r="BW344" s="26"/>
      <c r="BX344" s="26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26"/>
      <c r="CP344" s="26"/>
      <c r="CQ344" s="26"/>
      <c r="CR344" s="26"/>
      <c r="CS344" s="26"/>
      <c r="CT344" s="26"/>
      <c r="CU344" s="26"/>
      <c r="CV344" s="26"/>
      <c r="CW344" s="26"/>
    </row>
    <row r="345" spans="1:101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6"/>
      <c r="AB345" s="26"/>
      <c r="AC345" s="26"/>
      <c r="AD345" s="26"/>
      <c r="AE345" s="26"/>
      <c r="AF345" s="26"/>
      <c r="AG345" s="26"/>
      <c r="AH345" s="26"/>
      <c r="AI345" s="26"/>
      <c r="AJ345" s="26"/>
      <c r="AK345" s="26"/>
      <c r="AL345" s="26"/>
      <c r="AM345" s="26"/>
      <c r="AN345" s="26"/>
      <c r="AO345" s="26"/>
      <c r="AP345" s="26"/>
      <c r="AQ345" s="26"/>
      <c r="AR345" s="26"/>
      <c r="AS345" s="26"/>
      <c r="AT345" s="26"/>
      <c r="AU345" s="26"/>
      <c r="AV345" s="26"/>
      <c r="AW345" s="26"/>
      <c r="AX345" s="26"/>
      <c r="AY345" s="26"/>
      <c r="AZ345" s="26"/>
      <c r="BA345" s="26"/>
      <c r="BB345" s="26"/>
      <c r="BC345" s="26"/>
      <c r="BD345" s="26"/>
      <c r="BE345" s="26"/>
      <c r="BF345" s="26"/>
      <c r="BG345" s="26"/>
      <c r="BH345" s="26"/>
      <c r="BI345" s="26"/>
      <c r="BJ345" s="26"/>
      <c r="BK345" s="26"/>
      <c r="BL345" s="26"/>
      <c r="BM345" s="26"/>
      <c r="BN345" s="26"/>
      <c r="BO345" s="26"/>
      <c r="BP345" s="26"/>
      <c r="BQ345" s="26"/>
      <c r="BR345" s="26"/>
      <c r="BS345" s="26"/>
      <c r="BT345" s="26"/>
      <c r="BU345" s="26"/>
      <c r="BV345" s="26"/>
      <c r="BW345" s="26"/>
      <c r="BX345" s="26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26"/>
      <c r="CP345" s="26"/>
      <c r="CQ345" s="26"/>
      <c r="CR345" s="26"/>
      <c r="CS345" s="26"/>
      <c r="CT345" s="26"/>
      <c r="CU345" s="26"/>
      <c r="CV345" s="26"/>
      <c r="CW345" s="26"/>
    </row>
    <row r="346" spans="1:101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6"/>
      <c r="AB346" s="26"/>
      <c r="AC346" s="26"/>
      <c r="AD346" s="26"/>
      <c r="AE346" s="26"/>
      <c r="AF346" s="26"/>
      <c r="AG346" s="26"/>
      <c r="AH346" s="26"/>
      <c r="AI346" s="26"/>
      <c r="AJ346" s="26"/>
      <c r="AK346" s="26"/>
      <c r="AL346" s="26"/>
      <c r="AM346" s="26"/>
      <c r="AN346" s="26"/>
      <c r="AO346" s="26"/>
      <c r="AP346" s="26"/>
      <c r="AQ346" s="26"/>
      <c r="AR346" s="26"/>
      <c r="AS346" s="26"/>
      <c r="AT346" s="26"/>
      <c r="AU346" s="26"/>
      <c r="AV346" s="26"/>
      <c r="AW346" s="26"/>
      <c r="AX346" s="26"/>
      <c r="AY346" s="26"/>
      <c r="AZ346" s="26"/>
      <c r="BA346" s="26"/>
      <c r="BB346" s="26"/>
      <c r="BC346" s="26"/>
      <c r="BD346" s="26"/>
      <c r="BE346" s="26"/>
      <c r="BF346" s="26"/>
      <c r="BG346" s="26"/>
      <c r="BH346" s="26"/>
      <c r="BI346" s="26"/>
      <c r="BJ346" s="26"/>
      <c r="BK346" s="26"/>
      <c r="BL346" s="26"/>
      <c r="BM346" s="26"/>
      <c r="BN346" s="26"/>
      <c r="BO346" s="26"/>
      <c r="BP346" s="26"/>
      <c r="BQ346" s="26"/>
      <c r="BR346" s="26"/>
      <c r="BS346" s="26"/>
      <c r="BT346" s="26"/>
      <c r="BU346" s="26"/>
      <c r="BV346" s="26"/>
      <c r="BW346" s="26"/>
      <c r="BX346" s="26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26"/>
      <c r="CP346" s="26"/>
      <c r="CQ346" s="26"/>
      <c r="CR346" s="26"/>
      <c r="CS346" s="26"/>
      <c r="CT346" s="26"/>
      <c r="CU346" s="26"/>
      <c r="CV346" s="26"/>
      <c r="CW346" s="26"/>
    </row>
    <row r="347" spans="1:101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6"/>
      <c r="AB347" s="26"/>
      <c r="AC347" s="26"/>
      <c r="AD347" s="26"/>
      <c r="AE347" s="26"/>
      <c r="AF347" s="26"/>
      <c r="AG347" s="26"/>
      <c r="AH347" s="26"/>
      <c r="AI347" s="26"/>
      <c r="AJ347" s="26"/>
      <c r="AK347" s="26"/>
      <c r="AL347" s="26"/>
      <c r="AM347" s="26"/>
      <c r="AN347" s="26"/>
      <c r="AO347" s="26"/>
      <c r="AP347" s="26"/>
      <c r="AQ347" s="26"/>
      <c r="AR347" s="26"/>
      <c r="AS347" s="26"/>
      <c r="AT347" s="26"/>
      <c r="AU347" s="26"/>
      <c r="AV347" s="26"/>
      <c r="AW347" s="26"/>
      <c r="AX347" s="26"/>
      <c r="AY347" s="26"/>
      <c r="AZ347" s="26"/>
      <c r="BA347" s="26"/>
      <c r="BB347" s="26"/>
      <c r="BC347" s="26"/>
      <c r="BD347" s="26"/>
      <c r="BE347" s="26"/>
      <c r="BF347" s="26"/>
      <c r="BG347" s="26"/>
      <c r="BH347" s="26"/>
      <c r="BI347" s="26"/>
      <c r="BJ347" s="26"/>
      <c r="BK347" s="26"/>
      <c r="BL347" s="26"/>
      <c r="BM347" s="26"/>
      <c r="BN347" s="26"/>
      <c r="BO347" s="26"/>
      <c r="BP347" s="26"/>
      <c r="BQ347" s="26"/>
      <c r="BR347" s="26"/>
      <c r="BS347" s="26"/>
      <c r="BT347" s="26"/>
      <c r="BU347" s="26"/>
      <c r="BV347" s="26"/>
      <c r="BW347" s="26"/>
      <c r="BX347" s="26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26"/>
      <c r="CP347" s="26"/>
      <c r="CQ347" s="26"/>
      <c r="CR347" s="26"/>
      <c r="CS347" s="26"/>
      <c r="CT347" s="26"/>
      <c r="CU347" s="26"/>
      <c r="CV347" s="26"/>
      <c r="CW347" s="26"/>
    </row>
    <row r="348" spans="1:101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6"/>
      <c r="AB348" s="26"/>
      <c r="AC348" s="26"/>
      <c r="AD348" s="26"/>
      <c r="AE348" s="26"/>
      <c r="AF348" s="26"/>
      <c r="AG348" s="26"/>
      <c r="AH348" s="26"/>
      <c r="AI348" s="26"/>
      <c r="AJ348" s="26"/>
      <c r="AK348" s="26"/>
      <c r="AL348" s="26"/>
      <c r="AM348" s="26"/>
      <c r="AN348" s="26"/>
      <c r="AO348" s="26"/>
      <c r="AP348" s="26"/>
      <c r="AQ348" s="26"/>
      <c r="AR348" s="26"/>
      <c r="AS348" s="26"/>
      <c r="AT348" s="26"/>
      <c r="AU348" s="26"/>
      <c r="AV348" s="26"/>
      <c r="AW348" s="26"/>
      <c r="AX348" s="26"/>
      <c r="AY348" s="26"/>
      <c r="AZ348" s="26"/>
      <c r="BA348" s="26"/>
      <c r="BB348" s="26"/>
      <c r="BC348" s="26"/>
      <c r="BD348" s="26"/>
      <c r="BE348" s="26"/>
      <c r="BF348" s="26"/>
      <c r="BG348" s="26"/>
      <c r="BH348" s="26"/>
      <c r="BI348" s="26"/>
      <c r="BJ348" s="26"/>
      <c r="BK348" s="26"/>
      <c r="BL348" s="26"/>
      <c r="BM348" s="26"/>
      <c r="BN348" s="26"/>
      <c r="BO348" s="26"/>
      <c r="BP348" s="26"/>
      <c r="BQ348" s="26"/>
      <c r="BR348" s="26"/>
      <c r="BS348" s="26"/>
      <c r="BT348" s="26"/>
      <c r="BU348" s="26"/>
      <c r="BV348" s="26"/>
      <c r="BW348" s="26"/>
      <c r="BX348" s="26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26"/>
      <c r="CP348" s="26"/>
      <c r="CQ348" s="26"/>
      <c r="CR348" s="26"/>
      <c r="CS348" s="26"/>
      <c r="CT348" s="26"/>
      <c r="CU348" s="26"/>
      <c r="CV348" s="26"/>
      <c r="CW348" s="26"/>
    </row>
    <row r="349" spans="1:101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6"/>
      <c r="AB349" s="26"/>
      <c r="AC349" s="26"/>
      <c r="AD349" s="26"/>
      <c r="AE349" s="26"/>
      <c r="AF349" s="26"/>
      <c r="AG349" s="26"/>
      <c r="AH349" s="26"/>
      <c r="AI349" s="26"/>
      <c r="AJ349" s="26"/>
      <c r="AK349" s="26"/>
      <c r="AL349" s="26"/>
      <c r="AM349" s="26"/>
      <c r="AN349" s="26"/>
      <c r="AO349" s="26"/>
      <c r="AP349" s="26"/>
      <c r="AQ349" s="26"/>
      <c r="AR349" s="26"/>
      <c r="AS349" s="26"/>
      <c r="AT349" s="26"/>
      <c r="AU349" s="26"/>
      <c r="AV349" s="26"/>
      <c r="AW349" s="26"/>
      <c r="AX349" s="26"/>
      <c r="AY349" s="26"/>
      <c r="AZ349" s="26"/>
      <c r="BA349" s="26"/>
      <c r="BB349" s="26"/>
      <c r="BC349" s="26"/>
      <c r="BD349" s="26"/>
      <c r="BE349" s="26"/>
      <c r="BF349" s="26"/>
      <c r="BG349" s="26"/>
      <c r="BH349" s="26"/>
      <c r="BI349" s="26"/>
      <c r="BJ349" s="26"/>
      <c r="BK349" s="26"/>
      <c r="BL349" s="26"/>
      <c r="BM349" s="26"/>
      <c r="BN349" s="26"/>
      <c r="BO349" s="26"/>
      <c r="BP349" s="26"/>
      <c r="BQ349" s="26"/>
      <c r="BR349" s="26"/>
      <c r="BS349" s="26"/>
      <c r="BT349" s="26"/>
      <c r="BU349" s="26"/>
      <c r="BV349" s="26"/>
      <c r="BW349" s="26"/>
      <c r="BX349" s="26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26"/>
      <c r="CP349" s="26"/>
      <c r="CQ349" s="26"/>
      <c r="CR349" s="26"/>
      <c r="CS349" s="26"/>
      <c r="CT349" s="26"/>
      <c r="CU349" s="26"/>
      <c r="CV349" s="26"/>
      <c r="CW349" s="26"/>
    </row>
    <row r="350" spans="1:101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6"/>
      <c r="AB350" s="26"/>
      <c r="AC350" s="26"/>
      <c r="AD350" s="26"/>
      <c r="AE350" s="26"/>
      <c r="AF350" s="26"/>
      <c r="AG350" s="26"/>
      <c r="AH350" s="26"/>
      <c r="AI350" s="26"/>
      <c r="AJ350" s="26"/>
      <c r="AK350" s="26"/>
      <c r="AL350" s="26"/>
      <c r="AM350" s="26"/>
      <c r="AN350" s="26"/>
      <c r="AO350" s="26"/>
      <c r="AP350" s="26"/>
      <c r="AQ350" s="26"/>
      <c r="AR350" s="26"/>
      <c r="AS350" s="26"/>
      <c r="AT350" s="26"/>
      <c r="AU350" s="26"/>
      <c r="AV350" s="26"/>
      <c r="AW350" s="26"/>
      <c r="AX350" s="26"/>
      <c r="AY350" s="26"/>
      <c r="AZ350" s="26"/>
      <c r="BA350" s="26"/>
      <c r="BB350" s="26"/>
      <c r="BC350" s="26"/>
      <c r="BD350" s="26"/>
      <c r="BE350" s="26"/>
      <c r="BF350" s="26"/>
      <c r="BG350" s="26"/>
      <c r="BH350" s="26"/>
      <c r="BI350" s="26"/>
      <c r="BJ350" s="26"/>
      <c r="BK350" s="26"/>
      <c r="BL350" s="26"/>
      <c r="BM350" s="26"/>
      <c r="BN350" s="26"/>
      <c r="BO350" s="26"/>
      <c r="BP350" s="26"/>
      <c r="BQ350" s="26"/>
      <c r="BR350" s="26"/>
      <c r="BS350" s="26"/>
      <c r="BT350" s="26"/>
      <c r="BU350" s="26"/>
      <c r="BV350" s="26"/>
      <c r="BW350" s="26"/>
      <c r="BX350" s="26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26"/>
      <c r="CP350" s="26"/>
      <c r="CQ350" s="26"/>
      <c r="CR350" s="26"/>
      <c r="CS350" s="26"/>
      <c r="CT350" s="26"/>
      <c r="CU350" s="26"/>
      <c r="CV350" s="26"/>
      <c r="CW350" s="26"/>
    </row>
    <row r="351" spans="1:101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6"/>
      <c r="AB351" s="26"/>
      <c r="AC351" s="26"/>
      <c r="AD351" s="26"/>
      <c r="AE351" s="26"/>
      <c r="AF351" s="26"/>
      <c r="AG351" s="26"/>
      <c r="AH351" s="26"/>
      <c r="AI351" s="26"/>
      <c r="AJ351" s="26"/>
      <c r="AK351" s="26"/>
      <c r="AL351" s="26"/>
      <c r="AM351" s="26"/>
      <c r="AN351" s="26"/>
      <c r="AO351" s="26"/>
      <c r="AP351" s="26"/>
      <c r="AQ351" s="26"/>
      <c r="AR351" s="26"/>
      <c r="AS351" s="26"/>
      <c r="AT351" s="26"/>
      <c r="AU351" s="26"/>
      <c r="AV351" s="26"/>
      <c r="AW351" s="26"/>
      <c r="AX351" s="26"/>
      <c r="AY351" s="26"/>
      <c r="AZ351" s="26"/>
      <c r="BA351" s="26"/>
      <c r="BB351" s="26"/>
      <c r="BC351" s="26"/>
      <c r="BD351" s="26"/>
      <c r="BE351" s="26"/>
      <c r="BF351" s="26"/>
      <c r="BG351" s="26"/>
      <c r="BH351" s="26"/>
      <c r="BI351" s="26"/>
      <c r="BJ351" s="26"/>
      <c r="BK351" s="26"/>
      <c r="BL351" s="26"/>
      <c r="BM351" s="26"/>
      <c r="BN351" s="26"/>
      <c r="BO351" s="26"/>
      <c r="BP351" s="26"/>
      <c r="BQ351" s="26"/>
      <c r="BR351" s="26"/>
      <c r="BS351" s="26"/>
      <c r="BT351" s="26"/>
      <c r="BU351" s="26"/>
      <c r="BV351" s="26"/>
      <c r="BW351" s="26"/>
      <c r="BX351" s="26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26"/>
      <c r="CP351" s="26"/>
      <c r="CQ351" s="26"/>
      <c r="CR351" s="26"/>
      <c r="CS351" s="26"/>
      <c r="CT351" s="26"/>
      <c r="CU351" s="26"/>
      <c r="CV351" s="26"/>
      <c r="CW351" s="26"/>
    </row>
    <row r="352" spans="1:101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  <c r="BC352" s="26"/>
      <c r="BD352" s="26"/>
      <c r="BE352" s="26"/>
      <c r="BF352" s="26"/>
      <c r="BG352" s="26"/>
      <c r="BH352" s="26"/>
      <c r="BI352" s="26"/>
      <c r="BJ352" s="26"/>
      <c r="BK352" s="26"/>
      <c r="BL352" s="26"/>
      <c r="BM352" s="26"/>
      <c r="BN352" s="26"/>
      <c r="BO352" s="26"/>
      <c r="BP352" s="26"/>
      <c r="BQ352" s="26"/>
      <c r="BR352" s="26"/>
      <c r="BS352" s="26"/>
      <c r="BT352" s="26"/>
      <c r="BU352" s="26"/>
      <c r="BV352" s="26"/>
      <c r="BW352" s="26"/>
      <c r="BX352" s="26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26"/>
      <c r="CP352" s="26"/>
      <c r="CQ352" s="26"/>
      <c r="CR352" s="26"/>
      <c r="CS352" s="26"/>
      <c r="CT352" s="26"/>
      <c r="CU352" s="26"/>
      <c r="CV352" s="26"/>
      <c r="CW352" s="26"/>
    </row>
    <row r="353" spans="1:101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6"/>
      <c r="AB353" s="26"/>
      <c r="AC353" s="26"/>
      <c r="AD353" s="26"/>
      <c r="AE353" s="26"/>
      <c r="AF353" s="26"/>
      <c r="AG353" s="26"/>
      <c r="AH353" s="26"/>
      <c r="AI353" s="26"/>
      <c r="AJ353" s="26"/>
      <c r="AK353" s="26"/>
      <c r="AL353" s="26"/>
      <c r="AM353" s="26"/>
      <c r="AN353" s="26"/>
      <c r="AO353" s="26"/>
      <c r="AP353" s="26"/>
      <c r="AQ353" s="26"/>
      <c r="AR353" s="26"/>
      <c r="AS353" s="26"/>
      <c r="AT353" s="26"/>
      <c r="AU353" s="26"/>
      <c r="AV353" s="26"/>
      <c r="AW353" s="26"/>
      <c r="AX353" s="26"/>
      <c r="AY353" s="26"/>
      <c r="AZ353" s="26"/>
      <c r="BA353" s="26"/>
      <c r="BB353" s="26"/>
      <c r="BC353" s="26"/>
      <c r="BD353" s="26"/>
      <c r="BE353" s="26"/>
      <c r="BF353" s="26"/>
      <c r="BG353" s="26"/>
      <c r="BH353" s="26"/>
      <c r="BI353" s="26"/>
      <c r="BJ353" s="26"/>
      <c r="BK353" s="26"/>
      <c r="BL353" s="26"/>
      <c r="BM353" s="26"/>
      <c r="BN353" s="26"/>
      <c r="BO353" s="26"/>
      <c r="BP353" s="26"/>
      <c r="BQ353" s="26"/>
      <c r="BR353" s="26"/>
      <c r="BS353" s="26"/>
      <c r="BT353" s="26"/>
      <c r="BU353" s="26"/>
      <c r="BV353" s="26"/>
      <c r="BW353" s="26"/>
      <c r="BX353" s="26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26"/>
      <c r="CP353" s="26"/>
      <c r="CQ353" s="26"/>
      <c r="CR353" s="26"/>
      <c r="CS353" s="26"/>
      <c r="CT353" s="26"/>
      <c r="CU353" s="26"/>
      <c r="CV353" s="26"/>
      <c r="CW353" s="26"/>
    </row>
    <row r="354" spans="1:101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6"/>
      <c r="AB354" s="26"/>
      <c r="AC354" s="26"/>
      <c r="AD354" s="26"/>
      <c r="AE354" s="26"/>
      <c r="AF354" s="26"/>
      <c r="AG354" s="26"/>
      <c r="AH354" s="26"/>
      <c r="AI354" s="26"/>
      <c r="AJ354" s="26"/>
      <c r="AK354" s="26"/>
      <c r="AL354" s="26"/>
      <c r="AM354" s="26"/>
      <c r="AN354" s="26"/>
      <c r="AO354" s="26"/>
      <c r="AP354" s="26"/>
      <c r="AQ354" s="26"/>
      <c r="AR354" s="26"/>
      <c r="AS354" s="26"/>
      <c r="AT354" s="26"/>
      <c r="AU354" s="26"/>
      <c r="AV354" s="26"/>
      <c r="AW354" s="26"/>
      <c r="AX354" s="26"/>
      <c r="AY354" s="26"/>
      <c r="AZ354" s="26"/>
      <c r="BA354" s="26"/>
      <c r="BB354" s="26"/>
      <c r="BC354" s="26"/>
      <c r="BD354" s="26"/>
      <c r="BE354" s="26"/>
      <c r="BF354" s="26"/>
      <c r="BG354" s="26"/>
      <c r="BH354" s="26"/>
      <c r="BI354" s="26"/>
      <c r="BJ354" s="26"/>
      <c r="BK354" s="26"/>
      <c r="BL354" s="26"/>
      <c r="BM354" s="26"/>
      <c r="BN354" s="26"/>
      <c r="BO354" s="26"/>
      <c r="BP354" s="26"/>
      <c r="BQ354" s="26"/>
      <c r="BR354" s="26"/>
      <c r="BS354" s="26"/>
      <c r="BT354" s="26"/>
      <c r="BU354" s="26"/>
      <c r="BV354" s="26"/>
      <c r="BW354" s="26"/>
      <c r="BX354" s="26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26"/>
      <c r="CP354" s="26"/>
      <c r="CQ354" s="26"/>
      <c r="CR354" s="26"/>
      <c r="CS354" s="26"/>
      <c r="CT354" s="26"/>
      <c r="CU354" s="26"/>
      <c r="CV354" s="26"/>
      <c r="CW354" s="26"/>
    </row>
    <row r="355" spans="1:101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6"/>
      <c r="AB355" s="26"/>
      <c r="AC355" s="26"/>
      <c r="AD355" s="26"/>
      <c r="AE355" s="26"/>
      <c r="AF355" s="26"/>
      <c r="AG355" s="26"/>
      <c r="AH355" s="26"/>
      <c r="AI355" s="26"/>
      <c r="AJ355" s="26"/>
      <c r="AK355" s="26"/>
      <c r="AL355" s="26"/>
      <c r="AM355" s="26"/>
      <c r="AN355" s="26"/>
      <c r="AO355" s="26"/>
      <c r="AP355" s="26"/>
      <c r="AQ355" s="26"/>
      <c r="AR355" s="26"/>
      <c r="AS355" s="26"/>
      <c r="AT355" s="26"/>
      <c r="AU355" s="26"/>
      <c r="AV355" s="26"/>
      <c r="AW355" s="26"/>
      <c r="AX355" s="26"/>
      <c r="AY355" s="26"/>
      <c r="AZ355" s="26"/>
      <c r="BA355" s="26"/>
      <c r="BB355" s="26"/>
      <c r="BC355" s="26"/>
      <c r="BD355" s="26"/>
      <c r="BE355" s="26"/>
      <c r="BF355" s="26"/>
      <c r="BG355" s="26"/>
      <c r="BH355" s="26"/>
      <c r="BI355" s="26"/>
      <c r="BJ355" s="26"/>
      <c r="BK355" s="26"/>
      <c r="BL355" s="26"/>
      <c r="BM355" s="26"/>
      <c r="BN355" s="26"/>
      <c r="BO355" s="26"/>
      <c r="BP355" s="26"/>
      <c r="BQ355" s="26"/>
      <c r="BR355" s="26"/>
      <c r="BS355" s="26"/>
      <c r="BT355" s="26"/>
      <c r="BU355" s="26"/>
      <c r="BV355" s="26"/>
      <c r="BW355" s="26"/>
      <c r="BX355" s="26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26"/>
      <c r="CP355" s="26"/>
      <c r="CQ355" s="26"/>
      <c r="CR355" s="26"/>
      <c r="CS355" s="26"/>
      <c r="CT355" s="26"/>
      <c r="CU355" s="26"/>
      <c r="CV355" s="26"/>
      <c r="CW355" s="26"/>
    </row>
    <row r="356" spans="1:101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6"/>
      <c r="AB356" s="26"/>
      <c r="AC356" s="26"/>
      <c r="AD356" s="26"/>
      <c r="AE356" s="26"/>
      <c r="AF356" s="26"/>
      <c r="AG356" s="26"/>
      <c r="AH356" s="26"/>
      <c r="AI356" s="26"/>
      <c r="AJ356" s="26"/>
      <c r="AK356" s="26"/>
      <c r="AL356" s="26"/>
      <c r="AM356" s="26"/>
      <c r="AN356" s="26"/>
      <c r="AO356" s="26"/>
      <c r="AP356" s="26"/>
      <c r="AQ356" s="26"/>
      <c r="AR356" s="26"/>
      <c r="AS356" s="26"/>
      <c r="AT356" s="26"/>
      <c r="AU356" s="26"/>
      <c r="AV356" s="26"/>
      <c r="AW356" s="26"/>
      <c r="AX356" s="26"/>
      <c r="AY356" s="26"/>
      <c r="AZ356" s="26"/>
      <c r="BA356" s="26"/>
      <c r="BB356" s="26"/>
      <c r="BC356" s="26"/>
      <c r="BD356" s="26"/>
      <c r="BE356" s="26"/>
      <c r="BF356" s="26"/>
      <c r="BG356" s="26"/>
      <c r="BH356" s="26"/>
      <c r="BI356" s="26"/>
      <c r="BJ356" s="26"/>
      <c r="BK356" s="26"/>
      <c r="BL356" s="26"/>
      <c r="BM356" s="26"/>
      <c r="BN356" s="26"/>
      <c r="BO356" s="26"/>
      <c r="BP356" s="26"/>
      <c r="BQ356" s="26"/>
      <c r="BR356" s="26"/>
      <c r="BS356" s="26"/>
      <c r="BT356" s="26"/>
      <c r="BU356" s="26"/>
      <c r="BV356" s="26"/>
      <c r="BW356" s="26"/>
      <c r="BX356" s="26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26"/>
      <c r="CP356" s="26"/>
      <c r="CQ356" s="26"/>
      <c r="CR356" s="26"/>
      <c r="CS356" s="26"/>
      <c r="CT356" s="26"/>
      <c r="CU356" s="26"/>
      <c r="CV356" s="26"/>
      <c r="CW356" s="26"/>
    </row>
    <row r="357" spans="1:101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6"/>
      <c r="AB357" s="26"/>
      <c r="AC357" s="26"/>
      <c r="AD357" s="26"/>
      <c r="AE357" s="26"/>
      <c r="AF357" s="26"/>
      <c r="AG357" s="26"/>
      <c r="AH357" s="26"/>
      <c r="AI357" s="26"/>
      <c r="AJ357" s="26"/>
      <c r="AK357" s="26"/>
      <c r="AL357" s="26"/>
      <c r="AM357" s="26"/>
      <c r="AN357" s="26"/>
      <c r="AO357" s="26"/>
      <c r="AP357" s="26"/>
      <c r="AQ357" s="26"/>
      <c r="AR357" s="26"/>
      <c r="AS357" s="26"/>
      <c r="AT357" s="26"/>
      <c r="AU357" s="26"/>
      <c r="AV357" s="26"/>
      <c r="AW357" s="26"/>
      <c r="AX357" s="26"/>
      <c r="AY357" s="26"/>
      <c r="AZ357" s="26"/>
      <c r="BA357" s="26"/>
      <c r="BB357" s="26"/>
      <c r="BC357" s="26"/>
      <c r="BD357" s="26"/>
      <c r="BE357" s="26"/>
      <c r="BF357" s="26"/>
      <c r="BG357" s="26"/>
      <c r="BH357" s="26"/>
      <c r="BI357" s="26"/>
      <c r="BJ357" s="26"/>
      <c r="BK357" s="26"/>
      <c r="BL357" s="26"/>
      <c r="BM357" s="26"/>
      <c r="BN357" s="26"/>
      <c r="BO357" s="26"/>
      <c r="BP357" s="26"/>
      <c r="BQ357" s="26"/>
      <c r="BR357" s="26"/>
      <c r="BS357" s="26"/>
      <c r="BT357" s="26"/>
      <c r="BU357" s="26"/>
      <c r="BV357" s="26"/>
      <c r="BW357" s="26"/>
      <c r="BX357" s="26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26"/>
      <c r="CP357" s="26"/>
      <c r="CQ357" s="26"/>
      <c r="CR357" s="26"/>
      <c r="CS357" s="26"/>
      <c r="CT357" s="26"/>
      <c r="CU357" s="26"/>
      <c r="CV357" s="26"/>
      <c r="CW357" s="26"/>
    </row>
    <row r="358" spans="1:101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6"/>
      <c r="AB358" s="26"/>
      <c r="AC358" s="26"/>
      <c r="AD358" s="26"/>
      <c r="AE358" s="26"/>
      <c r="AF358" s="26"/>
      <c r="AG358" s="26"/>
      <c r="AH358" s="26"/>
      <c r="AI358" s="26"/>
      <c r="AJ358" s="26"/>
      <c r="AK358" s="26"/>
      <c r="AL358" s="26"/>
      <c r="AM358" s="26"/>
      <c r="AN358" s="26"/>
      <c r="AO358" s="26"/>
      <c r="AP358" s="26"/>
      <c r="AQ358" s="26"/>
      <c r="AR358" s="26"/>
      <c r="AS358" s="26"/>
      <c r="AT358" s="26"/>
      <c r="AU358" s="26"/>
      <c r="AV358" s="26"/>
      <c r="AW358" s="26"/>
      <c r="AX358" s="26"/>
      <c r="AY358" s="26"/>
      <c r="AZ358" s="26"/>
      <c r="BA358" s="26"/>
      <c r="BB358" s="26"/>
      <c r="BC358" s="26"/>
      <c r="BD358" s="26"/>
      <c r="BE358" s="26"/>
      <c r="BF358" s="26"/>
      <c r="BG358" s="26"/>
      <c r="BH358" s="26"/>
      <c r="BI358" s="26"/>
      <c r="BJ358" s="26"/>
      <c r="BK358" s="26"/>
      <c r="BL358" s="26"/>
      <c r="BM358" s="26"/>
      <c r="BN358" s="26"/>
      <c r="BO358" s="26"/>
      <c r="BP358" s="26"/>
      <c r="BQ358" s="26"/>
      <c r="BR358" s="26"/>
      <c r="BS358" s="26"/>
      <c r="BT358" s="26"/>
      <c r="BU358" s="26"/>
      <c r="BV358" s="26"/>
      <c r="BW358" s="26"/>
      <c r="BX358" s="26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26"/>
      <c r="CP358" s="26"/>
      <c r="CQ358" s="26"/>
      <c r="CR358" s="26"/>
      <c r="CS358" s="26"/>
      <c r="CT358" s="26"/>
      <c r="CU358" s="26"/>
      <c r="CV358" s="26"/>
      <c r="CW358" s="26"/>
    </row>
    <row r="359" spans="1:101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6"/>
      <c r="AB359" s="26"/>
      <c r="AC359" s="26"/>
      <c r="AD359" s="26"/>
      <c r="AE359" s="26"/>
      <c r="AF359" s="26"/>
      <c r="AG359" s="26"/>
      <c r="AH359" s="26"/>
      <c r="AI359" s="26"/>
      <c r="AJ359" s="26"/>
      <c r="AK359" s="26"/>
      <c r="AL359" s="26"/>
      <c r="AM359" s="26"/>
      <c r="AN359" s="26"/>
      <c r="AO359" s="26"/>
      <c r="AP359" s="26"/>
      <c r="AQ359" s="26"/>
      <c r="AR359" s="26"/>
      <c r="AS359" s="26"/>
      <c r="AT359" s="26"/>
      <c r="AU359" s="26"/>
      <c r="AV359" s="26"/>
      <c r="AW359" s="26"/>
      <c r="AX359" s="26"/>
      <c r="AY359" s="26"/>
      <c r="AZ359" s="26"/>
      <c r="BA359" s="26"/>
      <c r="BB359" s="26"/>
      <c r="BC359" s="26"/>
      <c r="BD359" s="26"/>
      <c r="BE359" s="26"/>
      <c r="BF359" s="26"/>
      <c r="BG359" s="26"/>
      <c r="BH359" s="26"/>
      <c r="BI359" s="26"/>
      <c r="BJ359" s="26"/>
      <c r="BK359" s="26"/>
      <c r="BL359" s="26"/>
      <c r="BM359" s="26"/>
      <c r="BN359" s="26"/>
      <c r="BO359" s="26"/>
      <c r="BP359" s="26"/>
      <c r="BQ359" s="26"/>
      <c r="BR359" s="26"/>
      <c r="BS359" s="26"/>
      <c r="BT359" s="26"/>
      <c r="BU359" s="26"/>
      <c r="BV359" s="26"/>
      <c r="BW359" s="26"/>
      <c r="BX359" s="26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26"/>
      <c r="CP359" s="26"/>
      <c r="CQ359" s="26"/>
      <c r="CR359" s="26"/>
      <c r="CS359" s="26"/>
      <c r="CT359" s="26"/>
      <c r="CU359" s="26"/>
      <c r="CV359" s="26"/>
      <c r="CW359" s="26"/>
    </row>
    <row r="360" spans="1:101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6"/>
      <c r="AB360" s="26"/>
      <c r="AC360" s="26"/>
      <c r="AD360" s="26"/>
      <c r="AE360" s="26"/>
      <c r="AF360" s="26"/>
      <c r="AG360" s="26"/>
      <c r="AH360" s="26"/>
      <c r="AI360" s="26"/>
      <c r="AJ360" s="26"/>
      <c r="AK360" s="26"/>
      <c r="AL360" s="26"/>
      <c r="AM360" s="26"/>
      <c r="AN360" s="26"/>
      <c r="AO360" s="26"/>
      <c r="AP360" s="26"/>
      <c r="AQ360" s="26"/>
      <c r="AR360" s="26"/>
      <c r="AS360" s="26"/>
      <c r="AT360" s="26"/>
      <c r="AU360" s="26"/>
      <c r="AV360" s="26"/>
      <c r="AW360" s="26"/>
      <c r="AX360" s="26"/>
      <c r="AY360" s="26"/>
      <c r="AZ360" s="26"/>
      <c r="BA360" s="26"/>
      <c r="BB360" s="26"/>
      <c r="BC360" s="26"/>
      <c r="BD360" s="26"/>
      <c r="BE360" s="26"/>
      <c r="BF360" s="26"/>
      <c r="BG360" s="26"/>
      <c r="BH360" s="26"/>
      <c r="BI360" s="26"/>
      <c r="BJ360" s="26"/>
      <c r="BK360" s="26"/>
      <c r="BL360" s="26"/>
      <c r="BM360" s="26"/>
      <c r="BN360" s="26"/>
      <c r="BO360" s="26"/>
      <c r="BP360" s="26"/>
      <c r="BQ360" s="26"/>
      <c r="BR360" s="26"/>
      <c r="BS360" s="26"/>
      <c r="BT360" s="26"/>
      <c r="BU360" s="26"/>
      <c r="BV360" s="26"/>
      <c r="BW360" s="26"/>
      <c r="BX360" s="26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26"/>
      <c r="CP360" s="26"/>
      <c r="CQ360" s="26"/>
      <c r="CR360" s="26"/>
      <c r="CS360" s="26"/>
      <c r="CT360" s="26"/>
      <c r="CU360" s="26"/>
      <c r="CV360" s="26"/>
      <c r="CW360" s="26"/>
    </row>
    <row r="361" spans="1:101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6"/>
      <c r="AB361" s="26"/>
      <c r="AC361" s="26"/>
      <c r="AD361" s="26"/>
      <c r="AE361" s="26"/>
      <c r="AF361" s="26"/>
      <c r="AG361" s="26"/>
      <c r="AH361" s="26"/>
      <c r="AI361" s="26"/>
      <c r="AJ361" s="26"/>
      <c r="AK361" s="26"/>
      <c r="AL361" s="26"/>
      <c r="AM361" s="26"/>
      <c r="AN361" s="26"/>
      <c r="AO361" s="26"/>
      <c r="AP361" s="26"/>
      <c r="AQ361" s="26"/>
      <c r="AR361" s="26"/>
      <c r="AS361" s="26"/>
      <c r="AT361" s="26"/>
      <c r="AU361" s="26"/>
      <c r="AV361" s="26"/>
      <c r="AW361" s="26"/>
      <c r="AX361" s="26"/>
      <c r="AY361" s="26"/>
      <c r="AZ361" s="26"/>
      <c r="BA361" s="26"/>
      <c r="BB361" s="26"/>
      <c r="BC361" s="26"/>
      <c r="BD361" s="26"/>
      <c r="BE361" s="26"/>
      <c r="BF361" s="26"/>
      <c r="BG361" s="26"/>
      <c r="BH361" s="26"/>
      <c r="BI361" s="26"/>
      <c r="BJ361" s="26"/>
      <c r="BK361" s="26"/>
      <c r="BL361" s="26"/>
      <c r="BM361" s="26"/>
      <c r="BN361" s="26"/>
      <c r="BO361" s="26"/>
      <c r="BP361" s="26"/>
      <c r="BQ361" s="26"/>
      <c r="BR361" s="26"/>
      <c r="BS361" s="26"/>
      <c r="BT361" s="26"/>
      <c r="BU361" s="26"/>
      <c r="BV361" s="26"/>
      <c r="BW361" s="26"/>
      <c r="BX361" s="26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26"/>
      <c r="CP361" s="26"/>
      <c r="CQ361" s="26"/>
      <c r="CR361" s="26"/>
      <c r="CS361" s="26"/>
      <c r="CT361" s="26"/>
      <c r="CU361" s="26"/>
      <c r="CV361" s="26"/>
      <c r="CW361" s="26"/>
    </row>
    <row r="362" spans="1:101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6"/>
      <c r="AB362" s="26"/>
      <c r="AC362" s="26"/>
      <c r="AD362" s="26"/>
      <c r="AE362" s="26"/>
      <c r="AF362" s="26"/>
      <c r="AG362" s="26"/>
      <c r="AH362" s="26"/>
      <c r="AI362" s="26"/>
      <c r="AJ362" s="26"/>
      <c r="AK362" s="26"/>
      <c r="AL362" s="26"/>
      <c r="AM362" s="26"/>
      <c r="AN362" s="26"/>
      <c r="AO362" s="26"/>
      <c r="AP362" s="26"/>
      <c r="AQ362" s="26"/>
      <c r="AR362" s="26"/>
      <c r="AS362" s="26"/>
      <c r="AT362" s="26"/>
      <c r="AU362" s="26"/>
      <c r="AV362" s="26"/>
      <c r="AW362" s="26"/>
      <c r="AX362" s="26"/>
      <c r="AY362" s="26"/>
      <c r="AZ362" s="26"/>
      <c r="BA362" s="26"/>
      <c r="BB362" s="26"/>
      <c r="BC362" s="26"/>
      <c r="BD362" s="26"/>
      <c r="BE362" s="26"/>
      <c r="BF362" s="26"/>
      <c r="BG362" s="26"/>
      <c r="BH362" s="26"/>
      <c r="BI362" s="26"/>
      <c r="BJ362" s="26"/>
      <c r="BK362" s="26"/>
      <c r="BL362" s="26"/>
      <c r="BM362" s="26"/>
      <c r="BN362" s="26"/>
      <c r="BO362" s="26"/>
      <c r="BP362" s="26"/>
      <c r="BQ362" s="26"/>
      <c r="BR362" s="26"/>
      <c r="BS362" s="26"/>
      <c r="BT362" s="26"/>
      <c r="BU362" s="26"/>
      <c r="BV362" s="26"/>
      <c r="BW362" s="26"/>
      <c r="BX362" s="26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26"/>
      <c r="CP362" s="26"/>
      <c r="CQ362" s="26"/>
      <c r="CR362" s="26"/>
      <c r="CS362" s="26"/>
      <c r="CT362" s="26"/>
      <c r="CU362" s="26"/>
      <c r="CV362" s="26"/>
      <c r="CW362" s="26"/>
    </row>
    <row r="363" spans="1:101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6"/>
      <c r="AB363" s="26"/>
      <c r="AC363" s="26"/>
      <c r="AD363" s="26"/>
      <c r="AE363" s="26"/>
      <c r="AF363" s="26"/>
      <c r="AG363" s="26"/>
      <c r="AH363" s="26"/>
      <c r="AI363" s="26"/>
      <c r="AJ363" s="26"/>
      <c r="AK363" s="26"/>
      <c r="AL363" s="26"/>
      <c r="AM363" s="26"/>
      <c r="AN363" s="26"/>
      <c r="AO363" s="26"/>
      <c r="AP363" s="26"/>
      <c r="AQ363" s="26"/>
      <c r="AR363" s="26"/>
      <c r="AS363" s="26"/>
      <c r="AT363" s="26"/>
      <c r="AU363" s="26"/>
      <c r="AV363" s="26"/>
      <c r="AW363" s="26"/>
      <c r="AX363" s="26"/>
      <c r="AY363" s="26"/>
      <c r="AZ363" s="26"/>
      <c r="BA363" s="26"/>
      <c r="BB363" s="26"/>
      <c r="BC363" s="26"/>
      <c r="BD363" s="26"/>
      <c r="BE363" s="26"/>
      <c r="BF363" s="26"/>
      <c r="BG363" s="26"/>
      <c r="BH363" s="26"/>
      <c r="BI363" s="26"/>
      <c r="BJ363" s="26"/>
      <c r="BK363" s="26"/>
      <c r="BL363" s="26"/>
      <c r="BM363" s="26"/>
      <c r="BN363" s="26"/>
      <c r="BO363" s="26"/>
      <c r="BP363" s="26"/>
      <c r="BQ363" s="26"/>
      <c r="BR363" s="26"/>
      <c r="BS363" s="26"/>
      <c r="BT363" s="26"/>
      <c r="BU363" s="26"/>
      <c r="BV363" s="26"/>
      <c r="BW363" s="26"/>
      <c r="BX363" s="26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26"/>
      <c r="CP363" s="26"/>
      <c r="CQ363" s="26"/>
      <c r="CR363" s="26"/>
      <c r="CS363" s="26"/>
      <c r="CT363" s="26"/>
      <c r="CU363" s="26"/>
      <c r="CV363" s="26"/>
      <c r="CW363" s="26"/>
    </row>
    <row r="364" spans="1:101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6"/>
      <c r="AB364" s="26"/>
      <c r="AC364" s="26"/>
      <c r="AD364" s="26"/>
      <c r="AE364" s="26"/>
      <c r="AF364" s="26"/>
      <c r="AG364" s="26"/>
      <c r="AH364" s="26"/>
      <c r="AI364" s="26"/>
      <c r="AJ364" s="26"/>
      <c r="AK364" s="26"/>
      <c r="AL364" s="26"/>
      <c r="AM364" s="26"/>
      <c r="AN364" s="26"/>
      <c r="AO364" s="26"/>
      <c r="AP364" s="26"/>
      <c r="AQ364" s="26"/>
      <c r="AR364" s="26"/>
      <c r="AS364" s="26"/>
      <c r="AT364" s="26"/>
      <c r="AU364" s="26"/>
      <c r="AV364" s="26"/>
      <c r="AW364" s="26"/>
      <c r="AX364" s="26"/>
      <c r="AY364" s="26"/>
      <c r="AZ364" s="26"/>
      <c r="BA364" s="26"/>
      <c r="BB364" s="26"/>
      <c r="BC364" s="26"/>
      <c r="BD364" s="26"/>
      <c r="BE364" s="26"/>
      <c r="BF364" s="26"/>
      <c r="BG364" s="26"/>
      <c r="BH364" s="26"/>
      <c r="BI364" s="26"/>
      <c r="BJ364" s="26"/>
      <c r="BK364" s="26"/>
      <c r="BL364" s="26"/>
      <c r="BM364" s="26"/>
      <c r="BN364" s="26"/>
      <c r="BO364" s="26"/>
      <c r="BP364" s="26"/>
      <c r="BQ364" s="26"/>
      <c r="BR364" s="26"/>
      <c r="BS364" s="26"/>
      <c r="BT364" s="26"/>
      <c r="BU364" s="26"/>
      <c r="BV364" s="26"/>
      <c r="BW364" s="26"/>
      <c r="BX364" s="26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26"/>
      <c r="CP364" s="26"/>
      <c r="CQ364" s="26"/>
      <c r="CR364" s="26"/>
      <c r="CS364" s="26"/>
      <c r="CT364" s="26"/>
      <c r="CU364" s="26"/>
      <c r="CV364" s="26"/>
      <c r="CW364" s="26"/>
    </row>
    <row r="365" spans="1:101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6"/>
      <c r="AB365" s="26"/>
      <c r="AC365" s="26"/>
      <c r="AD365" s="26"/>
      <c r="AE365" s="26"/>
      <c r="AF365" s="26"/>
      <c r="AG365" s="26"/>
      <c r="AH365" s="26"/>
      <c r="AI365" s="26"/>
      <c r="AJ365" s="26"/>
      <c r="AK365" s="26"/>
      <c r="AL365" s="26"/>
      <c r="AM365" s="26"/>
      <c r="AN365" s="26"/>
      <c r="AO365" s="26"/>
      <c r="AP365" s="26"/>
      <c r="AQ365" s="26"/>
      <c r="AR365" s="26"/>
      <c r="AS365" s="26"/>
      <c r="AT365" s="26"/>
      <c r="AU365" s="26"/>
      <c r="AV365" s="26"/>
      <c r="AW365" s="26"/>
      <c r="AX365" s="26"/>
      <c r="AY365" s="26"/>
      <c r="AZ365" s="26"/>
      <c r="BA365" s="26"/>
      <c r="BB365" s="26"/>
      <c r="BC365" s="26"/>
      <c r="BD365" s="26"/>
      <c r="BE365" s="26"/>
      <c r="BF365" s="26"/>
      <c r="BG365" s="26"/>
      <c r="BH365" s="26"/>
      <c r="BI365" s="26"/>
      <c r="BJ365" s="26"/>
      <c r="BK365" s="26"/>
      <c r="BL365" s="26"/>
      <c r="BM365" s="26"/>
      <c r="BN365" s="26"/>
      <c r="BO365" s="26"/>
      <c r="BP365" s="26"/>
      <c r="BQ365" s="26"/>
      <c r="BR365" s="26"/>
      <c r="BS365" s="26"/>
      <c r="BT365" s="26"/>
      <c r="BU365" s="26"/>
      <c r="BV365" s="26"/>
      <c r="BW365" s="26"/>
      <c r="BX365" s="26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26"/>
      <c r="CP365" s="26"/>
      <c r="CQ365" s="26"/>
      <c r="CR365" s="26"/>
      <c r="CS365" s="26"/>
      <c r="CT365" s="26"/>
      <c r="CU365" s="26"/>
      <c r="CV365" s="26"/>
      <c r="CW365" s="26"/>
    </row>
    <row r="366" spans="1:101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6"/>
      <c r="AB366" s="26"/>
      <c r="AC366" s="26"/>
      <c r="AD366" s="26"/>
      <c r="AE366" s="26"/>
      <c r="AF366" s="26"/>
      <c r="AG366" s="26"/>
      <c r="AH366" s="26"/>
      <c r="AI366" s="26"/>
      <c r="AJ366" s="26"/>
      <c r="AK366" s="26"/>
      <c r="AL366" s="26"/>
      <c r="AM366" s="26"/>
      <c r="AN366" s="26"/>
      <c r="AO366" s="26"/>
      <c r="AP366" s="26"/>
      <c r="AQ366" s="26"/>
      <c r="AR366" s="26"/>
      <c r="AS366" s="26"/>
      <c r="AT366" s="26"/>
      <c r="AU366" s="26"/>
      <c r="AV366" s="26"/>
      <c r="AW366" s="26"/>
      <c r="AX366" s="26"/>
      <c r="AY366" s="26"/>
      <c r="AZ366" s="26"/>
      <c r="BA366" s="26"/>
      <c r="BB366" s="26"/>
      <c r="BC366" s="26"/>
      <c r="BD366" s="26"/>
      <c r="BE366" s="26"/>
      <c r="BF366" s="26"/>
      <c r="BG366" s="26"/>
      <c r="BH366" s="26"/>
      <c r="BI366" s="26"/>
      <c r="BJ366" s="26"/>
      <c r="BK366" s="26"/>
      <c r="BL366" s="26"/>
      <c r="BM366" s="26"/>
      <c r="BN366" s="26"/>
      <c r="BO366" s="26"/>
      <c r="BP366" s="26"/>
      <c r="BQ366" s="26"/>
      <c r="BR366" s="26"/>
      <c r="BS366" s="26"/>
      <c r="BT366" s="26"/>
      <c r="BU366" s="26"/>
      <c r="BV366" s="26"/>
      <c r="BW366" s="26"/>
      <c r="BX366" s="26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26"/>
      <c r="CP366" s="26"/>
      <c r="CQ366" s="26"/>
      <c r="CR366" s="26"/>
      <c r="CS366" s="26"/>
      <c r="CT366" s="26"/>
      <c r="CU366" s="26"/>
      <c r="CV366" s="26"/>
      <c r="CW366" s="26"/>
    </row>
    <row r="367" spans="1:101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6"/>
      <c r="AB367" s="26"/>
      <c r="AC367" s="26"/>
      <c r="AD367" s="26"/>
      <c r="AE367" s="26"/>
      <c r="AF367" s="26"/>
      <c r="AG367" s="26"/>
      <c r="AH367" s="26"/>
      <c r="AI367" s="26"/>
      <c r="AJ367" s="26"/>
      <c r="AK367" s="26"/>
      <c r="AL367" s="26"/>
      <c r="AM367" s="26"/>
      <c r="AN367" s="26"/>
      <c r="AO367" s="26"/>
      <c r="AP367" s="26"/>
      <c r="AQ367" s="26"/>
      <c r="AR367" s="26"/>
      <c r="AS367" s="26"/>
      <c r="AT367" s="26"/>
      <c r="AU367" s="26"/>
      <c r="AV367" s="26"/>
      <c r="AW367" s="26"/>
      <c r="AX367" s="26"/>
      <c r="AY367" s="26"/>
      <c r="AZ367" s="26"/>
      <c r="BA367" s="26"/>
      <c r="BB367" s="26"/>
      <c r="BC367" s="26"/>
      <c r="BD367" s="26"/>
      <c r="BE367" s="26"/>
      <c r="BF367" s="26"/>
      <c r="BG367" s="26"/>
      <c r="BH367" s="26"/>
      <c r="BI367" s="26"/>
      <c r="BJ367" s="26"/>
      <c r="BK367" s="26"/>
      <c r="BL367" s="26"/>
      <c r="BM367" s="26"/>
      <c r="BN367" s="26"/>
      <c r="BO367" s="26"/>
      <c r="BP367" s="26"/>
      <c r="BQ367" s="26"/>
      <c r="BR367" s="26"/>
      <c r="BS367" s="26"/>
      <c r="BT367" s="26"/>
      <c r="BU367" s="26"/>
      <c r="BV367" s="26"/>
      <c r="BW367" s="26"/>
      <c r="BX367" s="26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26"/>
      <c r="CP367" s="26"/>
      <c r="CQ367" s="26"/>
      <c r="CR367" s="26"/>
      <c r="CS367" s="26"/>
      <c r="CT367" s="26"/>
      <c r="CU367" s="26"/>
      <c r="CV367" s="26"/>
      <c r="CW367" s="26"/>
    </row>
    <row r="368" spans="1:101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6"/>
      <c r="AB368" s="26"/>
      <c r="AC368" s="26"/>
      <c r="AD368" s="26"/>
      <c r="AE368" s="26"/>
      <c r="AF368" s="26"/>
      <c r="AG368" s="26"/>
      <c r="AH368" s="26"/>
      <c r="AI368" s="26"/>
      <c r="AJ368" s="26"/>
      <c r="AK368" s="26"/>
      <c r="AL368" s="26"/>
      <c r="AM368" s="26"/>
      <c r="AN368" s="26"/>
      <c r="AO368" s="26"/>
      <c r="AP368" s="26"/>
      <c r="AQ368" s="26"/>
      <c r="AR368" s="26"/>
      <c r="AS368" s="26"/>
      <c r="AT368" s="26"/>
      <c r="AU368" s="26"/>
      <c r="AV368" s="26"/>
      <c r="AW368" s="26"/>
      <c r="AX368" s="26"/>
      <c r="AY368" s="26"/>
      <c r="AZ368" s="26"/>
      <c r="BA368" s="26"/>
      <c r="BB368" s="26"/>
      <c r="BC368" s="26"/>
      <c r="BD368" s="26"/>
      <c r="BE368" s="26"/>
      <c r="BF368" s="26"/>
      <c r="BG368" s="26"/>
      <c r="BH368" s="26"/>
      <c r="BI368" s="26"/>
      <c r="BJ368" s="26"/>
      <c r="BK368" s="26"/>
      <c r="BL368" s="26"/>
      <c r="BM368" s="26"/>
      <c r="BN368" s="26"/>
      <c r="BO368" s="26"/>
      <c r="BP368" s="26"/>
      <c r="BQ368" s="26"/>
      <c r="BR368" s="26"/>
      <c r="BS368" s="26"/>
      <c r="BT368" s="26"/>
      <c r="BU368" s="26"/>
      <c r="BV368" s="26"/>
      <c r="BW368" s="26"/>
      <c r="BX368" s="26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26"/>
      <c r="CP368" s="26"/>
      <c r="CQ368" s="26"/>
      <c r="CR368" s="26"/>
      <c r="CS368" s="26"/>
      <c r="CT368" s="26"/>
      <c r="CU368" s="26"/>
      <c r="CV368" s="26"/>
      <c r="CW368" s="26"/>
    </row>
    <row r="369" spans="1:101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6"/>
      <c r="AB369" s="26"/>
      <c r="AC369" s="26"/>
      <c r="AD369" s="26"/>
      <c r="AE369" s="26"/>
      <c r="AF369" s="26"/>
      <c r="AG369" s="26"/>
      <c r="AH369" s="26"/>
      <c r="AI369" s="26"/>
      <c r="AJ369" s="26"/>
      <c r="AK369" s="26"/>
      <c r="AL369" s="26"/>
      <c r="AM369" s="26"/>
      <c r="AN369" s="26"/>
      <c r="AO369" s="26"/>
      <c r="AP369" s="26"/>
      <c r="AQ369" s="26"/>
      <c r="AR369" s="26"/>
      <c r="AS369" s="26"/>
      <c r="AT369" s="26"/>
      <c r="AU369" s="26"/>
      <c r="AV369" s="26"/>
      <c r="AW369" s="26"/>
      <c r="AX369" s="26"/>
      <c r="AY369" s="26"/>
      <c r="AZ369" s="26"/>
      <c r="BA369" s="26"/>
      <c r="BB369" s="26"/>
      <c r="BC369" s="26"/>
      <c r="BD369" s="26"/>
      <c r="BE369" s="26"/>
      <c r="BF369" s="26"/>
      <c r="BG369" s="26"/>
      <c r="BH369" s="26"/>
      <c r="BI369" s="26"/>
      <c r="BJ369" s="26"/>
      <c r="BK369" s="26"/>
      <c r="BL369" s="26"/>
      <c r="BM369" s="26"/>
      <c r="BN369" s="26"/>
      <c r="BO369" s="26"/>
      <c r="BP369" s="26"/>
      <c r="BQ369" s="26"/>
      <c r="BR369" s="26"/>
      <c r="BS369" s="26"/>
      <c r="BT369" s="26"/>
      <c r="BU369" s="26"/>
      <c r="BV369" s="26"/>
      <c r="BW369" s="26"/>
      <c r="BX369" s="26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26"/>
      <c r="CP369" s="26"/>
      <c r="CQ369" s="26"/>
      <c r="CR369" s="26"/>
      <c r="CS369" s="26"/>
      <c r="CT369" s="26"/>
      <c r="CU369" s="26"/>
      <c r="CV369" s="26"/>
      <c r="CW369" s="26"/>
    </row>
    <row r="370" spans="1:101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6"/>
      <c r="AB370" s="26"/>
      <c r="AC370" s="26"/>
      <c r="AD370" s="26"/>
      <c r="AE370" s="26"/>
      <c r="AF370" s="26"/>
      <c r="AG370" s="26"/>
      <c r="AH370" s="26"/>
      <c r="AI370" s="26"/>
      <c r="AJ370" s="26"/>
      <c r="AK370" s="26"/>
      <c r="AL370" s="26"/>
      <c r="AM370" s="26"/>
      <c r="AN370" s="26"/>
      <c r="AO370" s="26"/>
      <c r="AP370" s="26"/>
      <c r="AQ370" s="26"/>
      <c r="AR370" s="26"/>
      <c r="AS370" s="26"/>
      <c r="AT370" s="26"/>
      <c r="AU370" s="26"/>
      <c r="AV370" s="26"/>
      <c r="AW370" s="26"/>
      <c r="AX370" s="26"/>
      <c r="AY370" s="26"/>
      <c r="AZ370" s="26"/>
      <c r="BA370" s="26"/>
      <c r="BB370" s="26"/>
      <c r="BC370" s="26"/>
      <c r="BD370" s="26"/>
      <c r="BE370" s="26"/>
      <c r="BF370" s="26"/>
      <c r="BG370" s="26"/>
      <c r="BH370" s="26"/>
      <c r="BI370" s="26"/>
      <c r="BJ370" s="26"/>
      <c r="BK370" s="26"/>
      <c r="BL370" s="26"/>
      <c r="BM370" s="26"/>
      <c r="BN370" s="26"/>
      <c r="BO370" s="26"/>
      <c r="BP370" s="26"/>
      <c r="BQ370" s="26"/>
      <c r="BR370" s="26"/>
      <c r="BS370" s="26"/>
      <c r="BT370" s="26"/>
      <c r="BU370" s="26"/>
      <c r="BV370" s="26"/>
      <c r="BW370" s="26"/>
      <c r="BX370" s="26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26"/>
      <c r="CP370" s="26"/>
      <c r="CQ370" s="26"/>
      <c r="CR370" s="26"/>
      <c r="CS370" s="26"/>
      <c r="CT370" s="26"/>
      <c r="CU370" s="26"/>
      <c r="CV370" s="26"/>
      <c r="CW370" s="26"/>
    </row>
    <row r="371" spans="1:101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6"/>
      <c r="AB371" s="26"/>
      <c r="AC371" s="26"/>
      <c r="AD371" s="26"/>
      <c r="AE371" s="26"/>
      <c r="AF371" s="26"/>
      <c r="AG371" s="26"/>
      <c r="AH371" s="26"/>
      <c r="AI371" s="26"/>
      <c r="AJ371" s="26"/>
      <c r="AK371" s="26"/>
      <c r="AL371" s="26"/>
      <c r="AM371" s="26"/>
      <c r="AN371" s="26"/>
      <c r="AO371" s="26"/>
      <c r="AP371" s="26"/>
      <c r="AQ371" s="26"/>
      <c r="AR371" s="26"/>
      <c r="AS371" s="26"/>
      <c r="AT371" s="26"/>
      <c r="AU371" s="26"/>
      <c r="AV371" s="26"/>
      <c r="AW371" s="26"/>
      <c r="AX371" s="26"/>
      <c r="AY371" s="26"/>
      <c r="AZ371" s="26"/>
      <c r="BA371" s="26"/>
      <c r="BB371" s="26"/>
      <c r="BC371" s="26"/>
      <c r="BD371" s="26"/>
      <c r="BE371" s="26"/>
      <c r="BF371" s="26"/>
      <c r="BG371" s="26"/>
      <c r="BH371" s="26"/>
      <c r="BI371" s="26"/>
      <c r="BJ371" s="26"/>
      <c r="BK371" s="26"/>
      <c r="BL371" s="26"/>
      <c r="BM371" s="26"/>
      <c r="BN371" s="26"/>
      <c r="BO371" s="26"/>
      <c r="BP371" s="26"/>
      <c r="BQ371" s="26"/>
      <c r="BR371" s="26"/>
      <c r="BS371" s="26"/>
      <c r="BT371" s="26"/>
      <c r="BU371" s="26"/>
      <c r="BV371" s="26"/>
      <c r="BW371" s="26"/>
      <c r="BX371" s="26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26"/>
      <c r="CP371" s="26"/>
      <c r="CQ371" s="26"/>
      <c r="CR371" s="26"/>
      <c r="CS371" s="26"/>
      <c r="CT371" s="26"/>
      <c r="CU371" s="26"/>
      <c r="CV371" s="26"/>
      <c r="CW371" s="26"/>
    </row>
    <row r="372" spans="1:101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6"/>
      <c r="AB372" s="26"/>
      <c r="AC372" s="26"/>
      <c r="AD372" s="26"/>
      <c r="AE372" s="26"/>
      <c r="AF372" s="26"/>
      <c r="AG372" s="26"/>
      <c r="AH372" s="26"/>
      <c r="AI372" s="26"/>
      <c r="AJ372" s="26"/>
      <c r="AK372" s="26"/>
      <c r="AL372" s="26"/>
      <c r="AM372" s="26"/>
      <c r="AN372" s="26"/>
      <c r="AO372" s="26"/>
      <c r="AP372" s="26"/>
      <c r="AQ372" s="26"/>
      <c r="AR372" s="26"/>
      <c r="AS372" s="26"/>
      <c r="AT372" s="26"/>
      <c r="AU372" s="26"/>
      <c r="AV372" s="26"/>
      <c r="AW372" s="26"/>
      <c r="AX372" s="26"/>
      <c r="AY372" s="26"/>
      <c r="AZ372" s="26"/>
      <c r="BA372" s="26"/>
      <c r="BB372" s="26"/>
      <c r="BC372" s="26"/>
      <c r="BD372" s="26"/>
      <c r="BE372" s="26"/>
      <c r="BF372" s="26"/>
      <c r="BG372" s="26"/>
      <c r="BH372" s="26"/>
      <c r="BI372" s="26"/>
      <c r="BJ372" s="26"/>
      <c r="BK372" s="26"/>
      <c r="BL372" s="26"/>
      <c r="BM372" s="26"/>
      <c r="BN372" s="26"/>
      <c r="BO372" s="26"/>
      <c r="BP372" s="26"/>
      <c r="BQ372" s="26"/>
      <c r="BR372" s="26"/>
      <c r="BS372" s="26"/>
      <c r="BT372" s="26"/>
      <c r="BU372" s="26"/>
      <c r="BV372" s="26"/>
      <c r="BW372" s="26"/>
      <c r="BX372" s="26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26"/>
      <c r="CP372" s="26"/>
      <c r="CQ372" s="26"/>
      <c r="CR372" s="26"/>
      <c r="CS372" s="26"/>
      <c r="CT372" s="26"/>
      <c r="CU372" s="26"/>
      <c r="CV372" s="26"/>
      <c r="CW372" s="26"/>
    </row>
    <row r="373" spans="1:101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6"/>
      <c r="AB373" s="26"/>
      <c r="AC373" s="26"/>
      <c r="AD373" s="26"/>
      <c r="AE373" s="26"/>
      <c r="AF373" s="26"/>
      <c r="AG373" s="26"/>
      <c r="AH373" s="26"/>
      <c r="AI373" s="26"/>
      <c r="AJ373" s="26"/>
      <c r="AK373" s="26"/>
      <c r="AL373" s="26"/>
      <c r="AM373" s="26"/>
      <c r="AN373" s="26"/>
      <c r="AO373" s="26"/>
      <c r="AP373" s="26"/>
      <c r="AQ373" s="26"/>
      <c r="AR373" s="26"/>
      <c r="AS373" s="26"/>
      <c r="AT373" s="26"/>
      <c r="AU373" s="26"/>
      <c r="AV373" s="26"/>
      <c r="AW373" s="26"/>
      <c r="AX373" s="26"/>
      <c r="AY373" s="26"/>
      <c r="AZ373" s="26"/>
      <c r="BA373" s="26"/>
      <c r="BB373" s="26"/>
      <c r="BC373" s="26"/>
      <c r="BD373" s="26"/>
      <c r="BE373" s="26"/>
      <c r="BF373" s="26"/>
      <c r="BG373" s="26"/>
      <c r="BH373" s="26"/>
      <c r="BI373" s="26"/>
      <c r="BJ373" s="26"/>
      <c r="BK373" s="26"/>
      <c r="BL373" s="26"/>
      <c r="BM373" s="26"/>
      <c r="BN373" s="26"/>
      <c r="BO373" s="26"/>
      <c r="BP373" s="26"/>
      <c r="BQ373" s="26"/>
      <c r="BR373" s="26"/>
      <c r="BS373" s="26"/>
      <c r="BT373" s="26"/>
      <c r="BU373" s="26"/>
      <c r="BV373" s="26"/>
      <c r="BW373" s="26"/>
      <c r="BX373" s="26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26"/>
      <c r="CP373" s="26"/>
      <c r="CQ373" s="26"/>
      <c r="CR373" s="26"/>
      <c r="CS373" s="26"/>
      <c r="CT373" s="26"/>
      <c r="CU373" s="26"/>
      <c r="CV373" s="26"/>
      <c r="CW373" s="26"/>
    </row>
    <row r="374" spans="1:101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6"/>
      <c r="AB374" s="26"/>
      <c r="AC374" s="26"/>
      <c r="AD374" s="26"/>
      <c r="AE374" s="26"/>
      <c r="AF374" s="26"/>
      <c r="AG374" s="26"/>
      <c r="AH374" s="26"/>
      <c r="AI374" s="26"/>
      <c r="AJ374" s="26"/>
      <c r="AK374" s="26"/>
      <c r="AL374" s="26"/>
      <c r="AM374" s="26"/>
      <c r="AN374" s="26"/>
      <c r="AO374" s="26"/>
      <c r="AP374" s="26"/>
      <c r="AQ374" s="26"/>
      <c r="AR374" s="26"/>
      <c r="AS374" s="26"/>
      <c r="AT374" s="26"/>
      <c r="AU374" s="26"/>
      <c r="AV374" s="26"/>
      <c r="AW374" s="26"/>
      <c r="AX374" s="26"/>
      <c r="AY374" s="26"/>
      <c r="AZ374" s="26"/>
      <c r="BA374" s="26"/>
      <c r="BB374" s="26"/>
      <c r="BC374" s="26"/>
      <c r="BD374" s="26"/>
      <c r="BE374" s="26"/>
      <c r="BF374" s="26"/>
      <c r="BG374" s="26"/>
      <c r="BH374" s="26"/>
      <c r="BI374" s="26"/>
      <c r="BJ374" s="26"/>
      <c r="BK374" s="26"/>
      <c r="BL374" s="26"/>
      <c r="BM374" s="26"/>
      <c r="BN374" s="26"/>
      <c r="BO374" s="26"/>
      <c r="BP374" s="26"/>
      <c r="BQ374" s="26"/>
      <c r="BR374" s="26"/>
      <c r="BS374" s="26"/>
      <c r="BT374" s="26"/>
      <c r="BU374" s="26"/>
      <c r="BV374" s="26"/>
      <c r="BW374" s="26"/>
      <c r="BX374" s="26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26"/>
      <c r="CP374" s="26"/>
      <c r="CQ374" s="26"/>
      <c r="CR374" s="26"/>
      <c r="CS374" s="26"/>
      <c r="CT374" s="26"/>
      <c r="CU374" s="26"/>
      <c r="CV374" s="26"/>
      <c r="CW374" s="26"/>
    </row>
    <row r="375" spans="1:101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6"/>
      <c r="AB375" s="26"/>
      <c r="AC375" s="26"/>
      <c r="AD375" s="26"/>
      <c r="AE375" s="26"/>
      <c r="AF375" s="26"/>
      <c r="AG375" s="26"/>
      <c r="AH375" s="26"/>
      <c r="AI375" s="26"/>
      <c r="AJ375" s="26"/>
      <c r="AK375" s="26"/>
      <c r="AL375" s="26"/>
      <c r="AM375" s="26"/>
      <c r="AN375" s="26"/>
      <c r="AO375" s="26"/>
      <c r="AP375" s="26"/>
      <c r="AQ375" s="26"/>
      <c r="AR375" s="26"/>
      <c r="AS375" s="26"/>
      <c r="AT375" s="26"/>
      <c r="AU375" s="26"/>
      <c r="AV375" s="26"/>
      <c r="AW375" s="26"/>
      <c r="AX375" s="26"/>
      <c r="AY375" s="26"/>
      <c r="AZ375" s="26"/>
      <c r="BA375" s="26"/>
      <c r="BB375" s="26"/>
      <c r="BC375" s="26"/>
      <c r="BD375" s="26"/>
      <c r="BE375" s="26"/>
      <c r="BF375" s="26"/>
      <c r="BG375" s="26"/>
      <c r="BH375" s="26"/>
      <c r="BI375" s="26"/>
      <c r="BJ375" s="26"/>
      <c r="BK375" s="26"/>
      <c r="BL375" s="26"/>
      <c r="BM375" s="26"/>
      <c r="BN375" s="26"/>
      <c r="BO375" s="26"/>
      <c r="BP375" s="26"/>
      <c r="BQ375" s="26"/>
      <c r="BR375" s="26"/>
      <c r="BS375" s="26"/>
      <c r="BT375" s="26"/>
      <c r="BU375" s="26"/>
      <c r="BV375" s="26"/>
      <c r="BW375" s="26"/>
      <c r="BX375" s="26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26"/>
      <c r="CP375" s="26"/>
      <c r="CQ375" s="26"/>
      <c r="CR375" s="26"/>
      <c r="CS375" s="26"/>
      <c r="CT375" s="26"/>
      <c r="CU375" s="26"/>
      <c r="CV375" s="26"/>
      <c r="CW375" s="26"/>
    </row>
    <row r="376" spans="1:101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6"/>
      <c r="AB376" s="26"/>
      <c r="AC376" s="26"/>
      <c r="AD376" s="26"/>
      <c r="AE376" s="26"/>
      <c r="AF376" s="26"/>
      <c r="AG376" s="26"/>
      <c r="AH376" s="26"/>
      <c r="AI376" s="26"/>
      <c r="AJ376" s="26"/>
      <c r="AK376" s="26"/>
      <c r="AL376" s="26"/>
      <c r="AM376" s="26"/>
      <c r="AN376" s="26"/>
      <c r="AO376" s="26"/>
      <c r="AP376" s="26"/>
      <c r="AQ376" s="26"/>
      <c r="AR376" s="26"/>
      <c r="AS376" s="26"/>
      <c r="AT376" s="26"/>
      <c r="AU376" s="26"/>
      <c r="AV376" s="26"/>
      <c r="AW376" s="26"/>
      <c r="AX376" s="26"/>
      <c r="AY376" s="26"/>
      <c r="AZ376" s="26"/>
      <c r="BA376" s="26"/>
      <c r="BB376" s="26"/>
      <c r="BC376" s="26"/>
      <c r="BD376" s="26"/>
      <c r="BE376" s="26"/>
      <c r="BF376" s="26"/>
      <c r="BG376" s="26"/>
      <c r="BH376" s="26"/>
      <c r="BI376" s="26"/>
      <c r="BJ376" s="26"/>
      <c r="BK376" s="26"/>
      <c r="BL376" s="26"/>
      <c r="BM376" s="26"/>
      <c r="BN376" s="26"/>
      <c r="BO376" s="26"/>
      <c r="BP376" s="26"/>
      <c r="BQ376" s="26"/>
      <c r="BR376" s="26"/>
      <c r="BS376" s="26"/>
      <c r="BT376" s="26"/>
      <c r="BU376" s="26"/>
      <c r="BV376" s="26"/>
      <c r="BW376" s="26"/>
      <c r="BX376" s="26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26"/>
      <c r="CP376" s="26"/>
      <c r="CQ376" s="26"/>
      <c r="CR376" s="26"/>
      <c r="CS376" s="26"/>
      <c r="CT376" s="26"/>
      <c r="CU376" s="26"/>
      <c r="CV376" s="26"/>
      <c r="CW376" s="26"/>
    </row>
    <row r="377" spans="1:101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6"/>
      <c r="AB377" s="26"/>
      <c r="AC377" s="26"/>
      <c r="AD377" s="26"/>
      <c r="AE377" s="26"/>
      <c r="AF377" s="26"/>
      <c r="AG377" s="26"/>
      <c r="AH377" s="26"/>
      <c r="AI377" s="26"/>
      <c r="AJ377" s="26"/>
      <c r="AK377" s="26"/>
      <c r="AL377" s="26"/>
      <c r="AM377" s="26"/>
      <c r="AN377" s="26"/>
      <c r="AO377" s="26"/>
      <c r="AP377" s="26"/>
      <c r="AQ377" s="26"/>
      <c r="AR377" s="26"/>
      <c r="AS377" s="26"/>
      <c r="AT377" s="26"/>
      <c r="AU377" s="26"/>
      <c r="AV377" s="26"/>
      <c r="AW377" s="26"/>
      <c r="AX377" s="26"/>
      <c r="AY377" s="26"/>
      <c r="AZ377" s="26"/>
      <c r="BA377" s="26"/>
      <c r="BB377" s="26"/>
      <c r="BC377" s="26"/>
      <c r="BD377" s="26"/>
      <c r="BE377" s="26"/>
      <c r="BF377" s="26"/>
      <c r="BG377" s="26"/>
      <c r="BH377" s="26"/>
      <c r="BI377" s="26"/>
      <c r="BJ377" s="26"/>
      <c r="BK377" s="26"/>
      <c r="BL377" s="26"/>
      <c r="BM377" s="26"/>
      <c r="BN377" s="26"/>
      <c r="BO377" s="26"/>
      <c r="BP377" s="26"/>
      <c r="BQ377" s="26"/>
      <c r="BR377" s="26"/>
      <c r="BS377" s="26"/>
      <c r="BT377" s="26"/>
      <c r="BU377" s="26"/>
      <c r="BV377" s="26"/>
      <c r="BW377" s="26"/>
      <c r="BX377" s="26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26"/>
      <c r="CP377" s="26"/>
      <c r="CQ377" s="26"/>
      <c r="CR377" s="26"/>
      <c r="CS377" s="26"/>
      <c r="CT377" s="26"/>
      <c r="CU377" s="26"/>
      <c r="CV377" s="26"/>
      <c r="CW377" s="26"/>
    </row>
    <row r="378" spans="1:101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6"/>
      <c r="AB378" s="26"/>
      <c r="AC378" s="26"/>
      <c r="AD378" s="26"/>
      <c r="AE378" s="26"/>
      <c r="AF378" s="26"/>
      <c r="AG378" s="26"/>
      <c r="AH378" s="26"/>
      <c r="AI378" s="26"/>
      <c r="AJ378" s="26"/>
      <c r="AK378" s="26"/>
      <c r="AL378" s="26"/>
      <c r="AM378" s="26"/>
      <c r="AN378" s="26"/>
      <c r="AO378" s="26"/>
      <c r="AP378" s="26"/>
      <c r="AQ378" s="26"/>
      <c r="AR378" s="26"/>
      <c r="AS378" s="26"/>
      <c r="AT378" s="26"/>
      <c r="AU378" s="26"/>
      <c r="AV378" s="26"/>
      <c r="AW378" s="26"/>
      <c r="AX378" s="26"/>
      <c r="AY378" s="26"/>
      <c r="AZ378" s="26"/>
      <c r="BA378" s="26"/>
      <c r="BB378" s="26"/>
      <c r="BC378" s="26"/>
      <c r="BD378" s="26"/>
      <c r="BE378" s="26"/>
      <c r="BF378" s="26"/>
      <c r="BG378" s="26"/>
      <c r="BH378" s="26"/>
      <c r="BI378" s="26"/>
      <c r="BJ378" s="26"/>
      <c r="BK378" s="26"/>
      <c r="BL378" s="26"/>
      <c r="BM378" s="26"/>
      <c r="BN378" s="26"/>
      <c r="BO378" s="26"/>
      <c r="BP378" s="26"/>
      <c r="BQ378" s="26"/>
      <c r="BR378" s="26"/>
      <c r="BS378" s="26"/>
      <c r="BT378" s="26"/>
      <c r="BU378" s="26"/>
      <c r="BV378" s="26"/>
      <c r="BW378" s="26"/>
      <c r="BX378" s="26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26"/>
      <c r="CP378" s="26"/>
      <c r="CQ378" s="26"/>
      <c r="CR378" s="26"/>
      <c r="CS378" s="26"/>
      <c r="CT378" s="26"/>
      <c r="CU378" s="26"/>
      <c r="CV378" s="26"/>
      <c r="CW378" s="26"/>
    </row>
    <row r="379" spans="1:101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6"/>
      <c r="AB379" s="26"/>
      <c r="AC379" s="26"/>
      <c r="AD379" s="26"/>
      <c r="AE379" s="26"/>
      <c r="AF379" s="26"/>
      <c r="AG379" s="26"/>
      <c r="AH379" s="26"/>
      <c r="AI379" s="26"/>
      <c r="AJ379" s="26"/>
      <c r="AK379" s="26"/>
      <c r="AL379" s="26"/>
      <c r="AM379" s="26"/>
      <c r="AN379" s="26"/>
      <c r="AO379" s="26"/>
      <c r="AP379" s="26"/>
      <c r="AQ379" s="26"/>
      <c r="AR379" s="26"/>
      <c r="AS379" s="26"/>
      <c r="AT379" s="26"/>
      <c r="AU379" s="26"/>
      <c r="AV379" s="26"/>
      <c r="AW379" s="26"/>
      <c r="AX379" s="26"/>
      <c r="AY379" s="26"/>
      <c r="AZ379" s="26"/>
      <c r="BA379" s="26"/>
      <c r="BB379" s="26"/>
      <c r="BC379" s="26"/>
      <c r="BD379" s="26"/>
      <c r="BE379" s="26"/>
      <c r="BF379" s="26"/>
      <c r="BG379" s="26"/>
      <c r="BH379" s="26"/>
      <c r="BI379" s="26"/>
      <c r="BJ379" s="26"/>
      <c r="BK379" s="26"/>
      <c r="BL379" s="26"/>
      <c r="BM379" s="26"/>
      <c r="BN379" s="26"/>
      <c r="BO379" s="26"/>
      <c r="BP379" s="26"/>
      <c r="BQ379" s="26"/>
      <c r="BR379" s="26"/>
      <c r="BS379" s="26"/>
      <c r="BT379" s="26"/>
      <c r="BU379" s="26"/>
      <c r="BV379" s="26"/>
      <c r="BW379" s="26"/>
      <c r="BX379" s="26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26"/>
      <c r="CP379" s="26"/>
      <c r="CQ379" s="26"/>
      <c r="CR379" s="26"/>
      <c r="CS379" s="26"/>
      <c r="CT379" s="26"/>
      <c r="CU379" s="26"/>
      <c r="CV379" s="26"/>
      <c r="CW379" s="26"/>
    </row>
    <row r="380" spans="1:101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6"/>
      <c r="AB380" s="26"/>
      <c r="AC380" s="26"/>
      <c r="AD380" s="26"/>
      <c r="AE380" s="26"/>
      <c r="AF380" s="26"/>
      <c r="AG380" s="26"/>
      <c r="AH380" s="26"/>
      <c r="AI380" s="26"/>
      <c r="AJ380" s="26"/>
      <c r="AK380" s="26"/>
      <c r="AL380" s="26"/>
      <c r="AM380" s="26"/>
      <c r="AN380" s="26"/>
      <c r="AO380" s="26"/>
      <c r="AP380" s="26"/>
      <c r="AQ380" s="26"/>
      <c r="AR380" s="26"/>
      <c r="AS380" s="26"/>
      <c r="AT380" s="26"/>
      <c r="AU380" s="26"/>
      <c r="AV380" s="26"/>
      <c r="AW380" s="26"/>
      <c r="AX380" s="26"/>
      <c r="AY380" s="26"/>
      <c r="AZ380" s="26"/>
      <c r="BA380" s="26"/>
      <c r="BB380" s="26"/>
      <c r="BC380" s="26"/>
      <c r="BD380" s="26"/>
      <c r="BE380" s="26"/>
      <c r="BF380" s="26"/>
      <c r="BG380" s="26"/>
      <c r="BH380" s="26"/>
      <c r="BI380" s="26"/>
      <c r="BJ380" s="26"/>
      <c r="BK380" s="26"/>
      <c r="BL380" s="26"/>
      <c r="BM380" s="26"/>
      <c r="BN380" s="26"/>
      <c r="BO380" s="26"/>
      <c r="BP380" s="26"/>
      <c r="BQ380" s="26"/>
      <c r="BR380" s="26"/>
      <c r="BS380" s="26"/>
      <c r="BT380" s="26"/>
      <c r="BU380" s="26"/>
      <c r="BV380" s="26"/>
      <c r="BW380" s="26"/>
      <c r="BX380" s="26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26"/>
      <c r="CP380" s="26"/>
      <c r="CQ380" s="26"/>
      <c r="CR380" s="26"/>
      <c r="CS380" s="26"/>
      <c r="CT380" s="26"/>
      <c r="CU380" s="26"/>
      <c r="CV380" s="26"/>
      <c r="CW380" s="26"/>
    </row>
    <row r="381" spans="1:101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6"/>
      <c r="AB381" s="26"/>
      <c r="AC381" s="26"/>
      <c r="AD381" s="26"/>
      <c r="AE381" s="26"/>
      <c r="AF381" s="26"/>
      <c r="AG381" s="26"/>
      <c r="AH381" s="26"/>
      <c r="AI381" s="26"/>
      <c r="AJ381" s="26"/>
      <c r="AK381" s="26"/>
      <c r="AL381" s="26"/>
      <c r="AM381" s="26"/>
      <c r="AN381" s="26"/>
      <c r="AO381" s="26"/>
      <c r="AP381" s="26"/>
      <c r="AQ381" s="26"/>
      <c r="AR381" s="26"/>
      <c r="AS381" s="26"/>
      <c r="AT381" s="26"/>
      <c r="AU381" s="26"/>
      <c r="AV381" s="26"/>
      <c r="AW381" s="26"/>
      <c r="AX381" s="26"/>
      <c r="AY381" s="26"/>
      <c r="AZ381" s="26"/>
      <c r="BA381" s="26"/>
      <c r="BB381" s="26"/>
      <c r="BC381" s="26"/>
      <c r="BD381" s="26"/>
      <c r="BE381" s="26"/>
      <c r="BF381" s="26"/>
      <c r="BG381" s="26"/>
      <c r="BH381" s="26"/>
      <c r="BI381" s="26"/>
      <c r="BJ381" s="26"/>
      <c r="BK381" s="26"/>
      <c r="BL381" s="26"/>
      <c r="BM381" s="26"/>
      <c r="BN381" s="26"/>
      <c r="BO381" s="26"/>
      <c r="BP381" s="26"/>
      <c r="BQ381" s="26"/>
      <c r="BR381" s="26"/>
      <c r="BS381" s="26"/>
      <c r="BT381" s="26"/>
      <c r="BU381" s="26"/>
      <c r="BV381" s="26"/>
      <c r="BW381" s="26"/>
      <c r="BX381" s="26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26"/>
      <c r="CP381" s="26"/>
      <c r="CQ381" s="26"/>
      <c r="CR381" s="26"/>
      <c r="CS381" s="26"/>
      <c r="CT381" s="26"/>
      <c r="CU381" s="26"/>
      <c r="CV381" s="26"/>
      <c r="CW381" s="26"/>
    </row>
    <row r="382" spans="1:101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6"/>
      <c r="AB382" s="26"/>
      <c r="AC382" s="26"/>
      <c r="AD382" s="26"/>
      <c r="AE382" s="26"/>
      <c r="AF382" s="26"/>
      <c r="AG382" s="26"/>
      <c r="AH382" s="26"/>
      <c r="AI382" s="26"/>
      <c r="AJ382" s="26"/>
      <c r="AK382" s="26"/>
      <c r="AL382" s="26"/>
      <c r="AM382" s="26"/>
      <c r="AN382" s="26"/>
      <c r="AO382" s="26"/>
      <c r="AP382" s="26"/>
      <c r="AQ382" s="26"/>
      <c r="AR382" s="26"/>
      <c r="AS382" s="26"/>
      <c r="AT382" s="26"/>
      <c r="AU382" s="26"/>
      <c r="AV382" s="26"/>
      <c r="AW382" s="26"/>
      <c r="AX382" s="26"/>
      <c r="AY382" s="26"/>
      <c r="AZ382" s="26"/>
      <c r="BA382" s="26"/>
      <c r="BB382" s="26"/>
      <c r="BC382" s="26"/>
      <c r="BD382" s="26"/>
      <c r="BE382" s="26"/>
      <c r="BF382" s="26"/>
      <c r="BG382" s="26"/>
      <c r="BH382" s="26"/>
      <c r="BI382" s="26"/>
      <c r="BJ382" s="26"/>
      <c r="BK382" s="26"/>
      <c r="BL382" s="26"/>
      <c r="BM382" s="26"/>
      <c r="BN382" s="26"/>
      <c r="BO382" s="26"/>
      <c r="BP382" s="26"/>
      <c r="BQ382" s="26"/>
      <c r="BR382" s="26"/>
      <c r="BS382" s="26"/>
      <c r="BT382" s="26"/>
      <c r="BU382" s="26"/>
      <c r="BV382" s="26"/>
      <c r="BW382" s="26"/>
      <c r="BX382" s="26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26"/>
      <c r="CP382" s="26"/>
      <c r="CQ382" s="26"/>
      <c r="CR382" s="26"/>
      <c r="CS382" s="26"/>
      <c r="CT382" s="26"/>
      <c r="CU382" s="26"/>
      <c r="CV382" s="26"/>
      <c r="CW382" s="26"/>
    </row>
    <row r="383" spans="1:101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6"/>
      <c r="AB383" s="26"/>
      <c r="AC383" s="26"/>
      <c r="AD383" s="26"/>
      <c r="AE383" s="26"/>
      <c r="AF383" s="26"/>
      <c r="AG383" s="26"/>
      <c r="AH383" s="26"/>
      <c r="AI383" s="26"/>
      <c r="AJ383" s="26"/>
      <c r="AK383" s="26"/>
      <c r="AL383" s="26"/>
      <c r="AM383" s="26"/>
      <c r="AN383" s="26"/>
      <c r="AO383" s="26"/>
      <c r="AP383" s="26"/>
      <c r="AQ383" s="26"/>
      <c r="AR383" s="26"/>
      <c r="AS383" s="26"/>
      <c r="AT383" s="26"/>
      <c r="AU383" s="26"/>
      <c r="AV383" s="26"/>
      <c r="AW383" s="26"/>
      <c r="AX383" s="26"/>
      <c r="AY383" s="26"/>
      <c r="AZ383" s="26"/>
      <c r="BA383" s="26"/>
      <c r="BB383" s="26"/>
      <c r="BC383" s="26"/>
      <c r="BD383" s="26"/>
      <c r="BE383" s="26"/>
      <c r="BF383" s="26"/>
      <c r="BG383" s="26"/>
      <c r="BH383" s="26"/>
      <c r="BI383" s="26"/>
      <c r="BJ383" s="26"/>
      <c r="BK383" s="26"/>
      <c r="BL383" s="26"/>
      <c r="BM383" s="26"/>
      <c r="BN383" s="26"/>
      <c r="BO383" s="26"/>
      <c r="BP383" s="26"/>
      <c r="BQ383" s="26"/>
      <c r="BR383" s="26"/>
      <c r="BS383" s="26"/>
      <c r="BT383" s="26"/>
      <c r="BU383" s="26"/>
      <c r="BV383" s="26"/>
      <c r="BW383" s="26"/>
      <c r="BX383" s="26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26"/>
      <c r="CP383" s="26"/>
      <c r="CQ383" s="26"/>
      <c r="CR383" s="26"/>
      <c r="CS383" s="26"/>
      <c r="CT383" s="26"/>
      <c r="CU383" s="26"/>
      <c r="CV383" s="26"/>
      <c r="CW383" s="26"/>
    </row>
    <row r="384" spans="1:101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6"/>
      <c r="AB384" s="26"/>
      <c r="AC384" s="26"/>
      <c r="AD384" s="26"/>
      <c r="AE384" s="26"/>
      <c r="AF384" s="26"/>
      <c r="AG384" s="26"/>
      <c r="AH384" s="26"/>
      <c r="AI384" s="26"/>
      <c r="AJ384" s="26"/>
      <c r="AK384" s="26"/>
      <c r="AL384" s="26"/>
      <c r="AM384" s="26"/>
      <c r="AN384" s="26"/>
      <c r="AO384" s="26"/>
      <c r="AP384" s="26"/>
      <c r="AQ384" s="26"/>
      <c r="AR384" s="26"/>
      <c r="AS384" s="26"/>
      <c r="AT384" s="26"/>
      <c r="AU384" s="26"/>
      <c r="AV384" s="26"/>
      <c r="AW384" s="26"/>
      <c r="AX384" s="26"/>
      <c r="AY384" s="26"/>
      <c r="AZ384" s="26"/>
      <c r="BA384" s="26"/>
      <c r="BB384" s="26"/>
      <c r="BC384" s="26"/>
      <c r="BD384" s="26"/>
      <c r="BE384" s="26"/>
      <c r="BF384" s="26"/>
      <c r="BG384" s="26"/>
      <c r="BH384" s="26"/>
      <c r="BI384" s="26"/>
      <c r="BJ384" s="26"/>
      <c r="BK384" s="26"/>
      <c r="BL384" s="26"/>
      <c r="BM384" s="26"/>
      <c r="BN384" s="26"/>
      <c r="BO384" s="26"/>
      <c r="BP384" s="26"/>
      <c r="BQ384" s="26"/>
      <c r="BR384" s="26"/>
      <c r="BS384" s="26"/>
      <c r="BT384" s="26"/>
      <c r="BU384" s="26"/>
      <c r="BV384" s="26"/>
      <c r="BW384" s="26"/>
      <c r="BX384" s="26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26"/>
      <c r="CP384" s="26"/>
      <c r="CQ384" s="26"/>
      <c r="CR384" s="26"/>
      <c r="CS384" s="26"/>
      <c r="CT384" s="26"/>
      <c r="CU384" s="26"/>
      <c r="CV384" s="26"/>
      <c r="CW384" s="26"/>
    </row>
    <row r="385" spans="1:101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6"/>
      <c r="AB385" s="26"/>
      <c r="AC385" s="26"/>
      <c r="AD385" s="26"/>
      <c r="AE385" s="26"/>
      <c r="AF385" s="26"/>
      <c r="AG385" s="26"/>
      <c r="AH385" s="26"/>
      <c r="AI385" s="26"/>
      <c r="AJ385" s="26"/>
      <c r="AK385" s="26"/>
      <c r="AL385" s="26"/>
      <c r="AM385" s="26"/>
      <c r="AN385" s="26"/>
      <c r="AO385" s="26"/>
      <c r="AP385" s="26"/>
      <c r="AQ385" s="26"/>
      <c r="AR385" s="26"/>
      <c r="AS385" s="26"/>
      <c r="AT385" s="26"/>
      <c r="AU385" s="26"/>
      <c r="AV385" s="26"/>
      <c r="AW385" s="26"/>
      <c r="AX385" s="26"/>
      <c r="AY385" s="26"/>
      <c r="AZ385" s="26"/>
      <c r="BA385" s="26"/>
      <c r="BB385" s="26"/>
      <c r="BC385" s="26"/>
      <c r="BD385" s="26"/>
      <c r="BE385" s="26"/>
      <c r="BF385" s="26"/>
      <c r="BG385" s="26"/>
      <c r="BH385" s="26"/>
      <c r="BI385" s="26"/>
      <c r="BJ385" s="26"/>
      <c r="BK385" s="26"/>
      <c r="BL385" s="26"/>
      <c r="BM385" s="26"/>
      <c r="BN385" s="26"/>
      <c r="BO385" s="26"/>
      <c r="BP385" s="26"/>
      <c r="BQ385" s="26"/>
      <c r="BR385" s="26"/>
      <c r="BS385" s="26"/>
      <c r="BT385" s="26"/>
      <c r="BU385" s="26"/>
      <c r="BV385" s="26"/>
      <c r="BW385" s="26"/>
      <c r="BX385" s="26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26"/>
      <c r="CP385" s="26"/>
      <c r="CQ385" s="26"/>
      <c r="CR385" s="26"/>
      <c r="CS385" s="26"/>
      <c r="CT385" s="26"/>
      <c r="CU385" s="26"/>
      <c r="CV385" s="26"/>
      <c r="CW385" s="26"/>
    </row>
    <row r="386" spans="1:101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6"/>
      <c r="AB386" s="26"/>
      <c r="AC386" s="26"/>
      <c r="AD386" s="26"/>
      <c r="AE386" s="26"/>
      <c r="AF386" s="26"/>
      <c r="AG386" s="26"/>
      <c r="AH386" s="26"/>
      <c r="AI386" s="26"/>
      <c r="AJ386" s="26"/>
      <c r="AK386" s="26"/>
      <c r="AL386" s="26"/>
      <c r="AM386" s="26"/>
      <c r="AN386" s="26"/>
      <c r="AO386" s="26"/>
      <c r="AP386" s="26"/>
      <c r="AQ386" s="26"/>
      <c r="AR386" s="26"/>
      <c r="AS386" s="26"/>
      <c r="AT386" s="26"/>
      <c r="AU386" s="26"/>
      <c r="AV386" s="26"/>
      <c r="AW386" s="26"/>
      <c r="AX386" s="26"/>
      <c r="AY386" s="26"/>
      <c r="AZ386" s="26"/>
      <c r="BA386" s="26"/>
      <c r="BB386" s="26"/>
      <c r="BC386" s="26"/>
      <c r="BD386" s="26"/>
      <c r="BE386" s="26"/>
      <c r="BF386" s="26"/>
      <c r="BG386" s="26"/>
      <c r="BH386" s="26"/>
      <c r="BI386" s="26"/>
      <c r="BJ386" s="26"/>
      <c r="BK386" s="26"/>
      <c r="BL386" s="26"/>
      <c r="BM386" s="26"/>
      <c r="BN386" s="26"/>
      <c r="BO386" s="26"/>
      <c r="BP386" s="26"/>
      <c r="BQ386" s="26"/>
      <c r="BR386" s="26"/>
      <c r="BS386" s="26"/>
      <c r="BT386" s="26"/>
      <c r="BU386" s="26"/>
      <c r="BV386" s="26"/>
      <c r="BW386" s="26"/>
      <c r="BX386" s="26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26"/>
      <c r="CP386" s="26"/>
      <c r="CQ386" s="26"/>
      <c r="CR386" s="26"/>
      <c r="CS386" s="26"/>
      <c r="CT386" s="26"/>
      <c r="CU386" s="26"/>
      <c r="CV386" s="26"/>
      <c r="CW386" s="26"/>
    </row>
    <row r="387" spans="1:101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6"/>
      <c r="AB387" s="26"/>
      <c r="AC387" s="26"/>
      <c r="AD387" s="26"/>
      <c r="AE387" s="26"/>
      <c r="AF387" s="26"/>
      <c r="AG387" s="26"/>
      <c r="AH387" s="26"/>
      <c r="AI387" s="26"/>
      <c r="AJ387" s="26"/>
      <c r="AK387" s="26"/>
      <c r="AL387" s="26"/>
      <c r="AM387" s="26"/>
      <c r="AN387" s="26"/>
      <c r="AO387" s="26"/>
      <c r="AP387" s="26"/>
      <c r="AQ387" s="26"/>
      <c r="AR387" s="26"/>
      <c r="AS387" s="26"/>
      <c r="AT387" s="26"/>
      <c r="AU387" s="26"/>
      <c r="AV387" s="26"/>
      <c r="AW387" s="26"/>
      <c r="AX387" s="26"/>
      <c r="AY387" s="26"/>
      <c r="AZ387" s="26"/>
      <c r="BA387" s="26"/>
      <c r="BB387" s="26"/>
      <c r="BC387" s="26"/>
      <c r="BD387" s="26"/>
      <c r="BE387" s="26"/>
      <c r="BF387" s="26"/>
      <c r="BG387" s="26"/>
      <c r="BH387" s="26"/>
      <c r="BI387" s="26"/>
      <c r="BJ387" s="26"/>
      <c r="BK387" s="26"/>
      <c r="BL387" s="26"/>
      <c r="BM387" s="26"/>
      <c r="BN387" s="26"/>
      <c r="BO387" s="26"/>
      <c r="BP387" s="26"/>
      <c r="BQ387" s="26"/>
      <c r="BR387" s="26"/>
      <c r="BS387" s="26"/>
      <c r="BT387" s="26"/>
      <c r="BU387" s="26"/>
      <c r="BV387" s="26"/>
      <c r="BW387" s="26"/>
      <c r="BX387" s="26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26"/>
      <c r="CP387" s="26"/>
      <c r="CQ387" s="26"/>
      <c r="CR387" s="26"/>
      <c r="CS387" s="26"/>
      <c r="CT387" s="26"/>
      <c r="CU387" s="26"/>
      <c r="CV387" s="26"/>
      <c r="CW387" s="26"/>
    </row>
    <row r="388" spans="1:101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6"/>
      <c r="AB388" s="26"/>
      <c r="AC388" s="26"/>
      <c r="AD388" s="26"/>
      <c r="AE388" s="26"/>
      <c r="AF388" s="26"/>
      <c r="AG388" s="26"/>
      <c r="AH388" s="26"/>
      <c r="AI388" s="26"/>
      <c r="AJ388" s="26"/>
      <c r="AK388" s="26"/>
      <c r="AL388" s="26"/>
      <c r="AM388" s="26"/>
      <c r="AN388" s="26"/>
      <c r="AO388" s="26"/>
      <c r="AP388" s="26"/>
      <c r="AQ388" s="26"/>
      <c r="AR388" s="26"/>
      <c r="AS388" s="26"/>
      <c r="AT388" s="26"/>
      <c r="AU388" s="26"/>
      <c r="AV388" s="26"/>
      <c r="AW388" s="26"/>
      <c r="AX388" s="26"/>
      <c r="AY388" s="26"/>
      <c r="AZ388" s="26"/>
      <c r="BA388" s="26"/>
      <c r="BB388" s="26"/>
      <c r="BC388" s="26"/>
      <c r="BD388" s="26"/>
      <c r="BE388" s="26"/>
      <c r="BF388" s="26"/>
      <c r="BG388" s="26"/>
      <c r="BH388" s="26"/>
      <c r="BI388" s="26"/>
      <c r="BJ388" s="26"/>
      <c r="BK388" s="26"/>
      <c r="BL388" s="26"/>
      <c r="BM388" s="26"/>
      <c r="BN388" s="26"/>
      <c r="BO388" s="26"/>
      <c r="BP388" s="26"/>
      <c r="BQ388" s="26"/>
      <c r="BR388" s="26"/>
      <c r="BS388" s="26"/>
      <c r="BT388" s="26"/>
      <c r="BU388" s="26"/>
      <c r="BV388" s="26"/>
      <c r="BW388" s="26"/>
      <c r="BX388" s="26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26"/>
      <c r="CP388" s="26"/>
      <c r="CQ388" s="26"/>
      <c r="CR388" s="26"/>
      <c r="CS388" s="26"/>
      <c r="CT388" s="26"/>
      <c r="CU388" s="26"/>
      <c r="CV388" s="26"/>
      <c r="CW388" s="26"/>
    </row>
    <row r="389" spans="1:101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6"/>
      <c r="AB389" s="26"/>
      <c r="AC389" s="26"/>
      <c r="AD389" s="26"/>
      <c r="AE389" s="26"/>
      <c r="AF389" s="26"/>
      <c r="AG389" s="26"/>
      <c r="AH389" s="26"/>
      <c r="AI389" s="26"/>
      <c r="AJ389" s="26"/>
      <c r="AK389" s="26"/>
      <c r="AL389" s="26"/>
      <c r="AM389" s="26"/>
      <c r="AN389" s="26"/>
      <c r="AO389" s="26"/>
      <c r="AP389" s="26"/>
      <c r="AQ389" s="26"/>
      <c r="AR389" s="26"/>
      <c r="AS389" s="26"/>
      <c r="AT389" s="26"/>
      <c r="AU389" s="26"/>
      <c r="AV389" s="26"/>
      <c r="AW389" s="26"/>
      <c r="AX389" s="26"/>
      <c r="AY389" s="26"/>
      <c r="AZ389" s="26"/>
      <c r="BA389" s="26"/>
      <c r="BB389" s="26"/>
      <c r="BC389" s="26"/>
      <c r="BD389" s="26"/>
      <c r="BE389" s="26"/>
      <c r="BF389" s="26"/>
      <c r="BG389" s="26"/>
      <c r="BH389" s="26"/>
      <c r="BI389" s="26"/>
      <c r="BJ389" s="26"/>
      <c r="BK389" s="26"/>
      <c r="BL389" s="26"/>
      <c r="BM389" s="26"/>
      <c r="BN389" s="26"/>
      <c r="BO389" s="26"/>
      <c r="BP389" s="26"/>
      <c r="BQ389" s="26"/>
      <c r="BR389" s="26"/>
      <c r="BS389" s="26"/>
      <c r="BT389" s="26"/>
      <c r="BU389" s="26"/>
      <c r="BV389" s="26"/>
      <c r="BW389" s="26"/>
      <c r="BX389" s="26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26"/>
      <c r="CP389" s="26"/>
      <c r="CQ389" s="26"/>
      <c r="CR389" s="26"/>
      <c r="CS389" s="26"/>
      <c r="CT389" s="26"/>
      <c r="CU389" s="26"/>
      <c r="CV389" s="26"/>
      <c r="CW389" s="26"/>
    </row>
    <row r="390" spans="1:101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6"/>
      <c r="AB390" s="26"/>
      <c r="AC390" s="26"/>
      <c r="AD390" s="26"/>
      <c r="AE390" s="26"/>
      <c r="AF390" s="26"/>
      <c r="AG390" s="26"/>
      <c r="AH390" s="26"/>
      <c r="AI390" s="26"/>
      <c r="AJ390" s="26"/>
      <c r="AK390" s="26"/>
      <c r="AL390" s="26"/>
      <c r="AM390" s="26"/>
      <c r="AN390" s="26"/>
      <c r="AO390" s="26"/>
      <c r="AP390" s="26"/>
      <c r="AQ390" s="26"/>
      <c r="AR390" s="26"/>
      <c r="AS390" s="26"/>
      <c r="AT390" s="26"/>
      <c r="AU390" s="26"/>
      <c r="AV390" s="26"/>
      <c r="AW390" s="26"/>
      <c r="AX390" s="26"/>
      <c r="AY390" s="26"/>
      <c r="AZ390" s="26"/>
      <c r="BA390" s="26"/>
      <c r="BB390" s="26"/>
      <c r="BC390" s="26"/>
      <c r="BD390" s="26"/>
      <c r="BE390" s="26"/>
      <c r="BF390" s="26"/>
      <c r="BG390" s="26"/>
      <c r="BH390" s="26"/>
      <c r="BI390" s="26"/>
      <c r="BJ390" s="26"/>
      <c r="BK390" s="26"/>
      <c r="BL390" s="26"/>
      <c r="BM390" s="26"/>
      <c r="BN390" s="26"/>
      <c r="BO390" s="26"/>
      <c r="BP390" s="26"/>
      <c r="BQ390" s="26"/>
      <c r="BR390" s="26"/>
      <c r="BS390" s="26"/>
      <c r="BT390" s="26"/>
      <c r="BU390" s="26"/>
      <c r="BV390" s="26"/>
      <c r="BW390" s="26"/>
      <c r="BX390" s="26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26"/>
      <c r="CP390" s="26"/>
      <c r="CQ390" s="26"/>
      <c r="CR390" s="26"/>
      <c r="CS390" s="26"/>
      <c r="CT390" s="26"/>
      <c r="CU390" s="26"/>
      <c r="CV390" s="26"/>
      <c r="CW390" s="26"/>
    </row>
    <row r="391" spans="1:101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6"/>
      <c r="AB391" s="26"/>
      <c r="AC391" s="26"/>
      <c r="AD391" s="26"/>
      <c r="AE391" s="26"/>
      <c r="AF391" s="26"/>
      <c r="AG391" s="26"/>
      <c r="AH391" s="26"/>
      <c r="AI391" s="26"/>
      <c r="AJ391" s="26"/>
      <c r="AK391" s="26"/>
      <c r="AL391" s="26"/>
      <c r="AM391" s="26"/>
      <c r="AN391" s="26"/>
      <c r="AO391" s="26"/>
      <c r="AP391" s="26"/>
      <c r="AQ391" s="26"/>
      <c r="AR391" s="26"/>
      <c r="AS391" s="26"/>
      <c r="AT391" s="26"/>
      <c r="AU391" s="26"/>
      <c r="AV391" s="26"/>
      <c r="AW391" s="26"/>
      <c r="AX391" s="26"/>
      <c r="AY391" s="26"/>
      <c r="AZ391" s="26"/>
      <c r="BA391" s="26"/>
      <c r="BB391" s="26"/>
      <c r="BC391" s="26"/>
      <c r="BD391" s="26"/>
      <c r="BE391" s="26"/>
      <c r="BF391" s="26"/>
      <c r="BG391" s="26"/>
      <c r="BH391" s="26"/>
      <c r="BI391" s="26"/>
      <c r="BJ391" s="26"/>
      <c r="BK391" s="26"/>
      <c r="BL391" s="26"/>
      <c r="BM391" s="26"/>
      <c r="BN391" s="26"/>
      <c r="BO391" s="26"/>
      <c r="BP391" s="26"/>
      <c r="BQ391" s="26"/>
      <c r="BR391" s="26"/>
      <c r="BS391" s="26"/>
      <c r="BT391" s="26"/>
      <c r="BU391" s="26"/>
      <c r="BV391" s="26"/>
      <c r="BW391" s="26"/>
      <c r="BX391" s="26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26"/>
      <c r="CP391" s="26"/>
      <c r="CQ391" s="26"/>
      <c r="CR391" s="26"/>
      <c r="CS391" s="26"/>
      <c r="CT391" s="26"/>
      <c r="CU391" s="26"/>
      <c r="CV391" s="26"/>
      <c r="CW391" s="26"/>
    </row>
    <row r="392" spans="1:101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6"/>
      <c r="AB392" s="26"/>
      <c r="AC392" s="26"/>
      <c r="AD392" s="26"/>
      <c r="AE392" s="26"/>
      <c r="AF392" s="26"/>
      <c r="AG392" s="26"/>
      <c r="AH392" s="26"/>
      <c r="AI392" s="26"/>
      <c r="AJ392" s="26"/>
      <c r="AK392" s="26"/>
      <c r="AL392" s="26"/>
      <c r="AM392" s="26"/>
      <c r="AN392" s="26"/>
      <c r="AO392" s="26"/>
      <c r="AP392" s="26"/>
      <c r="AQ392" s="26"/>
      <c r="AR392" s="26"/>
      <c r="AS392" s="26"/>
      <c r="AT392" s="26"/>
      <c r="AU392" s="26"/>
      <c r="AV392" s="26"/>
      <c r="AW392" s="26"/>
      <c r="AX392" s="26"/>
      <c r="AY392" s="26"/>
      <c r="AZ392" s="26"/>
      <c r="BA392" s="26"/>
      <c r="BB392" s="26"/>
      <c r="BC392" s="26"/>
      <c r="BD392" s="26"/>
      <c r="BE392" s="26"/>
      <c r="BF392" s="26"/>
      <c r="BG392" s="26"/>
      <c r="BH392" s="26"/>
      <c r="BI392" s="26"/>
      <c r="BJ392" s="26"/>
      <c r="BK392" s="26"/>
      <c r="BL392" s="26"/>
      <c r="BM392" s="26"/>
      <c r="BN392" s="26"/>
      <c r="BO392" s="26"/>
      <c r="BP392" s="26"/>
      <c r="BQ392" s="26"/>
      <c r="BR392" s="26"/>
      <c r="BS392" s="26"/>
      <c r="BT392" s="26"/>
      <c r="BU392" s="26"/>
      <c r="BV392" s="26"/>
      <c r="BW392" s="26"/>
      <c r="BX392" s="26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26"/>
      <c r="CP392" s="26"/>
      <c r="CQ392" s="26"/>
      <c r="CR392" s="26"/>
      <c r="CS392" s="26"/>
      <c r="CT392" s="26"/>
      <c r="CU392" s="26"/>
      <c r="CV392" s="26"/>
      <c r="CW392" s="26"/>
    </row>
    <row r="393" spans="1:101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6"/>
      <c r="AB393" s="26"/>
      <c r="AC393" s="26"/>
      <c r="AD393" s="26"/>
      <c r="AE393" s="26"/>
      <c r="AF393" s="26"/>
      <c r="AG393" s="26"/>
      <c r="AH393" s="26"/>
      <c r="AI393" s="26"/>
      <c r="AJ393" s="26"/>
      <c r="AK393" s="26"/>
      <c r="AL393" s="26"/>
      <c r="AM393" s="26"/>
      <c r="AN393" s="26"/>
      <c r="AO393" s="26"/>
      <c r="AP393" s="26"/>
      <c r="AQ393" s="26"/>
      <c r="AR393" s="26"/>
      <c r="AS393" s="26"/>
      <c r="AT393" s="26"/>
      <c r="AU393" s="26"/>
      <c r="AV393" s="26"/>
      <c r="AW393" s="26"/>
      <c r="AX393" s="26"/>
      <c r="AY393" s="26"/>
      <c r="AZ393" s="26"/>
      <c r="BA393" s="26"/>
      <c r="BB393" s="26"/>
      <c r="BC393" s="26"/>
      <c r="BD393" s="26"/>
      <c r="BE393" s="26"/>
      <c r="BF393" s="26"/>
      <c r="BG393" s="26"/>
      <c r="BH393" s="26"/>
      <c r="BI393" s="26"/>
      <c r="BJ393" s="26"/>
      <c r="BK393" s="26"/>
      <c r="BL393" s="26"/>
      <c r="BM393" s="26"/>
      <c r="BN393" s="26"/>
      <c r="BO393" s="26"/>
      <c r="BP393" s="26"/>
      <c r="BQ393" s="26"/>
      <c r="BR393" s="26"/>
      <c r="BS393" s="26"/>
      <c r="BT393" s="26"/>
      <c r="BU393" s="26"/>
      <c r="BV393" s="26"/>
      <c r="BW393" s="26"/>
      <c r="BX393" s="26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26"/>
      <c r="CP393" s="26"/>
      <c r="CQ393" s="26"/>
      <c r="CR393" s="26"/>
      <c r="CS393" s="26"/>
      <c r="CT393" s="26"/>
      <c r="CU393" s="26"/>
      <c r="CV393" s="26"/>
      <c r="CW393" s="26"/>
    </row>
    <row r="394" spans="1:101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6"/>
      <c r="AB394" s="26"/>
      <c r="AC394" s="26"/>
      <c r="AD394" s="26"/>
      <c r="AE394" s="26"/>
      <c r="AF394" s="26"/>
      <c r="AG394" s="26"/>
      <c r="AH394" s="26"/>
      <c r="AI394" s="26"/>
      <c r="AJ394" s="26"/>
      <c r="AK394" s="26"/>
      <c r="AL394" s="26"/>
      <c r="AM394" s="26"/>
      <c r="AN394" s="26"/>
      <c r="AO394" s="26"/>
      <c r="AP394" s="26"/>
      <c r="AQ394" s="26"/>
      <c r="AR394" s="26"/>
      <c r="AS394" s="26"/>
      <c r="AT394" s="26"/>
      <c r="AU394" s="26"/>
      <c r="AV394" s="26"/>
      <c r="AW394" s="26"/>
      <c r="AX394" s="26"/>
      <c r="AY394" s="26"/>
      <c r="AZ394" s="26"/>
      <c r="BA394" s="26"/>
      <c r="BB394" s="26"/>
      <c r="BC394" s="26"/>
      <c r="BD394" s="26"/>
      <c r="BE394" s="26"/>
      <c r="BF394" s="26"/>
      <c r="BG394" s="26"/>
      <c r="BH394" s="26"/>
      <c r="BI394" s="26"/>
      <c r="BJ394" s="26"/>
      <c r="BK394" s="26"/>
      <c r="BL394" s="26"/>
      <c r="BM394" s="26"/>
      <c r="BN394" s="26"/>
      <c r="BO394" s="26"/>
      <c r="BP394" s="26"/>
      <c r="BQ394" s="26"/>
      <c r="BR394" s="26"/>
      <c r="BS394" s="26"/>
      <c r="BT394" s="26"/>
      <c r="BU394" s="26"/>
      <c r="BV394" s="26"/>
      <c r="BW394" s="26"/>
      <c r="BX394" s="26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26"/>
      <c r="CP394" s="26"/>
      <c r="CQ394" s="26"/>
      <c r="CR394" s="26"/>
      <c r="CS394" s="26"/>
      <c r="CT394" s="26"/>
      <c r="CU394" s="26"/>
      <c r="CV394" s="26"/>
      <c r="CW394" s="26"/>
    </row>
    <row r="395" spans="1:101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6"/>
      <c r="AB395" s="26"/>
      <c r="AC395" s="26"/>
      <c r="AD395" s="26"/>
      <c r="AE395" s="26"/>
      <c r="AF395" s="26"/>
      <c r="AG395" s="26"/>
      <c r="AH395" s="26"/>
      <c r="AI395" s="26"/>
      <c r="AJ395" s="26"/>
      <c r="AK395" s="26"/>
      <c r="AL395" s="26"/>
      <c r="AM395" s="26"/>
      <c r="AN395" s="26"/>
      <c r="AO395" s="26"/>
      <c r="AP395" s="26"/>
      <c r="AQ395" s="26"/>
      <c r="AR395" s="26"/>
      <c r="AS395" s="26"/>
      <c r="AT395" s="26"/>
      <c r="AU395" s="26"/>
      <c r="AV395" s="26"/>
      <c r="AW395" s="26"/>
      <c r="AX395" s="26"/>
      <c r="AY395" s="26"/>
      <c r="AZ395" s="26"/>
      <c r="BA395" s="26"/>
      <c r="BB395" s="26"/>
      <c r="BC395" s="26"/>
      <c r="BD395" s="26"/>
      <c r="BE395" s="26"/>
      <c r="BF395" s="26"/>
      <c r="BG395" s="26"/>
      <c r="BH395" s="26"/>
      <c r="BI395" s="26"/>
      <c r="BJ395" s="26"/>
      <c r="BK395" s="26"/>
      <c r="BL395" s="26"/>
      <c r="BM395" s="26"/>
      <c r="BN395" s="26"/>
      <c r="BO395" s="26"/>
      <c r="BP395" s="26"/>
      <c r="BQ395" s="26"/>
      <c r="BR395" s="26"/>
      <c r="BS395" s="26"/>
      <c r="BT395" s="26"/>
      <c r="BU395" s="26"/>
      <c r="BV395" s="26"/>
      <c r="BW395" s="26"/>
      <c r="BX395" s="26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26"/>
      <c r="CP395" s="26"/>
      <c r="CQ395" s="26"/>
      <c r="CR395" s="26"/>
      <c r="CS395" s="26"/>
      <c r="CT395" s="26"/>
      <c r="CU395" s="26"/>
      <c r="CV395" s="26"/>
      <c r="CW395" s="26"/>
    </row>
    <row r="396" spans="1:101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6"/>
      <c r="AB396" s="26"/>
      <c r="AC396" s="26"/>
      <c r="AD396" s="26"/>
      <c r="AE396" s="26"/>
      <c r="AF396" s="26"/>
      <c r="AG396" s="26"/>
      <c r="AH396" s="26"/>
      <c r="AI396" s="26"/>
      <c r="AJ396" s="26"/>
      <c r="AK396" s="26"/>
      <c r="AL396" s="26"/>
      <c r="AM396" s="26"/>
      <c r="AN396" s="26"/>
      <c r="AO396" s="26"/>
      <c r="AP396" s="26"/>
      <c r="AQ396" s="26"/>
      <c r="AR396" s="26"/>
      <c r="AS396" s="26"/>
      <c r="AT396" s="26"/>
      <c r="AU396" s="26"/>
      <c r="AV396" s="26"/>
      <c r="AW396" s="26"/>
      <c r="AX396" s="26"/>
      <c r="AY396" s="26"/>
      <c r="AZ396" s="26"/>
      <c r="BA396" s="26"/>
      <c r="BB396" s="26"/>
      <c r="BC396" s="26"/>
      <c r="BD396" s="26"/>
      <c r="BE396" s="26"/>
      <c r="BF396" s="26"/>
      <c r="BG396" s="26"/>
      <c r="BH396" s="26"/>
      <c r="BI396" s="26"/>
      <c r="BJ396" s="26"/>
      <c r="BK396" s="26"/>
      <c r="BL396" s="26"/>
      <c r="BM396" s="26"/>
      <c r="BN396" s="26"/>
      <c r="BO396" s="26"/>
      <c r="BP396" s="26"/>
      <c r="BQ396" s="26"/>
      <c r="BR396" s="26"/>
      <c r="BS396" s="26"/>
      <c r="BT396" s="26"/>
      <c r="BU396" s="26"/>
      <c r="BV396" s="26"/>
      <c r="BW396" s="26"/>
      <c r="BX396" s="26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26"/>
      <c r="CP396" s="26"/>
      <c r="CQ396" s="26"/>
      <c r="CR396" s="26"/>
      <c r="CS396" s="26"/>
      <c r="CT396" s="26"/>
      <c r="CU396" s="26"/>
      <c r="CV396" s="26"/>
      <c r="CW396" s="26"/>
    </row>
    <row r="397" spans="1:101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6"/>
      <c r="AB397" s="26"/>
      <c r="AC397" s="26"/>
      <c r="AD397" s="26"/>
      <c r="AE397" s="26"/>
      <c r="AF397" s="26"/>
      <c r="AG397" s="26"/>
      <c r="AH397" s="26"/>
      <c r="AI397" s="26"/>
      <c r="AJ397" s="26"/>
      <c r="AK397" s="26"/>
      <c r="AL397" s="26"/>
      <c r="AM397" s="26"/>
      <c r="AN397" s="26"/>
      <c r="AO397" s="26"/>
      <c r="AP397" s="26"/>
      <c r="AQ397" s="26"/>
      <c r="AR397" s="26"/>
      <c r="AS397" s="26"/>
      <c r="AT397" s="26"/>
      <c r="AU397" s="26"/>
      <c r="AV397" s="26"/>
      <c r="AW397" s="26"/>
      <c r="AX397" s="26"/>
      <c r="AY397" s="26"/>
      <c r="AZ397" s="26"/>
      <c r="BA397" s="26"/>
      <c r="BB397" s="26"/>
      <c r="BC397" s="26"/>
      <c r="BD397" s="26"/>
      <c r="BE397" s="26"/>
      <c r="BF397" s="26"/>
      <c r="BG397" s="26"/>
      <c r="BH397" s="26"/>
      <c r="BI397" s="26"/>
      <c r="BJ397" s="26"/>
      <c r="BK397" s="26"/>
      <c r="BL397" s="26"/>
      <c r="BM397" s="26"/>
      <c r="BN397" s="26"/>
      <c r="BO397" s="26"/>
      <c r="BP397" s="26"/>
      <c r="BQ397" s="26"/>
      <c r="BR397" s="26"/>
      <c r="BS397" s="26"/>
      <c r="BT397" s="26"/>
      <c r="BU397" s="26"/>
      <c r="BV397" s="26"/>
      <c r="BW397" s="26"/>
      <c r="BX397" s="26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26"/>
      <c r="CP397" s="26"/>
      <c r="CQ397" s="26"/>
      <c r="CR397" s="26"/>
      <c r="CS397" s="26"/>
      <c r="CT397" s="26"/>
      <c r="CU397" s="26"/>
      <c r="CV397" s="26"/>
      <c r="CW397" s="26"/>
    </row>
    <row r="398" spans="1:101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6"/>
      <c r="AB398" s="26"/>
      <c r="AC398" s="26"/>
      <c r="AD398" s="26"/>
      <c r="AE398" s="26"/>
      <c r="AF398" s="26"/>
      <c r="AG398" s="26"/>
      <c r="AH398" s="26"/>
      <c r="AI398" s="26"/>
      <c r="AJ398" s="26"/>
      <c r="AK398" s="26"/>
      <c r="AL398" s="26"/>
      <c r="AM398" s="26"/>
      <c r="AN398" s="26"/>
      <c r="AO398" s="26"/>
      <c r="AP398" s="26"/>
      <c r="AQ398" s="26"/>
      <c r="AR398" s="26"/>
      <c r="AS398" s="26"/>
      <c r="AT398" s="26"/>
      <c r="AU398" s="26"/>
      <c r="AV398" s="26"/>
      <c r="AW398" s="26"/>
      <c r="AX398" s="26"/>
      <c r="AY398" s="26"/>
      <c r="AZ398" s="26"/>
      <c r="BA398" s="26"/>
      <c r="BB398" s="26"/>
      <c r="BC398" s="26"/>
      <c r="BD398" s="26"/>
      <c r="BE398" s="26"/>
      <c r="BF398" s="26"/>
      <c r="BG398" s="26"/>
      <c r="BH398" s="26"/>
      <c r="BI398" s="26"/>
      <c r="BJ398" s="26"/>
      <c r="BK398" s="26"/>
      <c r="BL398" s="26"/>
      <c r="BM398" s="26"/>
      <c r="BN398" s="26"/>
      <c r="BO398" s="26"/>
      <c r="BP398" s="26"/>
      <c r="BQ398" s="26"/>
      <c r="BR398" s="26"/>
      <c r="BS398" s="26"/>
      <c r="BT398" s="26"/>
      <c r="BU398" s="26"/>
      <c r="BV398" s="26"/>
      <c r="BW398" s="26"/>
      <c r="BX398" s="26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26"/>
      <c r="CP398" s="26"/>
      <c r="CQ398" s="26"/>
      <c r="CR398" s="26"/>
      <c r="CS398" s="26"/>
      <c r="CT398" s="26"/>
      <c r="CU398" s="26"/>
      <c r="CV398" s="26"/>
      <c r="CW398" s="26"/>
    </row>
    <row r="399" spans="1:101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6"/>
      <c r="AB399" s="26"/>
      <c r="AC399" s="26"/>
      <c r="AD399" s="26"/>
      <c r="AE399" s="26"/>
      <c r="AF399" s="26"/>
      <c r="AG399" s="26"/>
      <c r="AH399" s="26"/>
      <c r="AI399" s="26"/>
      <c r="AJ399" s="26"/>
      <c r="AK399" s="26"/>
      <c r="AL399" s="26"/>
      <c r="AM399" s="26"/>
      <c r="AN399" s="26"/>
      <c r="AO399" s="26"/>
      <c r="AP399" s="26"/>
      <c r="AQ399" s="26"/>
      <c r="AR399" s="26"/>
      <c r="AS399" s="26"/>
      <c r="AT399" s="26"/>
      <c r="AU399" s="26"/>
      <c r="AV399" s="26"/>
      <c r="AW399" s="26"/>
      <c r="AX399" s="26"/>
      <c r="AY399" s="26"/>
      <c r="AZ399" s="26"/>
      <c r="BA399" s="26"/>
      <c r="BB399" s="26"/>
      <c r="BC399" s="26"/>
      <c r="BD399" s="26"/>
      <c r="BE399" s="26"/>
      <c r="BF399" s="26"/>
      <c r="BG399" s="26"/>
      <c r="BH399" s="26"/>
      <c r="BI399" s="26"/>
      <c r="BJ399" s="26"/>
      <c r="BK399" s="26"/>
      <c r="BL399" s="26"/>
      <c r="BM399" s="26"/>
      <c r="BN399" s="26"/>
      <c r="BO399" s="26"/>
      <c r="BP399" s="26"/>
      <c r="BQ399" s="26"/>
      <c r="BR399" s="26"/>
      <c r="BS399" s="26"/>
      <c r="BT399" s="26"/>
      <c r="BU399" s="26"/>
      <c r="BV399" s="26"/>
      <c r="BW399" s="26"/>
      <c r="BX399" s="26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26"/>
      <c r="CP399" s="26"/>
      <c r="CQ399" s="26"/>
      <c r="CR399" s="26"/>
      <c r="CS399" s="26"/>
      <c r="CT399" s="26"/>
      <c r="CU399" s="26"/>
      <c r="CV399" s="26"/>
      <c r="CW399" s="26"/>
    </row>
    <row r="400" spans="1:101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6"/>
      <c r="AB400" s="26"/>
      <c r="AC400" s="26"/>
      <c r="AD400" s="26"/>
      <c r="AE400" s="26"/>
      <c r="AF400" s="26"/>
      <c r="AG400" s="26"/>
      <c r="AH400" s="26"/>
      <c r="AI400" s="26"/>
      <c r="AJ400" s="26"/>
      <c r="AK400" s="26"/>
      <c r="AL400" s="26"/>
      <c r="AM400" s="26"/>
      <c r="AN400" s="26"/>
      <c r="AO400" s="26"/>
      <c r="AP400" s="26"/>
      <c r="AQ400" s="26"/>
      <c r="AR400" s="26"/>
      <c r="AS400" s="26"/>
      <c r="AT400" s="26"/>
      <c r="AU400" s="26"/>
      <c r="AV400" s="26"/>
      <c r="AW400" s="26"/>
      <c r="AX400" s="26"/>
      <c r="AY400" s="26"/>
      <c r="AZ400" s="26"/>
      <c r="BA400" s="26"/>
      <c r="BB400" s="26"/>
      <c r="BC400" s="26"/>
      <c r="BD400" s="26"/>
      <c r="BE400" s="26"/>
      <c r="BF400" s="26"/>
      <c r="BG400" s="26"/>
      <c r="BH400" s="26"/>
      <c r="BI400" s="26"/>
      <c r="BJ400" s="26"/>
      <c r="BK400" s="26"/>
      <c r="BL400" s="26"/>
      <c r="BM400" s="26"/>
      <c r="BN400" s="26"/>
      <c r="BO400" s="26"/>
      <c r="BP400" s="26"/>
      <c r="BQ400" s="26"/>
      <c r="BR400" s="26"/>
      <c r="BS400" s="26"/>
      <c r="BT400" s="26"/>
      <c r="BU400" s="26"/>
      <c r="BV400" s="26"/>
      <c r="BW400" s="26"/>
      <c r="BX400" s="26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26"/>
      <c r="CP400" s="26"/>
      <c r="CQ400" s="26"/>
      <c r="CR400" s="26"/>
      <c r="CS400" s="26"/>
      <c r="CT400" s="26"/>
      <c r="CU400" s="26"/>
      <c r="CV400" s="26"/>
      <c r="CW400" s="26"/>
    </row>
    <row r="401" spans="1:101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6"/>
      <c r="AB401" s="26"/>
      <c r="AC401" s="26"/>
      <c r="AD401" s="26"/>
      <c r="AE401" s="26"/>
      <c r="AF401" s="26"/>
      <c r="AG401" s="26"/>
      <c r="AH401" s="26"/>
      <c r="AI401" s="26"/>
      <c r="AJ401" s="26"/>
      <c r="AK401" s="26"/>
      <c r="AL401" s="26"/>
      <c r="AM401" s="26"/>
      <c r="AN401" s="26"/>
      <c r="AO401" s="26"/>
      <c r="AP401" s="26"/>
      <c r="AQ401" s="26"/>
      <c r="AR401" s="26"/>
      <c r="AS401" s="26"/>
      <c r="AT401" s="26"/>
      <c r="AU401" s="26"/>
      <c r="AV401" s="26"/>
      <c r="AW401" s="26"/>
      <c r="AX401" s="26"/>
      <c r="AY401" s="26"/>
      <c r="AZ401" s="26"/>
      <c r="BA401" s="26"/>
      <c r="BB401" s="26"/>
      <c r="BC401" s="26"/>
      <c r="BD401" s="26"/>
      <c r="BE401" s="26"/>
      <c r="BF401" s="26"/>
      <c r="BG401" s="26"/>
      <c r="BH401" s="26"/>
      <c r="BI401" s="26"/>
      <c r="BJ401" s="26"/>
      <c r="BK401" s="26"/>
      <c r="BL401" s="26"/>
      <c r="BM401" s="26"/>
      <c r="BN401" s="26"/>
      <c r="BO401" s="26"/>
      <c r="BP401" s="26"/>
      <c r="BQ401" s="26"/>
      <c r="BR401" s="26"/>
      <c r="BS401" s="26"/>
      <c r="BT401" s="26"/>
      <c r="BU401" s="26"/>
      <c r="BV401" s="26"/>
      <c r="BW401" s="26"/>
      <c r="BX401" s="26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26"/>
      <c r="CP401" s="26"/>
      <c r="CQ401" s="26"/>
      <c r="CR401" s="26"/>
      <c r="CS401" s="26"/>
      <c r="CT401" s="26"/>
      <c r="CU401" s="26"/>
      <c r="CV401" s="26"/>
      <c r="CW401" s="26"/>
    </row>
    <row r="402" spans="1:101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6"/>
      <c r="AB402" s="26"/>
      <c r="AC402" s="26"/>
      <c r="AD402" s="26"/>
      <c r="AE402" s="26"/>
      <c r="AF402" s="26"/>
      <c r="AG402" s="26"/>
      <c r="AH402" s="26"/>
      <c r="AI402" s="26"/>
      <c r="AJ402" s="26"/>
      <c r="AK402" s="26"/>
      <c r="AL402" s="26"/>
      <c r="AM402" s="26"/>
      <c r="AN402" s="26"/>
      <c r="AO402" s="26"/>
      <c r="AP402" s="26"/>
      <c r="AQ402" s="26"/>
      <c r="AR402" s="26"/>
      <c r="AS402" s="26"/>
      <c r="AT402" s="26"/>
      <c r="AU402" s="26"/>
      <c r="AV402" s="26"/>
      <c r="AW402" s="26"/>
      <c r="AX402" s="26"/>
      <c r="AY402" s="26"/>
      <c r="AZ402" s="26"/>
      <c r="BA402" s="26"/>
      <c r="BB402" s="26"/>
      <c r="BC402" s="26"/>
      <c r="BD402" s="26"/>
      <c r="BE402" s="26"/>
      <c r="BF402" s="26"/>
      <c r="BG402" s="26"/>
      <c r="BH402" s="26"/>
      <c r="BI402" s="26"/>
      <c r="BJ402" s="26"/>
      <c r="BK402" s="26"/>
      <c r="BL402" s="26"/>
      <c r="BM402" s="26"/>
      <c r="BN402" s="26"/>
      <c r="BO402" s="26"/>
      <c r="BP402" s="26"/>
      <c r="BQ402" s="26"/>
      <c r="BR402" s="26"/>
      <c r="BS402" s="26"/>
      <c r="BT402" s="26"/>
      <c r="BU402" s="26"/>
      <c r="BV402" s="26"/>
      <c r="BW402" s="26"/>
      <c r="BX402" s="26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26"/>
      <c r="CP402" s="26"/>
      <c r="CQ402" s="26"/>
      <c r="CR402" s="26"/>
      <c r="CS402" s="26"/>
      <c r="CT402" s="26"/>
      <c r="CU402" s="26"/>
      <c r="CV402" s="26"/>
      <c r="CW402" s="26"/>
    </row>
    <row r="403" spans="1:101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6"/>
      <c r="AB403" s="26"/>
      <c r="AC403" s="26"/>
      <c r="AD403" s="26"/>
      <c r="AE403" s="26"/>
      <c r="AF403" s="26"/>
      <c r="AG403" s="26"/>
      <c r="AH403" s="26"/>
      <c r="AI403" s="26"/>
      <c r="AJ403" s="26"/>
      <c r="AK403" s="26"/>
      <c r="AL403" s="26"/>
      <c r="AM403" s="26"/>
      <c r="AN403" s="26"/>
      <c r="AO403" s="26"/>
      <c r="AP403" s="26"/>
      <c r="AQ403" s="26"/>
      <c r="AR403" s="26"/>
      <c r="AS403" s="26"/>
      <c r="AT403" s="26"/>
      <c r="AU403" s="26"/>
      <c r="AV403" s="26"/>
      <c r="AW403" s="26"/>
      <c r="AX403" s="26"/>
      <c r="AY403" s="26"/>
      <c r="AZ403" s="26"/>
      <c r="BA403" s="26"/>
      <c r="BB403" s="26"/>
      <c r="BC403" s="26"/>
      <c r="BD403" s="26"/>
      <c r="BE403" s="26"/>
      <c r="BF403" s="26"/>
      <c r="BG403" s="26"/>
      <c r="BH403" s="26"/>
      <c r="BI403" s="26"/>
      <c r="BJ403" s="26"/>
      <c r="BK403" s="26"/>
      <c r="BL403" s="26"/>
      <c r="BM403" s="26"/>
      <c r="BN403" s="26"/>
      <c r="BO403" s="26"/>
      <c r="BP403" s="26"/>
      <c r="BQ403" s="26"/>
      <c r="BR403" s="26"/>
      <c r="BS403" s="26"/>
      <c r="BT403" s="26"/>
      <c r="BU403" s="26"/>
      <c r="BV403" s="26"/>
      <c r="BW403" s="26"/>
      <c r="BX403" s="26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26"/>
      <c r="CP403" s="26"/>
      <c r="CQ403" s="26"/>
      <c r="CR403" s="26"/>
      <c r="CS403" s="26"/>
      <c r="CT403" s="26"/>
      <c r="CU403" s="26"/>
      <c r="CV403" s="26"/>
      <c r="CW403" s="26"/>
    </row>
    <row r="404" spans="1:101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6"/>
      <c r="AB404" s="26"/>
      <c r="AC404" s="26"/>
      <c r="AD404" s="26"/>
      <c r="AE404" s="26"/>
      <c r="AF404" s="26"/>
      <c r="AG404" s="26"/>
      <c r="AH404" s="26"/>
      <c r="AI404" s="26"/>
      <c r="AJ404" s="26"/>
      <c r="AK404" s="26"/>
      <c r="AL404" s="26"/>
      <c r="AM404" s="26"/>
      <c r="AN404" s="26"/>
      <c r="AO404" s="26"/>
      <c r="AP404" s="26"/>
      <c r="AQ404" s="26"/>
      <c r="AR404" s="26"/>
      <c r="AS404" s="26"/>
      <c r="AT404" s="26"/>
      <c r="AU404" s="26"/>
      <c r="AV404" s="26"/>
      <c r="AW404" s="26"/>
      <c r="AX404" s="26"/>
      <c r="AY404" s="26"/>
      <c r="AZ404" s="26"/>
      <c r="BA404" s="26"/>
      <c r="BB404" s="26"/>
      <c r="BC404" s="26"/>
      <c r="BD404" s="26"/>
      <c r="BE404" s="26"/>
      <c r="BF404" s="26"/>
      <c r="BG404" s="26"/>
      <c r="BH404" s="26"/>
      <c r="BI404" s="26"/>
      <c r="BJ404" s="26"/>
      <c r="BK404" s="26"/>
      <c r="BL404" s="26"/>
      <c r="BM404" s="26"/>
      <c r="BN404" s="26"/>
      <c r="BO404" s="26"/>
      <c r="BP404" s="26"/>
      <c r="BQ404" s="26"/>
      <c r="BR404" s="26"/>
      <c r="BS404" s="26"/>
      <c r="BT404" s="26"/>
      <c r="BU404" s="26"/>
      <c r="BV404" s="26"/>
      <c r="BW404" s="26"/>
      <c r="BX404" s="26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26"/>
      <c r="CP404" s="26"/>
      <c r="CQ404" s="26"/>
      <c r="CR404" s="26"/>
      <c r="CS404" s="26"/>
      <c r="CT404" s="26"/>
      <c r="CU404" s="26"/>
      <c r="CV404" s="26"/>
      <c r="CW404" s="26"/>
    </row>
    <row r="405" spans="1:101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6"/>
      <c r="AB405" s="26"/>
      <c r="AC405" s="26"/>
      <c r="AD405" s="26"/>
      <c r="AE405" s="26"/>
      <c r="AF405" s="26"/>
      <c r="AG405" s="26"/>
      <c r="AH405" s="26"/>
      <c r="AI405" s="26"/>
      <c r="AJ405" s="26"/>
      <c r="AK405" s="26"/>
      <c r="AL405" s="26"/>
      <c r="AM405" s="26"/>
      <c r="AN405" s="26"/>
      <c r="AO405" s="26"/>
      <c r="AP405" s="26"/>
      <c r="AQ405" s="26"/>
      <c r="AR405" s="26"/>
      <c r="AS405" s="26"/>
      <c r="AT405" s="26"/>
      <c r="AU405" s="26"/>
      <c r="AV405" s="26"/>
      <c r="AW405" s="26"/>
      <c r="AX405" s="26"/>
      <c r="AY405" s="26"/>
      <c r="AZ405" s="26"/>
      <c r="BA405" s="26"/>
      <c r="BB405" s="26"/>
      <c r="BC405" s="26"/>
      <c r="BD405" s="26"/>
      <c r="BE405" s="26"/>
      <c r="BF405" s="26"/>
      <c r="BG405" s="26"/>
      <c r="BH405" s="26"/>
      <c r="BI405" s="26"/>
      <c r="BJ405" s="26"/>
      <c r="BK405" s="26"/>
      <c r="BL405" s="26"/>
      <c r="BM405" s="26"/>
      <c r="BN405" s="26"/>
      <c r="BO405" s="26"/>
      <c r="BP405" s="26"/>
      <c r="BQ405" s="26"/>
      <c r="BR405" s="26"/>
      <c r="BS405" s="26"/>
      <c r="BT405" s="26"/>
      <c r="BU405" s="26"/>
      <c r="BV405" s="26"/>
      <c r="BW405" s="26"/>
      <c r="BX405" s="26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26"/>
      <c r="CP405" s="26"/>
      <c r="CQ405" s="26"/>
      <c r="CR405" s="26"/>
      <c r="CS405" s="26"/>
      <c r="CT405" s="26"/>
      <c r="CU405" s="26"/>
      <c r="CV405" s="26"/>
      <c r="CW405" s="26"/>
    </row>
    <row r="406" spans="1:101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6"/>
      <c r="AB406" s="26"/>
      <c r="AC406" s="26"/>
      <c r="AD406" s="26"/>
      <c r="AE406" s="26"/>
      <c r="AF406" s="26"/>
      <c r="AG406" s="26"/>
      <c r="AH406" s="26"/>
      <c r="AI406" s="26"/>
      <c r="AJ406" s="26"/>
      <c r="AK406" s="26"/>
      <c r="AL406" s="26"/>
      <c r="AM406" s="26"/>
      <c r="AN406" s="26"/>
      <c r="AO406" s="26"/>
      <c r="AP406" s="26"/>
      <c r="AQ406" s="26"/>
      <c r="AR406" s="26"/>
      <c r="AS406" s="26"/>
      <c r="AT406" s="26"/>
      <c r="AU406" s="26"/>
      <c r="AV406" s="26"/>
      <c r="AW406" s="26"/>
      <c r="AX406" s="26"/>
      <c r="AY406" s="26"/>
      <c r="AZ406" s="26"/>
      <c r="BA406" s="26"/>
      <c r="BB406" s="26"/>
      <c r="BC406" s="26"/>
      <c r="BD406" s="26"/>
      <c r="BE406" s="26"/>
      <c r="BF406" s="26"/>
      <c r="BG406" s="26"/>
      <c r="BH406" s="26"/>
      <c r="BI406" s="26"/>
      <c r="BJ406" s="26"/>
      <c r="BK406" s="26"/>
      <c r="BL406" s="26"/>
      <c r="BM406" s="26"/>
      <c r="BN406" s="26"/>
      <c r="BO406" s="26"/>
      <c r="BP406" s="26"/>
      <c r="BQ406" s="26"/>
      <c r="BR406" s="26"/>
      <c r="BS406" s="26"/>
      <c r="BT406" s="26"/>
      <c r="BU406" s="26"/>
      <c r="BV406" s="26"/>
      <c r="BW406" s="26"/>
      <c r="BX406" s="26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26"/>
      <c r="CP406" s="26"/>
      <c r="CQ406" s="26"/>
      <c r="CR406" s="26"/>
      <c r="CS406" s="26"/>
      <c r="CT406" s="26"/>
      <c r="CU406" s="26"/>
      <c r="CV406" s="26"/>
      <c r="CW406" s="26"/>
    </row>
    <row r="407" spans="1:101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6"/>
      <c r="AB407" s="26"/>
      <c r="AC407" s="26"/>
      <c r="AD407" s="26"/>
      <c r="AE407" s="26"/>
      <c r="AF407" s="26"/>
      <c r="AG407" s="26"/>
      <c r="AH407" s="26"/>
      <c r="AI407" s="26"/>
      <c r="AJ407" s="26"/>
      <c r="AK407" s="26"/>
      <c r="AL407" s="26"/>
      <c r="AM407" s="26"/>
      <c r="AN407" s="26"/>
      <c r="AO407" s="26"/>
      <c r="AP407" s="26"/>
      <c r="AQ407" s="26"/>
      <c r="AR407" s="26"/>
      <c r="AS407" s="26"/>
      <c r="AT407" s="26"/>
      <c r="AU407" s="26"/>
      <c r="AV407" s="26"/>
      <c r="AW407" s="26"/>
      <c r="AX407" s="26"/>
      <c r="AY407" s="26"/>
      <c r="AZ407" s="26"/>
      <c r="BA407" s="26"/>
      <c r="BB407" s="26"/>
      <c r="BC407" s="26"/>
      <c r="BD407" s="26"/>
      <c r="BE407" s="26"/>
      <c r="BF407" s="26"/>
      <c r="BG407" s="26"/>
      <c r="BH407" s="26"/>
      <c r="BI407" s="26"/>
      <c r="BJ407" s="26"/>
      <c r="BK407" s="26"/>
      <c r="BL407" s="26"/>
      <c r="BM407" s="26"/>
      <c r="BN407" s="26"/>
      <c r="BO407" s="26"/>
      <c r="BP407" s="26"/>
      <c r="BQ407" s="26"/>
      <c r="BR407" s="26"/>
      <c r="BS407" s="26"/>
      <c r="BT407" s="26"/>
      <c r="BU407" s="26"/>
      <c r="BV407" s="26"/>
      <c r="BW407" s="26"/>
      <c r="BX407" s="26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26"/>
      <c r="CP407" s="26"/>
      <c r="CQ407" s="26"/>
      <c r="CR407" s="26"/>
      <c r="CS407" s="26"/>
      <c r="CT407" s="26"/>
      <c r="CU407" s="26"/>
      <c r="CV407" s="26"/>
      <c r="CW407" s="26"/>
    </row>
    <row r="408" spans="1:101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6"/>
      <c r="AB408" s="26"/>
      <c r="AC408" s="26"/>
      <c r="AD408" s="26"/>
      <c r="AE408" s="26"/>
      <c r="AF408" s="26"/>
      <c r="AG408" s="26"/>
      <c r="AH408" s="26"/>
      <c r="AI408" s="26"/>
      <c r="AJ408" s="26"/>
      <c r="AK408" s="26"/>
      <c r="AL408" s="26"/>
      <c r="AM408" s="26"/>
      <c r="AN408" s="26"/>
      <c r="AO408" s="26"/>
      <c r="AP408" s="26"/>
      <c r="AQ408" s="26"/>
      <c r="AR408" s="26"/>
      <c r="AS408" s="26"/>
      <c r="AT408" s="26"/>
      <c r="AU408" s="26"/>
      <c r="AV408" s="26"/>
      <c r="AW408" s="26"/>
      <c r="AX408" s="26"/>
      <c r="AY408" s="26"/>
      <c r="AZ408" s="26"/>
      <c r="BA408" s="26"/>
      <c r="BB408" s="26"/>
      <c r="BC408" s="26"/>
      <c r="BD408" s="26"/>
      <c r="BE408" s="26"/>
      <c r="BF408" s="26"/>
      <c r="BG408" s="26"/>
      <c r="BH408" s="26"/>
      <c r="BI408" s="26"/>
      <c r="BJ408" s="26"/>
      <c r="BK408" s="26"/>
      <c r="BL408" s="26"/>
      <c r="BM408" s="26"/>
      <c r="BN408" s="26"/>
      <c r="BO408" s="26"/>
      <c r="BP408" s="26"/>
      <c r="BQ408" s="26"/>
      <c r="BR408" s="26"/>
      <c r="BS408" s="26"/>
      <c r="BT408" s="26"/>
      <c r="BU408" s="26"/>
      <c r="BV408" s="26"/>
      <c r="BW408" s="26"/>
      <c r="BX408" s="26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26"/>
      <c r="CP408" s="26"/>
      <c r="CQ408" s="26"/>
      <c r="CR408" s="26"/>
      <c r="CS408" s="26"/>
      <c r="CT408" s="26"/>
      <c r="CU408" s="26"/>
      <c r="CV408" s="26"/>
      <c r="CW408" s="26"/>
    </row>
    <row r="409" spans="1:101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6"/>
      <c r="AB409" s="26"/>
      <c r="AC409" s="26"/>
      <c r="AD409" s="26"/>
      <c r="AE409" s="26"/>
      <c r="AF409" s="26"/>
      <c r="AG409" s="26"/>
      <c r="AH409" s="26"/>
      <c r="AI409" s="26"/>
      <c r="AJ409" s="26"/>
      <c r="AK409" s="26"/>
      <c r="AL409" s="26"/>
      <c r="AM409" s="26"/>
      <c r="AN409" s="26"/>
      <c r="AO409" s="26"/>
      <c r="AP409" s="26"/>
      <c r="AQ409" s="26"/>
      <c r="AR409" s="26"/>
      <c r="AS409" s="26"/>
      <c r="AT409" s="26"/>
      <c r="AU409" s="26"/>
      <c r="AV409" s="26"/>
      <c r="AW409" s="26"/>
      <c r="AX409" s="26"/>
      <c r="AY409" s="26"/>
      <c r="AZ409" s="26"/>
      <c r="BA409" s="26"/>
      <c r="BB409" s="26"/>
      <c r="BC409" s="26"/>
      <c r="BD409" s="26"/>
      <c r="BE409" s="26"/>
      <c r="BF409" s="26"/>
      <c r="BG409" s="26"/>
      <c r="BH409" s="26"/>
      <c r="BI409" s="26"/>
      <c r="BJ409" s="26"/>
      <c r="BK409" s="26"/>
      <c r="BL409" s="26"/>
      <c r="BM409" s="26"/>
      <c r="BN409" s="26"/>
      <c r="BO409" s="26"/>
      <c r="BP409" s="26"/>
      <c r="BQ409" s="26"/>
      <c r="BR409" s="26"/>
      <c r="BS409" s="26"/>
      <c r="BT409" s="26"/>
      <c r="BU409" s="26"/>
      <c r="BV409" s="26"/>
      <c r="BW409" s="26"/>
      <c r="BX409" s="26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26"/>
      <c r="CP409" s="26"/>
      <c r="CQ409" s="26"/>
      <c r="CR409" s="26"/>
      <c r="CS409" s="26"/>
      <c r="CT409" s="26"/>
      <c r="CU409" s="26"/>
      <c r="CV409" s="26"/>
      <c r="CW409" s="26"/>
    </row>
    <row r="410" spans="1:101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6"/>
      <c r="AB410" s="26"/>
      <c r="AC410" s="26"/>
      <c r="AD410" s="26"/>
      <c r="AE410" s="26"/>
      <c r="AF410" s="26"/>
      <c r="AG410" s="26"/>
      <c r="AH410" s="26"/>
      <c r="AI410" s="26"/>
      <c r="AJ410" s="26"/>
      <c r="AK410" s="26"/>
      <c r="AL410" s="26"/>
      <c r="AM410" s="26"/>
      <c r="AN410" s="26"/>
      <c r="AO410" s="26"/>
      <c r="AP410" s="26"/>
      <c r="AQ410" s="26"/>
      <c r="AR410" s="26"/>
      <c r="AS410" s="26"/>
      <c r="AT410" s="26"/>
      <c r="AU410" s="26"/>
      <c r="AV410" s="26"/>
      <c r="AW410" s="26"/>
      <c r="AX410" s="26"/>
      <c r="AY410" s="26"/>
      <c r="AZ410" s="26"/>
      <c r="BA410" s="26"/>
      <c r="BB410" s="26"/>
      <c r="BC410" s="26"/>
      <c r="BD410" s="26"/>
      <c r="BE410" s="26"/>
      <c r="BF410" s="26"/>
      <c r="BG410" s="26"/>
      <c r="BH410" s="26"/>
      <c r="BI410" s="26"/>
      <c r="BJ410" s="26"/>
      <c r="BK410" s="26"/>
      <c r="BL410" s="26"/>
      <c r="BM410" s="26"/>
      <c r="BN410" s="26"/>
      <c r="BO410" s="26"/>
      <c r="BP410" s="26"/>
      <c r="BQ410" s="26"/>
      <c r="BR410" s="26"/>
      <c r="BS410" s="26"/>
      <c r="BT410" s="26"/>
      <c r="BU410" s="26"/>
      <c r="BV410" s="26"/>
      <c r="BW410" s="26"/>
      <c r="BX410" s="26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26"/>
      <c r="CP410" s="26"/>
      <c r="CQ410" s="26"/>
      <c r="CR410" s="26"/>
      <c r="CS410" s="26"/>
      <c r="CT410" s="26"/>
      <c r="CU410" s="26"/>
      <c r="CV410" s="26"/>
      <c r="CW410" s="26"/>
    </row>
    <row r="411" spans="1:101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6"/>
      <c r="AB411" s="26"/>
      <c r="AC411" s="26"/>
      <c r="AD411" s="26"/>
      <c r="AE411" s="26"/>
      <c r="AF411" s="26"/>
      <c r="AG411" s="26"/>
      <c r="AH411" s="26"/>
      <c r="AI411" s="26"/>
      <c r="AJ411" s="26"/>
      <c r="AK411" s="26"/>
      <c r="AL411" s="26"/>
      <c r="AM411" s="26"/>
      <c r="AN411" s="26"/>
      <c r="AO411" s="26"/>
      <c r="AP411" s="26"/>
      <c r="AQ411" s="26"/>
      <c r="AR411" s="26"/>
      <c r="AS411" s="26"/>
      <c r="AT411" s="26"/>
      <c r="AU411" s="26"/>
      <c r="AV411" s="26"/>
      <c r="AW411" s="26"/>
      <c r="AX411" s="26"/>
      <c r="AY411" s="26"/>
      <c r="AZ411" s="26"/>
      <c r="BA411" s="26"/>
      <c r="BB411" s="26"/>
      <c r="BC411" s="26"/>
      <c r="BD411" s="26"/>
      <c r="BE411" s="26"/>
      <c r="BF411" s="26"/>
      <c r="BG411" s="26"/>
      <c r="BH411" s="26"/>
      <c r="BI411" s="26"/>
      <c r="BJ411" s="26"/>
      <c r="BK411" s="26"/>
      <c r="BL411" s="26"/>
      <c r="BM411" s="26"/>
      <c r="BN411" s="26"/>
      <c r="BO411" s="26"/>
      <c r="BP411" s="26"/>
      <c r="BQ411" s="26"/>
      <c r="BR411" s="26"/>
      <c r="BS411" s="26"/>
      <c r="BT411" s="26"/>
      <c r="BU411" s="26"/>
      <c r="BV411" s="26"/>
      <c r="BW411" s="26"/>
      <c r="BX411" s="26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26"/>
      <c r="CP411" s="26"/>
      <c r="CQ411" s="26"/>
      <c r="CR411" s="26"/>
      <c r="CS411" s="26"/>
      <c r="CT411" s="26"/>
      <c r="CU411" s="26"/>
      <c r="CV411" s="26"/>
      <c r="CW411" s="26"/>
    </row>
    <row r="412" spans="1:101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6"/>
      <c r="AB412" s="26"/>
      <c r="AC412" s="26"/>
      <c r="AD412" s="26"/>
      <c r="AE412" s="26"/>
      <c r="AF412" s="26"/>
      <c r="AG412" s="26"/>
      <c r="AH412" s="26"/>
      <c r="AI412" s="26"/>
      <c r="AJ412" s="26"/>
      <c r="AK412" s="26"/>
      <c r="AL412" s="26"/>
      <c r="AM412" s="26"/>
      <c r="AN412" s="26"/>
      <c r="AO412" s="26"/>
      <c r="AP412" s="26"/>
      <c r="AQ412" s="26"/>
      <c r="AR412" s="26"/>
      <c r="AS412" s="26"/>
      <c r="AT412" s="26"/>
      <c r="AU412" s="26"/>
      <c r="AV412" s="26"/>
      <c r="AW412" s="26"/>
      <c r="AX412" s="26"/>
      <c r="AY412" s="26"/>
      <c r="AZ412" s="26"/>
      <c r="BA412" s="26"/>
      <c r="BB412" s="26"/>
      <c r="BC412" s="26"/>
      <c r="BD412" s="26"/>
      <c r="BE412" s="26"/>
      <c r="BF412" s="26"/>
      <c r="BG412" s="26"/>
      <c r="BH412" s="26"/>
      <c r="BI412" s="26"/>
      <c r="BJ412" s="26"/>
      <c r="BK412" s="26"/>
      <c r="BL412" s="26"/>
      <c r="BM412" s="26"/>
      <c r="BN412" s="26"/>
      <c r="BO412" s="26"/>
      <c r="BP412" s="26"/>
      <c r="BQ412" s="26"/>
      <c r="BR412" s="26"/>
      <c r="BS412" s="26"/>
      <c r="BT412" s="26"/>
      <c r="BU412" s="26"/>
      <c r="BV412" s="26"/>
      <c r="BW412" s="26"/>
      <c r="BX412" s="26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26"/>
      <c r="CP412" s="26"/>
      <c r="CQ412" s="26"/>
      <c r="CR412" s="26"/>
      <c r="CS412" s="26"/>
      <c r="CT412" s="26"/>
      <c r="CU412" s="26"/>
      <c r="CV412" s="26"/>
      <c r="CW412" s="26"/>
    </row>
    <row r="413" spans="1:101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6"/>
      <c r="AB413" s="26"/>
      <c r="AC413" s="26"/>
      <c r="AD413" s="26"/>
      <c r="AE413" s="26"/>
      <c r="AF413" s="26"/>
      <c r="AG413" s="26"/>
      <c r="AH413" s="26"/>
      <c r="AI413" s="26"/>
      <c r="AJ413" s="26"/>
      <c r="AK413" s="26"/>
      <c r="AL413" s="26"/>
      <c r="AM413" s="26"/>
      <c r="AN413" s="26"/>
      <c r="AO413" s="26"/>
      <c r="AP413" s="26"/>
      <c r="AQ413" s="26"/>
      <c r="AR413" s="26"/>
      <c r="AS413" s="26"/>
      <c r="AT413" s="26"/>
      <c r="AU413" s="26"/>
      <c r="AV413" s="26"/>
      <c r="AW413" s="26"/>
      <c r="AX413" s="26"/>
      <c r="AY413" s="26"/>
      <c r="AZ413" s="26"/>
      <c r="BA413" s="26"/>
      <c r="BB413" s="26"/>
      <c r="BC413" s="26"/>
      <c r="BD413" s="26"/>
      <c r="BE413" s="26"/>
      <c r="BF413" s="26"/>
      <c r="BG413" s="26"/>
      <c r="BH413" s="26"/>
      <c r="BI413" s="26"/>
      <c r="BJ413" s="26"/>
      <c r="BK413" s="26"/>
      <c r="BL413" s="26"/>
      <c r="BM413" s="26"/>
      <c r="BN413" s="26"/>
      <c r="BO413" s="26"/>
      <c r="BP413" s="26"/>
      <c r="BQ413" s="26"/>
      <c r="BR413" s="26"/>
      <c r="BS413" s="26"/>
      <c r="BT413" s="26"/>
      <c r="BU413" s="26"/>
      <c r="BV413" s="26"/>
      <c r="BW413" s="26"/>
      <c r="BX413" s="26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26"/>
      <c r="CP413" s="26"/>
      <c r="CQ413" s="26"/>
      <c r="CR413" s="26"/>
      <c r="CS413" s="26"/>
      <c r="CT413" s="26"/>
      <c r="CU413" s="26"/>
      <c r="CV413" s="26"/>
      <c r="CW413" s="26"/>
    </row>
    <row r="414" spans="1:101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6"/>
      <c r="AB414" s="26"/>
      <c r="AC414" s="26"/>
      <c r="AD414" s="26"/>
      <c r="AE414" s="26"/>
      <c r="AF414" s="26"/>
      <c r="AG414" s="26"/>
      <c r="AH414" s="26"/>
      <c r="AI414" s="26"/>
      <c r="AJ414" s="26"/>
      <c r="AK414" s="26"/>
      <c r="AL414" s="26"/>
      <c r="AM414" s="26"/>
      <c r="AN414" s="26"/>
      <c r="AO414" s="26"/>
      <c r="AP414" s="26"/>
      <c r="AQ414" s="26"/>
      <c r="AR414" s="26"/>
      <c r="AS414" s="26"/>
      <c r="AT414" s="26"/>
      <c r="AU414" s="26"/>
      <c r="AV414" s="26"/>
      <c r="AW414" s="26"/>
      <c r="AX414" s="26"/>
      <c r="AY414" s="26"/>
      <c r="AZ414" s="26"/>
      <c r="BA414" s="26"/>
      <c r="BB414" s="26"/>
      <c r="BC414" s="26"/>
      <c r="BD414" s="26"/>
      <c r="BE414" s="26"/>
      <c r="BF414" s="26"/>
      <c r="BG414" s="26"/>
      <c r="BH414" s="26"/>
      <c r="BI414" s="26"/>
      <c r="BJ414" s="26"/>
      <c r="BK414" s="26"/>
      <c r="BL414" s="26"/>
      <c r="BM414" s="26"/>
      <c r="BN414" s="26"/>
      <c r="BO414" s="26"/>
      <c r="BP414" s="26"/>
      <c r="BQ414" s="26"/>
      <c r="BR414" s="26"/>
      <c r="BS414" s="26"/>
      <c r="BT414" s="26"/>
      <c r="BU414" s="26"/>
      <c r="BV414" s="26"/>
      <c r="BW414" s="26"/>
      <c r="BX414" s="26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26"/>
      <c r="CP414" s="26"/>
      <c r="CQ414" s="26"/>
      <c r="CR414" s="26"/>
      <c r="CS414" s="26"/>
      <c r="CT414" s="26"/>
      <c r="CU414" s="26"/>
      <c r="CV414" s="26"/>
      <c r="CW414" s="26"/>
    </row>
    <row r="415" spans="1:101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6"/>
      <c r="AB415" s="26"/>
      <c r="AC415" s="26"/>
      <c r="AD415" s="26"/>
      <c r="AE415" s="26"/>
      <c r="AF415" s="26"/>
      <c r="AG415" s="26"/>
      <c r="AH415" s="26"/>
      <c r="AI415" s="26"/>
      <c r="AJ415" s="26"/>
      <c r="AK415" s="26"/>
      <c r="AL415" s="26"/>
      <c r="AM415" s="26"/>
      <c r="AN415" s="26"/>
      <c r="AO415" s="26"/>
      <c r="AP415" s="26"/>
      <c r="AQ415" s="26"/>
      <c r="AR415" s="26"/>
      <c r="AS415" s="26"/>
      <c r="AT415" s="26"/>
      <c r="AU415" s="26"/>
      <c r="AV415" s="26"/>
      <c r="AW415" s="26"/>
      <c r="AX415" s="26"/>
      <c r="AY415" s="26"/>
      <c r="AZ415" s="26"/>
      <c r="BA415" s="26"/>
      <c r="BB415" s="26"/>
      <c r="BC415" s="26"/>
      <c r="BD415" s="26"/>
      <c r="BE415" s="26"/>
      <c r="BF415" s="26"/>
      <c r="BG415" s="26"/>
      <c r="BH415" s="26"/>
      <c r="BI415" s="26"/>
      <c r="BJ415" s="26"/>
      <c r="BK415" s="26"/>
      <c r="BL415" s="26"/>
      <c r="BM415" s="26"/>
      <c r="BN415" s="26"/>
      <c r="BO415" s="26"/>
      <c r="BP415" s="26"/>
      <c r="BQ415" s="26"/>
      <c r="BR415" s="26"/>
      <c r="BS415" s="26"/>
      <c r="BT415" s="26"/>
      <c r="BU415" s="26"/>
      <c r="BV415" s="26"/>
      <c r="BW415" s="26"/>
      <c r="BX415" s="26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26"/>
      <c r="CP415" s="26"/>
      <c r="CQ415" s="26"/>
      <c r="CR415" s="26"/>
      <c r="CS415" s="26"/>
      <c r="CT415" s="26"/>
      <c r="CU415" s="26"/>
      <c r="CV415" s="26"/>
      <c r="CW415" s="26"/>
    </row>
    <row r="416" spans="1:101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6"/>
      <c r="AB416" s="26"/>
      <c r="AC416" s="26"/>
      <c r="AD416" s="26"/>
      <c r="AE416" s="26"/>
      <c r="AF416" s="26"/>
      <c r="AG416" s="26"/>
      <c r="AH416" s="26"/>
      <c r="AI416" s="26"/>
      <c r="AJ416" s="26"/>
      <c r="AK416" s="26"/>
      <c r="AL416" s="26"/>
      <c r="AM416" s="26"/>
      <c r="AN416" s="26"/>
      <c r="AO416" s="26"/>
      <c r="AP416" s="26"/>
      <c r="AQ416" s="26"/>
      <c r="AR416" s="26"/>
      <c r="AS416" s="26"/>
      <c r="AT416" s="26"/>
      <c r="AU416" s="26"/>
      <c r="AV416" s="26"/>
      <c r="AW416" s="26"/>
      <c r="AX416" s="26"/>
      <c r="AY416" s="26"/>
      <c r="AZ416" s="26"/>
      <c r="BA416" s="26"/>
      <c r="BB416" s="26"/>
      <c r="BC416" s="26"/>
      <c r="BD416" s="26"/>
      <c r="BE416" s="26"/>
      <c r="BF416" s="26"/>
      <c r="BG416" s="26"/>
      <c r="BH416" s="26"/>
      <c r="BI416" s="26"/>
      <c r="BJ416" s="26"/>
      <c r="BK416" s="26"/>
      <c r="BL416" s="26"/>
      <c r="BM416" s="26"/>
      <c r="BN416" s="26"/>
      <c r="BO416" s="26"/>
      <c r="BP416" s="26"/>
      <c r="BQ416" s="26"/>
      <c r="BR416" s="26"/>
      <c r="BS416" s="26"/>
      <c r="BT416" s="26"/>
      <c r="BU416" s="26"/>
      <c r="BV416" s="26"/>
      <c r="BW416" s="26"/>
      <c r="BX416" s="26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26"/>
      <c r="CP416" s="26"/>
      <c r="CQ416" s="26"/>
      <c r="CR416" s="26"/>
      <c r="CS416" s="26"/>
      <c r="CT416" s="26"/>
      <c r="CU416" s="26"/>
      <c r="CV416" s="26"/>
      <c r="CW416" s="26"/>
    </row>
    <row r="417" spans="1:14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</row>
    <row r="418" spans="1:14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</row>
    <row r="419" spans="1:14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</row>
    <row r="420" spans="1:14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</row>
  </sheetData>
  <phoneticPr fontId="3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2038444" r:id="rId3" name="CommandButton8">
          <controlPr autoLine="0" r:id="rId4">
            <anchor moveWithCells="1">
              <from>
                <xdr:col>14</xdr:col>
                <xdr:colOff>171450</xdr:colOff>
                <xdr:row>18</xdr:row>
                <xdr:rowOff>114300</xdr:rowOff>
              </from>
              <to>
                <xdr:col>17</xdr:col>
                <xdr:colOff>180975</xdr:colOff>
                <xdr:row>20</xdr:row>
                <xdr:rowOff>133350</xdr:rowOff>
              </to>
            </anchor>
          </controlPr>
        </control>
      </mc:Choice>
      <mc:Fallback>
        <control shapeId="12038444" r:id="rId3" name="CommandButton8"/>
      </mc:Fallback>
    </mc:AlternateContent>
    <mc:AlternateContent xmlns:mc="http://schemas.openxmlformats.org/markup-compatibility/2006">
      <mc:Choice Requires="x14">
        <control shapeId="12038443" r:id="rId5" name="CommandButton7">
          <controlPr defaultSize="0" autoLine="0" r:id="rId6">
            <anchor moveWithCells="1">
              <from>
                <xdr:col>14</xdr:col>
                <xdr:colOff>161925</xdr:colOff>
                <xdr:row>13</xdr:row>
                <xdr:rowOff>123825</xdr:rowOff>
              </from>
              <to>
                <xdr:col>17</xdr:col>
                <xdr:colOff>171450</xdr:colOff>
                <xdr:row>15</xdr:row>
                <xdr:rowOff>142875</xdr:rowOff>
              </to>
            </anchor>
          </controlPr>
        </control>
      </mc:Choice>
      <mc:Fallback>
        <control shapeId="12038443" r:id="rId5" name="CommandButton7"/>
      </mc:Fallback>
    </mc:AlternateContent>
    <mc:AlternateContent xmlns:mc="http://schemas.openxmlformats.org/markup-compatibility/2006">
      <mc:Choice Requires="x14">
        <control shapeId="12038442" r:id="rId7" name="CommandButton6">
          <controlPr autoLine="0" r:id="rId8">
            <anchor moveWithCells="1">
              <from>
                <xdr:col>14</xdr:col>
                <xdr:colOff>161925</xdr:colOff>
                <xdr:row>16</xdr:row>
                <xdr:rowOff>28575</xdr:rowOff>
              </from>
              <to>
                <xdr:col>17</xdr:col>
                <xdr:colOff>171450</xdr:colOff>
                <xdr:row>18</xdr:row>
                <xdr:rowOff>47625</xdr:rowOff>
              </to>
            </anchor>
          </controlPr>
        </control>
      </mc:Choice>
      <mc:Fallback>
        <control shapeId="12038442" r:id="rId7" name="CommandButton6"/>
      </mc:Fallback>
    </mc:AlternateContent>
    <mc:AlternateContent xmlns:mc="http://schemas.openxmlformats.org/markup-compatibility/2006">
      <mc:Choice Requires="x14">
        <control shapeId="12038178" r:id="rId9" name="CommandButton1">
          <controlPr defaultSize="0" autoLine="0" r:id="rId10">
            <anchor moveWithCells="1">
              <from>
                <xdr:col>14</xdr:col>
                <xdr:colOff>171450</xdr:colOff>
                <xdr:row>1</xdr:row>
                <xdr:rowOff>28575</xdr:rowOff>
              </from>
              <to>
                <xdr:col>17</xdr:col>
                <xdr:colOff>180975</xdr:colOff>
                <xdr:row>1</xdr:row>
                <xdr:rowOff>285750</xdr:rowOff>
              </to>
            </anchor>
          </controlPr>
        </control>
      </mc:Choice>
      <mc:Fallback>
        <control shapeId="12038178" r:id="rId9" name="CommandButton1"/>
      </mc:Fallback>
    </mc:AlternateContent>
    <mc:AlternateContent xmlns:mc="http://schemas.openxmlformats.org/markup-compatibility/2006">
      <mc:Choice Requires="x14">
        <control shapeId="12038179" r:id="rId11" name="CommandButton2">
          <controlPr defaultSize="0" autoLine="0" r:id="rId12">
            <anchor moveWithCells="1">
              <from>
                <xdr:col>14</xdr:col>
                <xdr:colOff>161925</xdr:colOff>
                <xdr:row>2</xdr:row>
                <xdr:rowOff>19050</xdr:rowOff>
              </from>
              <to>
                <xdr:col>17</xdr:col>
                <xdr:colOff>171450</xdr:colOff>
                <xdr:row>3</xdr:row>
                <xdr:rowOff>114300</xdr:rowOff>
              </to>
            </anchor>
          </controlPr>
        </control>
      </mc:Choice>
      <mc:Fallback>
        <control shapeId="12038179" r:id="rId11" name="CommandButton2"/>
      </mc:Fallback>
    </mc:AlternateContent>
    <mc:AlternateContent xmlns:mc="http://schemas.openxmlformats.org/markup-compatibility/2006">
      <mc:Choice Requires="x14">
        <control shapeId="12038439" r:id="rId13" name="CommandButton3">
          <controlPr defaultSize="0" autoLine="0" r:id="rId14">
            <anchor moveWithCells="1">
              <from>
                <xdr:col>14</xdr:col>
                <xdr:colOff>161925</xdr:colOff>
                <xdr:row>7</xdr:row>
                <xdr:rowOff>9525</xdr:rowOff>
              </from>
              <to>
                <xdr:col>17</xdr:col>
                <xdr:colOff>171450</xdr:colOff>
                <xdr:row>8</xdr:row>
                <xdr:rowOff>123825</xdr:rowOff>
              </to>
            </anchor>
          </controlPr>
        </control>
      </mc:Choice>
      <mc:Fallback>
        <control shapeId="12038439" r:id="rId13" name="CommandButton3"/>
      </mc:Fallback>
    </mc:AlternateContent>
    <mc:AlternateContent xmlns:mc="http://schemas.openxmlformats.org/markup-compatibility/2006">
      <mc:Choice Requires="x14">
        <control shapeId="12038440" r:id="rId15" name="CommandButton4">
          <controlPr defaultSize="0" autoLine="0" r:id="rId16">
            <anchor moveWithCells="1">
              <from>
                <xdr:col>14</xdr:col>
                <xdr:colOff>161925</xdr:colOff>
                <xdr:row>9</xdr:row>
                <xdr:rowOff>38100</xdr:rowOff>
              </from>
              <to>
                <xdr:col>17</xdr:col>
                <xdr:colOff>171450</xdr:colOff>
                <xdr:row>10</xdr:row>
                <xdr:rowOff>152400</xdr:rowOff>
              </to>
            </anchor>
          </controlPr>
        </control>
      </mc:Choice>
      <mc:Fallback>
        <control shapeId="12038440" r:id="rId15" name="CommandButton4"/>
      </mc:Fallback>
    </mc:AlternateContent>
    <mc:AlternateContent xmlns:mc="http://schemas.openxmlformats.org/markup-compatibility/2006">
      <mc:Choice Requires="x14">
        <control shapeId="12038441" r:id="rId17" name="CommandButton5">
          <controlPr defaultSize="0" autoLine="0" r:id="rId18">
            <anchor moveWithCells="1">
              <from>
                <xdr:col>14</xdr:col>
                <xdr:colOff>161925</xdr:colOff>
                <xdr:row>11</xdr:row>
                <xdr:rowOff>85725</xdr:rowOff>
              </from>
              <to>
                <xdr:col>17</xdr:col>
                <xdr:colOff>171450</xdr:colOff>
                <xdr:row>13</xdr:row>
                <xdr:rowOff>38100</xdr:rowOff>
              </to>
            </anchor>
          </controlPr>
        </control>
      </mc:Choice>
      <mc:Fallback>
        <control shapeId="12038441" r:id="rId17" name="CommandButton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CW442"/>
  <sheetViews>
    <sheetView showGridLines="0" showRowColHeaders="0" zoomScaleNormal="100" workbookViewId="0">
      <selection activeCell="C1" sqref="C1"/>
    </sheetView>
  </sheetViews>
  <sheetFormatPr defaultRowHeight="12.75"/>
  <cols>
    <col min="1" max="1" width="2.140625" customWidth="1"/>
    <col min="2" max="2" width="0.7109375" customWidth="1"/>
    <col min="14" max="14" width="0.7109375" customWidth="1"/>
  </cols>
  <sheetData>
    <row r="1" spans="1:101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</row>
    <row r="2" spans="1:101" ht="25.5" customHeight="1">
      <c r="A2" s="26"/>
      <c r="B2" s="114"/>
      <c r="C2" s="127" t="s">
        <v>18</v>
      </c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M2" s="26"/>
      <c r="CN2" s="26"/>
      <c r="CO2" s="26"/>
      <c r="CP2" s="26"/>
      <c r="CQ2" s="26"/>
      <c r="CR2" s="26"/>
      <c r="CS2" s="26"/>
      <c r="CT2" s="26"/>
      <c r="CU2" s="26"/>
      <c r="CV2" s="26"/>
      <c r="CW2" s="26"/>
    </row>
    <row r="3" spans="1:101">
      <c r="A3" s="26"/>
      <c r="B3" s="114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14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</row>
    <row r="4" spans="1:101">
      <c r="A4" s="26"/>
      <c r="B4" s="114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14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</row>
    <row r="5" spans="1:101">
      <c r="A5" s="26"/>
      <c r="B5" s="114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114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</row>
    <row r="6" spans="1:101">
      <c r="A6" s="26"/>
      <c r="B6" s="114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114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</row>
    <row r="7" spans="1:101">
      <c r="A7" s="26"/>
      <c r="B7" s="114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114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</row>
    <row r="8" spans="1:101">
      <c r="A8" s="26"/>
      <c r="B8" s="114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114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</row>
    <row r="9" spans="1:101">
      <c r="A9" s="26"/>
      <c r="B9" s="114"/>
      <c r="C9" s="2"/>
      <c r="D9" s="2">
        <v>1</v>
      </c>
      <c r="E9" s="2">
        <v>4</v>
      </c>
      <c r="F9" s="2"/>
      <c r="G9" s="2"/>
      <c r="H9" s="2"/>
      <c r="I9" s="2"/>
      <c r="J9" s="2"/>
      <c r="K9" s="2"/>
      <c r="L9" s="2"/>
      <c r="M9" s="2"/>
      <c r="N9" s="114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</row>
    <row r="10" spans="1:101">
      <c r="A10" s="26"/>
      <c r="B10" s="114"/>
      <c r="C10" s="2"/>
      <c r="D10" s="2">
        <v>3</v>
      </c>
      <c r="E10" s="2">
        <v>3</v>
      </c>
      <c r="F10" s="2"/>
      <c r="G10" s="2"/>
      <c r="H10" s="2"/>
      <c r="I10" s="2"/>
      <c r="J10" s="2"/>
      <c r="K10" s="2"/>
      <c r="L10" s="2"/>
      <c r="M10" s="2"/>
      <c r="N10" s="114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</row>
    <row r="11" spans="1:101">
      <c r="A11" s="26"/>
      <c r="B11" s="114"/>
      <c r="C11" s="2"/>
      <c r="D11" s="2">
        <v>4</v>
      </c>
      <c r="E11" s="2">
        <v>4</v>
      </c>
      <c r="F11" s="2"/>
      <c r="G11" s="2"/>
      <c r="H11" s="2"/>
      <c r="I11" s="2"/>
      <c r="J11" s="2"/>
      <c r="K11" s="2"/>
      <c r="L11" s="2"/>
      <c r="M11" s="2"/>
      <c r="N11" s="114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</row>
    <row r="12" spans="1:101">
      <c r="A12" s="26"/>
      <c r="B12" s="114"/>
      <c r="C12" s="2"/>
      <c r="D12" s="2">
        <v>5</v>
      </c>
      <c r="E12" s="2">
        <v>3</v>
      </c>
      <c r="F12" s="2"/>
      <c r="G12" s="2"/>
      <c r="H12" s="2"/>
      <c r="I12" s="2"/>
      <c r="J12" s="2"/>
      <c r="K12" s="2"/>
      <c r="L12" s="2"/>
      <c r="M12" s="2"/>
      <c r="N12" s="114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</row>
    <row r="13" spans="1:101">
      <c r="A13" s="26"/>
      <c r="B13" s="114"/>
      <c r="C13" s="2"/>
      <c r="D13" s="2">
        <v>6</v>
      </c>
      <c r="E13" s="2">
        <v>4</v>
      </c>
      <c r="F13" s="2"/>
      <c r="G13" s="2"/>
      <c r="H13" s="2"/>
      <c r="I13" s="2"/>
      <c r="J13" s="2"/>
      <c r="K13" s="2"/>
      <c r="L13" s="2"/>
      <c r="M13" s="2"/>
      <c r="N13" s="114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</row>
    <row r="14" spans="1:101">
      <c r="A14" s="26"/>
      <c r="B14" s="114"/>
      <c r="C14" s="2"/>
      <c r="D14" s="2">
        <v>5</v>
      </c>
      <c r="E14" s="2">
        <v>5</v>
      </c>
      <c r="F14" s="2"/>
      <c r="G14" s="2"/>
      <c r="H14" s="2"/>
      <c r="I14" s="2"/>
      <c r="J14" s="2"/>
      <c r="K14" s="2"/>
      <c r="L14" s="2"/>
      <c r="M14" s="2"/>
      <c r="N14" s="114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</row>
    <row r="15" spans="1:101">
      <c r="A15" s="26"/>
      <c r="B15" s="114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114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</row>
    <row r="16" spans="1:101">
      <c r="A16" s="26"/>
      <c r="B16" s="114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114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</row>
    <row r="17" spans="1:101">
      <c r="A17" s="26"/>
      <c r="B17" s="114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114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</row>
    <row r="18" spans="1:101">
      <c r="A18" s="26"/>
      <c r="B18" s="114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114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</row>
    <row r="19" spans="1:101">
      <c r="A19" s="26"/>
      <c r="B19" s="114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114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</row>
    <row r="20" spans="1:101">
      <c r="A20" s="26"/>
      <c r="B20" s="114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114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</row>
    <row r="21" spans="1:101">
      <c r="A21" s="26"/>
      <c r="B21" s="114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114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</row>
    <row r="22" spans="1:101">
      <c r="A22" s="26"/>
      <c r="B22" s="114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114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</row>
    <row r="23" spans="1:101">
      <c r="A23" s="26"/>
      <c r="B23" s="114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114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</row>
    <row r="24" spans="1:101">
      <c r="A24" s="26"/>
      <c r="B24" s="114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114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</row>
    <row r="25" spans="1:101">
      <c r="A25" s="26"/>
      <c r="B25" s="114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114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</row>
    <row r="26" spans="1:101">
      <c r="A26" s="26"/>
      <c r="B26" s="114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114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</row>
    <row r="27" spans="1:101">
      <c r="A27" s="26"/>
      <c r="B27" s="114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114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</row>
    <row r="28" spans="1:101">
      <c r="A28" s="26"/>
      <c r="B28" s="114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114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</row>
    <row r="29" spans="1:101">
      <c r="A29" s="26"/>
      <c r="B29" s="114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114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</row>
    <row r="30" spans="1:101">
      <c r="A30" s="26"/>
      <c r="B30" s="114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114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</row>
    <row r="31" spans="1:101">
      <c r="A31" s="26"/>
      <c r="B31" s="114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114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</row>
    <row r="32" spans="1:101">
      <c r="A32" s="26"/>
      <c r="B32" s="114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114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</row>
    <row r="33" spans="1:101">
      <c r="A33" s="26"/>
      <c r="B33" s="114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114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</row>
    <row r="34" spans="1:101" ht="3.75" customHeight="1">
      <c r="A34" s="26"/>
      <c r="B34" s="114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</row>
    <row r="35" spans="1:101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</row>
    <row r="36" spans="1:101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</row>
    <row r="37" spans="1:101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</row>
    <row r="38" spans="1:101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</row>
    <row r="39" spans="1:101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</row>
    <row r="40" spans="1:101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</row>
    <row r="41" spans="1:101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</row>
    <row r="42" spans="1:101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</row>
    <row r="43" spans="1:101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</row>
    <row r="44" spans="1:101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</row>
    <row r="45" spans="1:101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</row>
    <row r="46" spans="1:101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</row>
    <row r="47" spans="1:101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</row>
    <row r="48" spans="1:101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</row>
    <row r="49" spans="1:101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</row>
    <row r="50" spans="1:101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</row>
    <row r="51" spans="1:101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</row>
    <row r="52" spans="1:101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</row>
    <row r="53" spans="1:101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</row>
    <row r="54" spans="1:101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</row>
    <row r="55" spans="1:101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</row>
    <row r="56" spans="1:101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</row>
    <row r="57" spans="1:101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</row>
    <row r="58" spans="1:101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</row>
    <row r="59" spans="1:101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</row>
    <row r="60" spans="1:101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</row>
    <row r="61" spans="1:101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</row>
    <row r="62" spans="1:101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</row>
    <row r="63" spans="1:101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</row>
    <row r="64" spans="1:101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</row>
    <row r="65" spans="1:101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</row>
    <row r="66" spans="1:101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</row>
    <row r="67" spans="1:101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</row>
    <row r="68" spans="1:101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</row>
    <row r="69" spans="1:101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</row>
    <row r="70" spans="1:101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</row>
    <row r="71" spans="1:101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</row>
    <row r="72" spans="1:101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</row>
    <row r="73" spans="1:101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</row>
    <row r="74" spans="1:101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</row>
    <row r="75" spans="1:101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</row>
    <row r="76" spans="1:101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</row>
    <row r="77" spans="1:101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</row>
    <row r="78" spans="1:101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</row>
    <row r="79" spans="1:101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</row>
    <row r="80" spans="1:101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</row>
    <row r="81" spans="1:101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</row>
    <row r="82" spans="1:101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</row>
    <row r="83" spans="1:101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</row>
    <row r="84" spans="1:101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</row>
    <row r="85" spans="1:101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</row>
    <row r="86" spans="1:101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</row>
    <row r="87" spans="1:101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</row>
    <row r="88" spans="1:101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</row>
    <row r="89" spans="1:101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</row>
    <row r="90" spans="1:101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</row>
    <row r="91" spans="1:101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</row>
    <row r="92" spans="1:101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</row>
    <row r="93" spans="1:101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</row>
    <row r="94" spans="1:101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</row>
    <row r="95" spans="1:101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</row>
    <row r="96" spans="1:101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</row>
    <row r="97" spans="1:101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</row>
    <row r="98" spans="1:101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</row>
    <row r="99" spans="1:101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</row>
    <row r="100" spans="1:101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</row>
    <row r="101" spans="1:101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</row>
    <row r="102" spans="1:101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</row>
    <row r="103" spans="1:101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</row>
    <row r="104" spans="1:101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</row>
    <row r="105" spans="1:101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</row>
    <row r="106" spans="1:101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</row>
    <row r="107" spans="1:101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</row>
    <row r="108" spans="1:101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</row>
    <row r="109" spans="1:101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</row>
    <row r="110" spans="1:101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</row>
    <row r="111" spans="1:101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</row>
    <row r="112" spans="1:101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</row>
    <row r="113" spans="1:101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</row>
    <row r="114" spans="1:101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</row>
    <row r="115" spans="1:101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</row>
    <row r="116" spans="1:101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</row>
    <row r="117" spans="1:101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</row>
    <row r="118" spans="1:101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</row>
    <row r="119" spans="1:101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</row>
    <row r="120" spans="1:101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</row>
    <row r="121" spans="1:101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</row>
    <row r="122" spans="1:101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</row>
    <row r="123" spans="1:101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</row>
    <row r="124" spans="1:101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</row>
    <row r="125" spans="1:101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</row>
    <row r="126" spans="1:101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</row>
    <row r="127" spans="1:101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</row>
    <row r="128" spans="1:101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</row>
    <row r="129" spans="1:101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</row>
    <row r="130" spans="1:101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</row>
    <row r="131" spans="1:101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</row>
    <row r="132" spans="1:101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</row>
    <row r="133" spans="1:101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</row>
    <row r="134" spans="1:101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</row>
    <row r="135" spans="1:101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</row>
    <row r="136" spans="1:101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</row>
    <row r="137" spans="1:101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</row>
    <row r="138" spans="1:101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</row>
    <row r="139" spans="1:101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</row>
    <row r="140" spans="1:101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</row>
    <row r="141" spans="1:101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</row>
    <row r="142" spans="1:101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</row>
    <row r="143" spans="1:101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</row>
    <row r="144" spans="1:101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</row>
    <row r="145" spans="1:101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</row>
    <row r="146" spans="1:101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</row>
    <row r="147" spans="1:101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</row>
    <row r="148" spans="1:101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</row>
    <row r="149" spans="1:101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</row>
    <row r="150" spans="1:101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</row>
    <row r="151" spans="1:101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</row>
    <row r="152" spans="1:101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</row>
    <row r="153" spans="1:101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</row>
    <row r="154" spans="1:101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</row>
    <row r="155" spans="1:101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</row>
    <row r="156" spans="1:101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</row>
    <row r="157" spans="1:101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</row>
    <row r="158" spans="1:101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</row>
    <row r="159" spans="1:101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</row>
    <row r="160" spans="1:101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</row>
    <row r="161" spans="1:101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</row>
    <row r="162" spans="1:101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</row>
    <row r="163" spans="1:101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</row>
    <row r="164" spans="1:101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</row>
    <row r="165" spans="1:101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</row>
    <row r="166" spans="1:101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</row>
    <row r="167" spans="1:101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</row>
    <row r="168" spans="1:101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</row>
    <row r="169" spans="1:101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</row>
    <row r="170" spans="1:101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</row>
    <row r="171" spans="1:101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</row>
    <row r="172" spans="1:101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</row>
    <row r="173" spans="1:101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</row>
    <row r="174" spans="1:101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</row>
    <row r="175" spans="1:101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</row>
    <row r="176" spans="1:101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</row>
    <row r="177" spans="1:101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</row>
    <row r="178" spans="1:101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</row>
    <row r="179" spans="1:101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</row>
    <row r="180" spans="1:101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</row>
    <row r="181" spans="1:101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</row>
    <row r="182" spans="1:101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</row>
    <row r="183" spans="1:101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</row>
    <row r="184" spans="1:101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</row>
    <row r="185" spans="1:101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</row>
    <row r="186" spans="1:101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</row>
    <row r="187" spans="1:101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</row>
    <row r="188" spans="1:101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</row>
    <row r="189" spans="1:101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</row>
    <row r="190" spans="1:101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</row>
    <row r="191" spans="1:101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</row>
    <row r="192" spans="1:101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</row>
    <row r="193" spans="1:101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</row>
    <row r="194" spans="1:101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</row>
    <row r="195" spans="1:101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</row>
    <row r="196" spans="1:101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</row>
    <row r="197" spans="1:101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</row>
    <row r="198" spans="1:101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</row>
    <row r="199" spans="1:101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</row>
    <row r="200" spans="1:101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</row>
    <row r="201" spans="1:101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</row>
    <row r="202" spans="1:101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</row>
    <row r="203" spans="1:101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</row>
    <row r="204" spans="1:101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</row>
    <row r="205" spans="1:101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</row>
    <row r="206" spans="1:101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</row>
    <row r="207" spans="1:101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</row>
    <row r="208" spans="1:101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</row>
    <row r="209" spans="1:101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</row>
    <row r="210" spans="1:101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</row>
    <row r="211" spans="1:101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</row>
    <row r="212" spans="1:101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</row>
    <row r="213" spans="1:101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</row>
    <row r="214" spans="1:101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</row>
    <row r="215" spans="1:101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</row>
    <row r="216" spans="1:101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</row>
    <row r="217" spans="1:101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</row>
    <row r="218" spans="1:101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</row>
    <row r="219" spans="1:101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</row>
    <row r="220" spans="1:101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</row>
    <row r="221" spans="1:101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</row>
    <row r="222" spans="1:101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</row>
    <row r="223" spans="1:101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</row>
    <row r="224" spans="1:101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</row>
    <row r="225" spans="1:101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</row>
    <row r="226" spans="1:101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</row>
    <row r="227" spans="1:101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</row>
    <row r="228" spans="1:101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</row>
    <row r="229" spans="1:101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</row>
    <row r="230" spans="1:101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</row>
    <row r="231" spans="1:101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</row>
    <row r="232" spans="1:101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</row>
    <row r="233" spans="1:101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</row>
    <row r="234" spans="1:101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</row>
    <row r="235" spans="1:101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</row>
    <row r="236" spans="1:101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</row>
    <row r="237" spans="1:101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</row>
    <row r="238" spans="1:101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</row>
    <row r="239" spans="1:101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</row>
    <row r="240" spans="1:101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</row>
    <row r="241" spans="1:101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</row>
    <row r="242" spans="1:101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</row>
    <row r="243" spans="1:101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</row>
    <row r="244" spans="1:101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</row>
    <row r="245" spans="1:101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</row>
    <row r="246" spans="1:101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</row>
    <row r="247" spans="1:101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</row>
    <row r="248" spans="1:101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</row>
    <row r="249" spans="1:101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</row>
    <row r="250" spans="1:101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</row>
    <row r="251" spans="1:101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</row>
    <row r="252" spans="1:101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</row>
    <row r="253" spans="1:101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</row>
    <row r="254" spans="1:101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</row>
    <row r="255" spans="1:101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</row>
    <row r="256" spans="1:101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</row>
    <row r="257" spans="1:101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</row>
    <row r="258" spans="1:101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</row>
    <row r="259" spans="1:101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</row>
    <row r="260" spans="1:101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</row>
    <row r="261" spans="1:101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</row>
    <row r="262" spans="1:101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</row>
    <row r="263" spans="1:101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</row>
    <row r="264" spans="1:101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</row>
    <row r="265" spans="1:101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</row>
    <row r="266" spans="1:101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</row>
    <row r="267" spans="1:101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</row>
    <row r="268" spans="1:101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</row>
    <row r="269" spans="1:101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</row>
    <row r="270" spans="1:101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</row>
    <row r="271" spans="1:101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</row>
    <row r="272" spans="1:101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</row>
    <row r="273" spans="1:101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</row>
    <row r="274" spans="1:101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</row>
    <row r="275" spans="1:101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</row>
    <row r="276" spans="1:101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</row>
    <row r="277" spans="1:101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</row>
    <row r="278" spans="1:101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</row>
    <row r="279" spans="1:101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</row>
    <row r="280" spans="1:101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</row>
    <row r="281" spans="1:101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</row>
    <row r="282" spans="1:101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</row>
    <row r="283" spans="1:101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</row>
    <row r="284" spans="1:101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</row>
    <row r="285" spans="1:101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</row>
    <row r="286" spans="1:101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</row>
    <row r="287" spans="1:101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</row>
    <row r="288" spans="1:101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</row>
    <row r="289" spans="1:101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</row>
    <row r="290" spans="1:101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</row>
    <row r="291" spans="1:101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</row>
    <row r="292" spans="1:101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</row>
    <row r="293" spans="1:101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</row>
    <row r="294" spans="1:101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</row>
    <row r="295" spans="1:101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</row>
    <row r="296" spans="1:101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</row>
    <row r="297" spans="1:101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</row>
    <row r="298" spans="1:101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</row>
    <row r="299" spans="1:101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</row>
    <row r="300" spans="1:101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</row>
    <row r="301" spans="1:101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</row>
    <row r="302" spans="1:101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26"/>
      <c r="AU302" s="26"/>
      <c r="AV302" s="26"/>
      <c r="AW302" s="26"/>
      <c r="AX302" s="26"/>
      <c r="AY302" s="26"/>
      <c r="AZ302" s="26"/>
      <c r="BA302" s="26"/>
      <c r="BB302" s="26"/>
      <c r="BC302" s="26"/>
      <c r="BD302" s="26"/>
      <c r="BE302" s="26"/>
      <c r="BF302" s="26"/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26"/>
      <c r="CP302" s="26"/>
      <c r="CQ302" s="26"/>
      <c r="CR302" s="26"/>
      <c r="CS302" s="26"/>
      <c r="CT302" s="26"/>
      <c r="CU302" s="26"/>
      <c r="CV302" s="26"/>
      <c r="CW302" s="26"/>
    </row>
    <row r="303" spans="1:101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  <c r="AQ303" s="26"/>
      <c r="AR303" s="26"/>
      <c r="AS303" s="26"/>
      <c r="AT303" s="26"/>
      <c r="AU303" s="26"/>
      <c r="AV303" s="26"/>
      <c r="AW303" s="26"/>
      <c r="AX303" s="26"/>
      <c r="AY303" s="26"/>
      <c r="AZ303" s="26"/>
      <c r="BA303" s="26"/>
      <c r="BB303" s="26"/>
      <c r="BC303" s="26"/>
      <c r="BD303" s="26"/>
      <c r="BE303" s="26"/>
      <c r="BF303" s="26"/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26"/>
      <c r="CP303" s="26"/>
      <c r="CQ303" s="26"/>
      <c r="CR303" s="26"/>
      <c r="CS303" s="26"/>
      <c r="CT303" s="26"/>
      <c r="CU303" s="26"/>
      <c r="CV303" s="26"/>
      <c r="CW303" s="26"/>
    </row>
    <row r="304" spans="1:101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  <c r="AQ304" s="26"/>
      <c r="AR304" s="26"/>
      <c r="AS304" s="26"/>
      <c r="AT304" s="26"/>
      <c r="AU304" s="26"/>
      <c r="AV304" s="26"/>
      <c r="AW304" s="26"/>
      <c r="AX304" s="26"/>
      <c r="AY304" s="26"/>
      <c r="AZ304" s="26"/>
      <c r="BA304" s="26"/>
      <c r="BB304" s="26"/>
      <c r="BC304" s="26"/>
      <c r="BD304" s="26"/>
      <c r="BE304" s="26"/>
      <c r="BF304" s="26"/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26"/>
      <c r="CP304" s="26"/>
      <c r="CQ304" s="26"/>
      <c r="CR304" s="26"/>
      <c r="CS304" s="26"/>
      <c r="CT304" s="26"/>
      <c r="CU304" s="26"/>
      <c r="CV304" s="26"/>
      <c r="CW304" s="26"/>
    </row>
    <row r="305" spans="1:101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  <c r="AQ305" s="26"/>
      <c r="AR305" s="26"/>
      <c r="AS305" s="26"/>
      <c r="AT305" s="26"/>
      <c r="AU305" s="26"/>
      <c r="AV305" s="26"/>
      <c r="AW305" s="26"/>
      <c r="AX305" s="26"/>
      <c r="AY305" s="26"/>
      <c r="AZ305" s="26"/>
      <c r="BA305" s="26"/>
      <c r="BB305" s="26"/>
      <c r="BC305" s="26"/>
      <c r="BD305" s="26"/>
      <c r="BE305" s="26"/>
      <c r="BF305" s="26"/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26"/>
      <c r="CP305" s="26"/>
      <c r="CQ305" s="26"/>
      <c r="CR305" s="26"/>
      <c r="CS305" s="26"/>
      <c r="CT305" s="26"/>
      <c r="CU305" s="26"/>
      <c r="CV305" s="26"/>
      <c r="CW305" s="26"/>
    </row>
    <row r="306" spans="1:101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6"/>
      <c r="AB306" s="26"/>
      <c r="AC306" s="26"/>
      <c r="AD306" s="26"/>
      <c r="AE306" s="26"/>
      <c r="AF306" s="26"/>
      <c r="AG306" s="26"/>
      <c r="AH306" s="26"/>
      <c r="AI306" s="26"/>
      <c r="AJ306" s="26"/>
      <c r="AK306" s="26"/>
      <c r="AL306" s="26"/>
      <c r="AM306" s="26"/>
      <c r="AN306" s="26"/>
      <c r="AO306" s="26"/>
      <c r="AP306" s="26"/>
      <c r="AQ306" s="26"/>
      <c r="AR306" s="26"/>
      <c r="AS306" s="26"/>
      <c r="AT306" s="26"/>
      <c r="AU306" s="26"/>
      <c r="AV306" s="26"/>
      <c r="AW306" s="26"/>
      <c r="AX306" s="26"/>
      <c r="AY306" s="26"/>
      <c r="AZ306" s="26"/>
      <c r="BA306" s="26"/>
      <c r="BB306" s="26"/>
      <c r="BC306" s="26"/>
      <c r="BD306" s="26"/>
      <c r="BE306" s="26"/>
      <c r="BF306" s="26"/>
      <c r="BG306" s="26"/>
      <c r="BH306" s="26"/>
      <c r="BI306" s="26"/>
      <c r="BJ306" s="26"/>
      <c r="BK306" s="26"/>
      <c r="BL306" s="26"/>
      <c r="BM306" s="26"/>
      <c r="BN306" s="26"/>
      <c r="BO306" s="26"/>
      <c r="BP306" s="26"/>
      <c r="BQ306" s="26"/>
      <c r="BR306" s="26"/>
      <c r="BS306" s="26"/>
      <c r="BT306" s="26"/>
      <c r="BU306" s="26"/>
      <c r="BV306" s="26"/>
      <c r="BW306" s="26"/>
      <c r="BX306" s="26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26"/>
      <c r="CP306" s="26"/>
      <c r="CQ306" s="26"/>
      <c r="CR306" s="26"/>
      <c r="CS306" s="26"/>
      <c r="CT306" s="26"/>
      <c r="CU306" s="26"/>
      <c r="CV306" s="26"/>
      <c r="CW306" s="26"/>
    </row>
    <row r="307" spans="1:101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6"/>
      <c r="AB307" s="26"/>
      <c r="AC307" s="26"/>
      <c r="AD307" s="26"/>
      <c r="AE307" s="26"/>
      <c r="AF307" s="26"/>
      <c r="AG307" s="26"/>
      <c r="AH307" s="26"/>
      <c r="AI307" s="26"/>
      <c r="AJ307" s="26"/>
      <c r="AK307" s="26"/>
      <c r="AL307" s="26"/>
      <c r="AM307" s="26"/>
      <c r="AN307" s="26"/>
      <c r="AO307" s="26"/>
      <c r="AP307" s="26"/>
      <c r="AQ307" s="26"/>
      <c r="AR307" s="26"/>
      <c r="AS307" s="26"/>
      <c r="AT307" s="26"/>
      <c r="AU307" s="26"/>
      <c r="AV307" s="26"/>
      <c r="AW307" s="26"/>
      <c r="AX307" s="26"/>
      <c r="AY307" s="26"/>
      <c r="AZ307" s="26"/>
      <c r="BA307" s="26"/>
      <c r="BB307" s="26"/>
      <c r="BC307" s="26"/>
      <c r="BD307" s="26"/>
      <c r="BE307" s="26"/>
      <c r="BF307" s="26"/>
      <c r="BG307" s="26"/>
      <c r="BH307" s="26"/>
      <c r="BI307" s="26"/>
      <c r="BJ307" s="26"/>
      <c r="BK307" s="26"/>
      <c r="BL307" s="26"/>
      <c r="BM307" s="26"/>
      <c r="BN307" s="26"/>
      <c r="BO307" s="26"/>
      <c r="BP307" s="26"/>
      <c r="BQ307" s="26"/>
      <c r="BR307" s="26"/>
      <c r="BS307" s="26"/>
      <c r="BT307" s="26"/>
      <c r="BU307" s="26"/>
      <c r="BV307" s="26"/>
      <c r="BW307" s="26"/>
      <c r="BX307" s="26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26"/>
      <c r="CP307" s="26"/>
      <c r="CQ307" s="26"/>
      <c r="CR307" s="26"/>
      <c r="CS307" s="26"/>
      <c r="CT307" s="26"/>
      <c r="CU307" s="26"/>
      <c r="CV307" s="26"/>
      <c r="CW307" s="26"/>
    </row>
    <row r="308" spans="1:101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6"/>
      <c r="AB308" s="26"/>
      <c r="AC308" s="26"/>
      <c r="AD308" s="26"/>
      <c r="AE308" s="26"/>
      <c r="AF308" s="26"/>
      <c r="AG308" s="26"/>
      <c r="AH308" s="26"/>
      <c r="AI308" s="26"/>
      <c r="AJ308" s="26"/>
      <c r="AK308" s="26"/>
      <c r="AL308" s="26"/>
      <c r="AM308" s="26"/>
      <c r="AN308" s="26"/>
      <c r="AO308" s="26"/>
      <c r="AP308" s="26"/>
      <c r="AQ308" s="26"/>
      <c r="AR308" s="26"/>
      <c r="AS308" s="26"/>
      <c r="AT308" s="26"/>
      <c r="AU308" s="26"/>
      <c r="AV308" s="26"/>
      <c r="AW308" s="26"/>
      <c r="AX308" s="26"/>
      <c r="AY308" s="26"/>
      <c r="AZ308" s="26"/>
      <c r="BA308" s="26"/>
      <c r="BB308" s="26"/>
      <c r="BC308" s="26"/>
      <c r="BD308" s="26"/>
      <c r="BE308" s="26"/>
      <c r="BF308" s="26"/>
      <c r="BG308" s="26"/>
      <c r="BH308" s="26"/>
      <c r="BI308" s="26"/>
      <c r="BJ308" s="26"/>
      <c r="BK308" s="26"/>
      <c r="BL308" s="26"/>
      <c r="BM308" s="26"/>
      <c r="BN308" s="26"/>
      <c r="BO308" s="26"/>
      <c r="BP308" s="26"/>
      <c r="BQ308" s="26"/>
      <c r="BR308" s="26"/>
      <c r="BS308" s="26"/>
      <c r="BT308" s="26"/>
      <c r="BU308" s="26"/>
      <c r="BV308" s="26"/>
      <c r="BW308" s="26"/>
      <c r="BX308" s="26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26"/>
      <c r="CP308" s="26"/>
      <c r="CQ308" s="26"/>
      <c r="CR308" s="26"/>
      <c r="CS308" s="26"/>
      <c r="CT308" s="26"/>
      <c r="CU308" s="26"/>
      <c r="CV308" s="26"/>
      <c r="CW308" s="26"/>
    </row>
    <row r="309" spans="1:101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6"/>
      <c r="AB309" s="26"/>
      <c r="AC309" s="26"/>
      <c r="AD309" s="26"/>
      <c r="AE309" s="26"/>
      <c r="AF309" s="26"/>
      <c r="AG309" s="26"/>
      <c r="AH309" s="26"/>
      <c r="AI309" s="26"/>
      <c r="AJ309" s="26"/>
      <c r="AK309" s="26"/>
      <c r="AL309" s="26"/>
      <c r="AM309" s="26"/>
      <c r="AN309" s="26"/>
      <c r="AO309" s="26"/>
      <c r="AP309" s="26"/>
      <c r="AQ309" s="26"/>
      <c r="AR309" s="26"/>
      <c r="AS309" s="26"/>
      <c r="AT309" s="26"/>
      <c r="AU309" s="26"/>
      <c r="AV309" s="26"/>
      <c r="AW309" s="26"/>
      <c r="AX309" s="26"/>
      <c r="AY309" s="26"/>
      <c r="AZ309" s="26"/>
      <c r="BA309" s="26"/>
      <c r="BB309" s="26"/>
      <c r="BC309" s="26"/>
      <c r="BD309" s="26"/>
      <c r="BE309" s="26"/>
      <c r="BF309" s="26"/>
      <c r="BG309" s="26"/>
      <c r="BH309" s="26"/>
      <c r="BI309" s="26"/>
      <c r="BJ309" s="26"/>
      <c r="BK309" s="26"/>
      <c r="BL309" s="26"/>
      <c r="BM309" s="26"/>
      <c r="BN309" s="26"/>
      <c r="BO309" s="26"/>
      <c r="BP309" s="26"/>
      <c r="BQ309" s="26"/>
      <c r="BR309" s="26"/>
      <c r="BS309" s="26"/>
      <c r="BT309" s="26"/>
      <c r="BU309" s="26"/>
      <c r="BV309" s="26"/>
      <c r="BW309" s="26"/>
      <c r="BX309" s="26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26"/>
      <c r="CP309" s="26"/>
      <c r="CQ309" s="26"/>
      <c r="CR309" s="26"/>
      <c r="CS309" s="26"/>
      <c r="CT309" s="26"/>
      <c r="CU309" s="26"/>
      <c r="CV309" s="26"/>
      <c r="CW309" s="26"/>
    </row>
    <row r="310" spans="1:101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6"/>
      <c r="AB310" s="26"/>
      <c r="AC310" s="26"/>
      <c r="AD310" s="26"/>
      <c r="AE310" s="26"/>
      <c r="AF310" s="26"/>
      <c r="AG310" s="26"/>
      <c r="AH310" s="26"/>
      <c r="AI310" s="26"/>
      <c r="AJ310" s="26"/>
      <c r="AK310" s="26"/>
      <c r="AL310" s="26"/>
      <c r="AM310" s="26"/>
      <c r="AN310" s="26"/>
      <c r="AO310" s="26"/>
      <c r="AP310" s="26"/>
      <c r="AQ310" s="26"/>
      <c r="AR310" s="26"/>
      <c r="AS310" s="26"/>
      <c r="AT310" s="26"/>
      <c r="AU310" s="26"/>
      <c r="AV310" s="26"/>
      <c r="AW310" s="26"/>
      <c r="AX310" s="26"/>
      <c r="AY310" s="26"/>
      <c r="AZ310" s="26"/>
      <c r="BA310" s="26"/>
      <c r="BB310" s="26"/>
      <c r="BC310" s="26"/>
      <c r="BD310" s="26"/>
      <c r="BE310" s="26"/>
      <c r="BF310" s="26"/>
      <c r="BG310" s="26"/>
      <c r="BH310" s="26"/>
      <c r="BI310" s="26"/>
      <c r="BJ310" s="26"/>
      <c r="BK310" s="26"/>
      <c r="BL310" s="26"/>
      <c r="BM310" s="26"/>
      <c r="BN310" s="26"/>
      <c r="BO310" s="26"/>
      <c r="BP310" s="26"/>
      <c r="BQ310" s="26"/>
      <c r="BR310" s="26"/>
      <c r="BS310" s="26"/>
      <c r="BT310" s="26"/>
      <c r="BU310" s="26"/>
      <c r="BV310" s="26"/>
      <c r="BW310" s="26"/>
      <c r="BX310" s="26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26"/>
      <c r="CP310" s="26"/>
      <c r="CQ310" s="26"/>
      <c r="CR310" s="26"/>
      <c r="CS310" s="26"/>
      <c r="CT310" s="26"/>
      <c r="CU310" s="26"/>
      <c r="CV310" s="26"/>
      <c r="CW310" s="26"/>
    </row>
    <row r="311" spans="1:101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6"/>
      <c r="AB311" s="26"/>
      <c r="AC311" s="26"/>
      <c r="AD311" s="26"/>
      <c r="AE311" s="26"/>
      <c r="AF311" s="26"/>
      <c r="AG311" s="26"/>
      <c r="AH311" s="26"/>
      <c r="AI311" s="26"/>
      <c r="AJ311" s="26"/>
      <c r="AK311" s="26"/>
      <c r="AL311" s="26"/>
      <c r="AM311" s="26"/>
      <c r="AN311" s="26"/>
      <c r="AO311" s="26"/>
      <c r="AP311" s="26"/>
      <c r="AQ311" s="26"/>
      <c r="AR311" s="26"/>
      <c r="AS311" s="26"/>
      <c r="AT311" s="26"/>
      <c r="AU311" s="26"/>
      <c r="AV311" s="26"/>
      <c r="AW311" s="26"/>
      <c r="AX311" s="26"/>
      <c r="AY311" s="26"/>
      <c r="AZ311" s="26"/>
      <c r="BA311" s="26"/>
      <c r="BB311" s="26"/>
      <c r="BC311" s="26"/>
      <c r="BD311" s="26"/>
      <c r="BE311" s="26"/>
      <c r="BF311" s="26"/>
      <c r="BG311" s="26"/>
      <c r="BH311" s="26"/>
      <c r="BI311" s="26"/>
      <c r="BJ311" s="26"/>
      <c r="BK311" s="26"/>
      <c r="BL311" s="26"/>
      <c r="BM311" s="26"/>
      <c r="BN311" s="26"/>
      <c r="BO311" s="26"/>
      <c r="BP311" s="26"/>
      <c r="BQ311" s="26"/>
      <c r="BR311" s="26"/>
      <c r="BS311" s="26"/>
      <c r="BT311" s="26"/>
      <c r="BU311" s="26"/>
      <c r="BV311" s="26"/>
      <c r="BW311" s="26"/>
      <c r="BX311" s="26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26"/>
      <c r="CP311" s="26"/>
      <c r="CQ311" s="26"/>
      <c r="CR311" s="26"/>
      <c r="CS311" s="26"/>
      <c r="CT311" s="26"/>
      <c r="CU311" s="26"/>
      <c r="CV311" s="26"/>
      <c r="CW311" s="26"/>
    </row>
    <row r="312" spans="1:101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6"/>
      <c r="AB312" s="26"/>
      <c r="AC312" s="26"/>
      <c r="AD312" s="26"/>
      <c r="AE312" s="26"/>
      <c r="AF312" s="26"/>
      <c r="AG312" s="26"/>
      <c r="AH312" s="26"/>
      <c r="AI312" s="26"/>
      <c r="AJ312" s="26"/>
      <c r="AK312" s="26"/>
      <c r="AL312" s="26"/>
      <c r="AM312" s="26"/>
      <c r="AN312" s="26"/>
      <c r="AO312" s="26"/>
      <c r="AP312" s="26"/>
      <c r="AQ312" s="26"/>
      <c r="AR312" s="26"/>
      <c r="AS312" s="26"/>
      <c r="AT312" s="26"/>
      <c r="AU312" s="26"/>
      <c r="AV312" s="26"/>
      <c r="AW312" s="26"/>
      <c r="AX312" s="26"/>
      <c r="AY312" s="26"/>
      <c r="AZ312" s="26"/>
      <c r="BA312" s="26"/>
      <c r="BB312" s="26"/>
      <c r="BC312" s="26"/>
      <c r="BD312" s="26"/>
      <c r="BE312" s="26"/>
      <c r="BF312" s="26"/>
      <c r="BG312" s="26"/>
      <c r="BH312" s="26"/>
      <c r="BI312" s="26"/>
      <c r="BJ312" s="26"/>
      <c r="BK312" s="26"/>
      <c r="BL312" s="26"/>
      <c r="BM312" s="26"/>
      <c r="BN312" s="26"/>
      <c r="BO312" s="26"/>
      <c r="BP312" s="26"/>
      <c r="BQ312" s="26"/>
      <c r="BR312" s="26"/>
      <c r="BS312" s="26"/>
      <c r="BT312" s="26"/>
      <c r="BU312" s="26"/>
      <c r="BV312" s="26"/>
      <c r="BW312" s="26"/>
      <c r="BX312" s="26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26"/>
      <c r="CP312" s="26"/>
      <c r="CQ312" s="26"/>
      <c r="CR312" s="26"/>
      <c r="CS312" s="26"/>
      <c r="CT312" s="26"/>
      <c r="CU312" s="26"/>
      <c r="CV312" s="26"/>
      <c r="CW312" s="26"/>
    </row>
    <row r="313" spans="1:101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6"/>
      <c r="AB313" s="26"/>
      <c r="AC313" s="26"/>
      <c r="AD313" s="26"/>
      <c r="AE313" s="26"/>
      <c r="AF313" s="26"/>
      <c r="AG313" s="26"/>
      <c r="AH313" s="26"/>
      <c r="AI313" s="26"/>
      <c r="AJ313" s="26"/>
      <c r="AK313" s="26"/>
      <c r="AL313" s="26"/>
      <c r="AM313" s="26"/>
      <c r="AN313" s="26"/>
      <c r="AO313" s="26"/>
      <c r="AP313" s="26"/>
      <c r="AQ313" s="26"/>
      <c r="AR313" s="26"/>
      <c r="AS313" s="26"/>
      <c r="AT313" s="26"/>
      <c r="AU313" s="26"/>
      <c r="AV313" s="26"/>
      <c r="AW313" s="26"/>
      <c r="AX313" s="26"/>
      <c r="AY313" s="26"/>
      <c r="AZ313" s="26"/>
      <c r="BA313" s="26"/>
      <c r="BB313" s="26"/>
      <c r="BC313" s="26"/>
      <c r="BD313" s="26"/>
      <c r="BE313" s="26"/>
      <c r="BF313" s="26"/>
      <c r="BG313" s="26"/>
      <c r="BH313" s="26"/>
      <c r="BI313" s="26"/>
      <c r="BJ313" s="26"/>
      <c r="BK313" s="26"/>
      <c r="BL313" s="26"/>
      <c r="BM313" s="26"/>
      <c r="BN313" s="26"/>
      <c r="BO313" s="26"/>
      <c r="BP313" s="26"/>
      <c r="BQ313" s="26"/>
      <c r="BR313" s="26"/>
      <c r="BS313" s="26"/>
      <c r="BT313" s="26"/>
      <c r="BU313" s="26"/>
      <c r="BV313" s="26"/>
      <c r="BW313" s="26"/>
      <c r="BX313" s="26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26"/>
      <c r="CP313" s="26"/>
      <c r="CQ313" s="26"/>
      <c r="CR313" s="26"/>
      <c r="CS313" s="26"/>
      <c r="CT313" s="26"/>
      <c r="CU313" s="26"/>
      <c r="CV313" s="26"/>
      <c r="CW313" s="26"/>
    </row>
    <row r="314" spans="1:101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6"/>
      <c r="AB314" s="26"/>
      <c r="AC314" s="26"/>
      <c r="AD314" s="26"/>
      <c r="AE314" s="26"/>
      <c r="AF314" s="26"/>
      <c r="AG314" s="26"/>
      <c r="AH314" s="26"/>
      <c r="AI314" s="26"/>
      <c r="AJ314" s="26"/>
      <c r="AK314" s="26"/>
      <c r="AL314" s="26"/>
      <c r="AM314" s="26"/>
      <c r="AN314" s="26"/>
      <c r="AO314" s="26"/>
      <c r="AP314" s="26"/>
      <c r="AQ314" s="26"/>
      <c r="AR314" s="26"/>
      <c r="AS314" s="26"/>
      <c r="AT314" s="26"/>
      <c r="AU314" s="26"/>
      <c r="AV314" s="26"/>
      <c r="AW314" s="26"/>
      <c r="AX314" s="26"/>
      <c r="AY314" s="26"/>
      <c r="AZ314" s="26"/>
      <c r="BA314" s="26"/>
      <c r="BB314" s="26"/>
      <c r="BC314" s="26"/>
      <c r="BD314" s="26"/>
      <c r="BE314" s="26"/>
      <c r="BF314" s="26"/>
      <c r="BG314" s="26"/>
      <c r="BH314" s="26"/>
      <c r="BI314" s="26"/>
      <c r="BJ314" s="26"/>
      <c r="BK314" s="26"/>
      <c r="BL314" s="26"/>
      <c r="BM314" s="26"/>
      <c r="BN314" s="26"/>
      <c r="BO314" s="26"/>
      <c r="BP314" s="26"/>
      <c r="BQ314" s="26"/>
      <c r="BR314" s="26"/>
      <c r="BS314" s="26"/>
      <c r="BT314" s="26"/>
      <c r="BU314" s="26"/>
      <c r="BV314" s="26"/>
      <c r="BW314" s="26"/>
      <c r="BX314" s="26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26"/>
      <c r="CP314" s="26"/>
      <c r="CQ314" s="26"/>
      <c r="CR314" s="26"/>
      <c r="CS314" s="26"/>
      <c r="CT314" s="26"/>
      <c r="CU314" s="26"/>
      <c r="CV314" s="26"/>
      <c r="CW314" s="26"/>
    </row>
    <row r="315" spans="1:101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6"/>
      <c r="AB315" s="26"/>
      <c r="AC315" s="26"/>
      <c r="AD315" s="26"/>
      <c r="AE315" s="26"/>
      <c r="AF315" s="26"/>
      <c r="AG315" s="26"/>
      <c r="AH315" s="26"/>
      <c r="AI315" s="26"/>
      <c r="AJ315" s="26"/>
      <c r="AK315" s="26"/>
      <c r="AL315" s="26"/>
      <c r="AM315" s="26"/>
      <c r="AN315" s="26"/>
      <c r="AO315" s="26"/>
      <c r="AP315" s="26"/>
      <c r="AQ315" s="26"/>
      <c r="AR315" s="26"/>
      <c r="AS315" s="26"/>
      <c r="AT315" s="26"/>
      <c r="AU315" s="26"/>
      <c r="AV315" s="26"/>
      <c r="AW315" s="26"/>
      <c r="AX315" s="26"/>
      <c r="AY315" s="26"/>
      <c r="AZ315" s="26"/>
      <c r="BA315" s="26"/>
      <c r="BB315" s="26"/>
      <c r="BC315" s="26"/>
      <c r="BD315" s="26"/>
      <c r="BE315" s="26"/>
      <c r="BF315" s="26"/>
      <c r="BG315" s="26"/>
      <c r="BH315" s="26"/>
      <c r="BI315" s="26"/>
      <c r="BJ315" s="26"/>
      <c r="BK315" s="26"/>
      <c r="BL315" s="26"/>
      <c r="BM315" s="26"/>
      <c r="BN315" s="26"/>
      <c r="BO315" s="26"/>
      <c r="BP315" s="26"/>
      <c r="BQ315" s="26"/>
      <c r="BR315" s="26"/>
      <c r="BS315" s="26"/>
      <c r="BT315" s="26"/>
      <c r="BU315" s="26"/>
      <c r="BV315" s="26"/>
      <c r="BW315" s="26"/>
      <c r="BX315" s="26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26"/>
      <c r="CP315" s="26"/>
      <c r="CQ315" s="26"/>
      <c r="CR315" s="26"/>
      <c r="CS315" s="26"/>
      <c r="CT315" s="26"/>
      <c r="CU315" s="26"/>
      <c r="CV315" s="26"/>
      <c r="CW315" s="26"/>
    </row>
    <row r="316" spans="1:101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6"/>
      <c r="AB316" s="26"/>
      <c r="AC316" s="26"/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  <c r="AQ316" s="26"/>
      <c r="AR316" s="26"/>
      <c r="AS316" s="26"/>
      <c r="AT316" s="26"/>
      <c r="AU316" s="26"/>
      <c r="AV316" s="26"/>
      <c r="AW316" s="26"/>
      <c r="AX316" s="26"/>
      <c r="AY316" s="26"/>
      <c r="AZ316" s="26"/>
      <c r="BA316" s="26"/>
      <c r="BB316" s="26"/>
      <c r="BC316" s="26"/>
      <c r="BD316" s="26"/>
      <c r="BE316" s="26"/>
      <c r="BF316" s="26"/>
      <c r="BG316" s="26"/>
      <c r="BH316" s="26"/>
      <c r="BI316" s="26"/>
      <c r="BJ316" s="26"/>
      <c r="BK316" s="26"/>
      <c r="BL316" s="26"/>
      <c r="BM316" s="26"/>
      <c r="BN316" s="26"/>
      <c r="BO316" s="26"/>
      <c r="BP316" s="26"/>
      <c r="BQ316" s="26"/>
      <c r="BR316" s="26"/>
      <c r="BS316" s="26"/>
      <c r="BT316" s="26"/>
      <c r="BU316" s="26"/>
      <c r="BV316" s="26"/>
      <c r="BW316" s="26"/>
      <c r="BX316" s="26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26"/>
      <c r="CP316" s="26"/>
      <c r="CQ316" s="26"/>
      <c r="CR316" s="26"/>
      <c r="CS316" s="26"/>
      <c r="CT316" s="26"/>
      <c r="CU316" s="26"/>
      <c r="CV316" s="26"/>
      <c r="CW316" s="26"/>
    </row>
    <row r="317" spans="1:101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6"/>
      <c r="AB317" s="26"/>
      <c r="AC317" s="26"/>
      <c r="AD317" s="26"/>
      <c r="AE317" s="26"/>
      <c r="AF317" s="26"/>
      <c r="AG317" s="26"/>
      <c r="AH317" s="26"/>
      <c r="AI317" s="26"/>
      <c r="AJ317" s="26"/>
      <c r="AK317" s="26"/>
      <c r="AL317" s="26"/>
      <c r="AM317" s="26"/>
      <c r="AN317" s="26"/>
      <c r="AO317" s="26"/>
      <c r="AP317" s="26"/>
      <c r="AQ317" s="26"/>
      <c r="AR317" s="26"/>
      <c r="AS317" s="26"/>
      <c r="AT317" s="26"/>
      <c r="AU317" s="26"/>
      <c r="AV317" s="26"/>
      <c r="AW317" s="26"/>
      <c r="AX317" s="26"/>
      <c r="AY317" s="26"/>
      <c r="AZ317" s="26"/>
      <c r="BA317" s="26"/>
      <c r="BB317" s="26"/>
      <c r="BC317" s="26"/>
      <c r="BD317" s="26"/>
      <c r="BE317" s="26"/>
      <c r="BF317" s="26"/>
      <c r="BG317" s="26"/>
      <c r="BH317" s="26"/>
      <c r="BI317" s="26"/>
      <c r="BJ317" s="26"/>
      <c r="BK317" s="26"/>
      <c r="BL317" s="26"/>
      <c r="BM317" s="26"/>
      <c r="BN317" s="26"/>
      <c r="BO317" s="26"/>
      <c r="BP317" s="26"/>
      <c r="BQ317" s="26"/>
      <c r="BR317" s="26"/>
      <c r="BS317" s="26"/>
      <c r="BT317" s="26"/>
      <c r="BU317" s="26"/>
      <c r="BV317" s="26"/>
      <c r="BW317" s="26"/>
      <c r="BX317" s="26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26"/>
      <c r="CP317" s="26"/>
      <c r="CQ317" s="26"/>
      <c r="CR317" s="26"/>
      <c r="CS317" s="26"/>
      <c r="CT317" s="26"/>
      <c r="CU317" s="26"/>
      <c r="CV317" s="26"/>
      <c r="CW317" s="26"/>
    </row>
    <row r="318" spans="1:101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6"/>
      <c r="AB318" s="26"/>
      <c r="AC318" s="26"/>
      <c r="AD318" s="26"/>
      <c r="AE318" s="26"/>
      <c r="AF318" s="26"/>
      <c r="AG318" s="26"/>
      <c r="AH318" s="26"/>
      <c r="AI318" s="26"/>
      <c r="AJ318" s="26"/>
      <c r="AK318" s="26"/>
      <c r="AL318" s="26"/>
      <c r="AM318" s="26"/>
      <c r="AN318" s="26"/>
      <c r="AO318" s="26"/>
      <c r="AP318" s="26"/>
      <c r="AQ318" s="26"/>
      <c r="AR318" s="26"/>
      <c r="AS318" s="26"/>
      <c r="AT318" s="26"/>
      <c r="AU318" s="26"/>
      <c r="AV318" s="26"/>
      <c r="AW318" s="26"/>
      <c r="AX318" s="26"/>
      <c r="AY318" s="26"/>
      <c r="AZ318" s="26"/>
      <c r="BA318" s="26"/>
      <c r="BB318" s="26"/>
      <c r="BC318" s="26"/>
      <c r="BD318" s="26"/>
      <c r="BE318" s="26"/>
      <c r="BF318" s="26"/>
      <c r="BG318" s="26"/>
      <c r="BH318" s="26"/>
      <c r="BI318" s="26"/>
      <c r="BJ318" s="26"/>
      <c r="BK318" s="26"/>
      <c r="BL318" s="26"/>
      <c r="BM318" s="26"/>
      <c r="BN318" s="26"/>
      <c r="BO318" s="26"/>
      <c r="BP318" s="26"/>
      <c r="BQ318" s="26"/>
      <c r="BR318" s="26"/>
      <c r="BS318" s="26"/>
      <c r="BT318" s="26"/>
      <c r="BU318" s="26"/>
      <c r="BV318" s="26"/>
      <c r="BW318" s="26"/>
      <c r="BX318" s="26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26"/>
      <c r="CP318" s="26"/>
      <c r="CQ318" s="26"/>
      <c r="CR318" s="26"/>
      <c r="CS318" s="26"/>
      <c r="CT318" s="26"/>
      <c r="CU318" s="26"/>
      <c r="CV318" s="26"/>
      <c r="CW318" s="26"/>
    </row>
    <row r="319" spans="1:101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6"/>
      <c r="AB319" s="26"/>
      <c r="AC319" s="26"/>
      <c r="AD319" s="26"/>
      <c r="AE319" s="26"/>
      <c r="AF319" s="26"/>
      <c r="AG319" s="26"/>
      <c r="AH319" s="26"/>
      <c r="AI319" s="26"/>
      <c r="AJ319" s="26"/>
      <c r="AK319" s="26"/>
      <c r="AL319" s="26"/>
      <c r="AM319" s="26"/>
      <c r="AN319" s="26"/>
      <c r="AO319" s="26"/>
      <c r="AP319" s="26"/>
      <c r="AQ319" s="26"/>
      <c r="AR319" s="26"/>
      <c r="AS319" s="26"/>
      <c r="AT319" s="26"/>
      <c r="AU319" s="26"/>
      <c r="AV319" s="26"/>
      <c r="AW319" s="26"/>
      <c r="AX319" s="26"/>
      <c r="AY319" s="26"/>
      <c r="AZ319" s="26"/>
      <c r="BA319" s="26"/>
      <c r="BB319" s="26"/>
      <c r="BC319" s="26"/>
      <c r="BD319" s="26"/>
      <c r="BE319" s="26"/>
      <c r="BF319" s="26"/>
      <c r="BG319" s="26"/>
      <c r="BH319" s="26"/>
      <c r="BI319" s="26"/>
      <c r="BJ319" s="26"/>
      <c r="BK319" s="26"/>
      <c r="BL319" s="26"/>
      <c r="BM319" s="26"/>
      <c r="BN319" s="26"/>
      <c r="BO319" s="26"/>
      <c r="BP319" s="26"/>
      <c r="BQ319" s="26"/>
      <c r="BR319" s="26"/>
      <c r="BS319" s="26"/>
      <c r="BT319" s="26"/>
      <c r="BU319" s="26"/>
      <c r="BV319" s="26"/>
      <c r="BW319" s="26"/>
      <c r="BX319" s="26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26"/>
      <c r="CP319" s="26"/>
      <c r="CQ319" s="26"/>
      <c r="CR319" s="26"/>
      <c r="CS319" s="26"/>
      <c r="CT319" s="26"/>
      <c r="CU319" s="26"/>
      <c r="CV319" s="26"/>
      <c r="CW319" s="26"/>
    </row>
    <row r="320" spans="1:101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6"/>
      <c r="AB320" s="26"/>
      <c r="AC320" s="26"/>
      <c r="AD320" s="26"/>
      <c r="AE320" s="26"/>
      <c r="AF320" s="26"/>
      <c r="AG320" s="26"/>
      <c r="AH320" s="26"/>
      <c r="AI320" s="26"/>
      <c r="AJ320" s="26"/>
      <c r="AK320" s="26"/>
      <c r="AL320" s="26"/>
      <c r="AM320" s="26"/>
      <c r="AN320" s="26"/>
      <c r="AO320" s="26"/>
      <c r="AP320" s="26"/>
      <c r="AQ320" s="26"/>
      <c r="AR320" s="26"/>
      <c r="AS320" s="26"/>
      <c r="AT320" s="26"/>
      <c r="AU320" s="26"/>
      <c r="AV320" s="26"/>
      <c r="AW320" s="26"/>
      <c r="AX320" s="26"/>
      <c r="AY320" s="26"/>
      <c r="AZ320" s="26"/>
      <c r="BA320" s="26"/>
      <c r="BB320" s="26"/>
      <c r="BC320" s="26"/>
      <c r="BD320" s="26"/>
      <c r="BE320" s="26"/>
      <c r="BF320" s="26"/>
      <c r="BG320" s="26"/>
      <c r="BH320" s="26"/>
      <c r="BI320" s="26"/>
      <c r="BJ320" s="26"/>
      <c r="BK320" s="26"/>
      <c r="BL320" s="26"/>
      <c r="BM320" s="26"/>
      <c r="BN320" s="26"/>
      <c r="BO320" s="26"/>
      <c r="BP320" s="26"/>
      <c r="BQ320" s="26"/>
      <c r="BR320" s="26"/>
      <c r="BS320" s="26"/>
      <c r="BT320" s="26"/>
      <c r="BU320" s="26"/>
      <c r="BV320" s="26"/>
      <c r="BW320" s="26"/>
      <c r="BX320" s="26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26"/>
      <c r="CP320" s="26"/>
      <c r="CQ320" s="26"/>
      <c r="CR320" s="26"/>
      <c r="CS320" s="26"/>
      <c r="CT320" s="26"/>
      <c r="CU320" s="26"/>
      <c r="CV320" s="26"/>
      <c r="CW320" s="26"/>
    </row>
    <row r="321" spans="1:101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6"/>
      <c r="AB321" s="26"/>
      <c r="AC321" s="26"/>
      <c r="AD321" s="26"/>
      <c r="AE321" s="26"/>
      <c r="AF321" s="26"/>
      <c r="AG321" s="26"/>
      <c r="AH321" s="26"/>
      <c r="AI321" s="26"/>
      <c r="AJ321" s="26"/>
      <c r="AK321" s="26"/>
      <c r="AL321" s="26"/>
      <c r="AM321" s="26"/>
      <c r="AN321" s="26"/>
      <c r="AO321" s="26"/>
      <c r="AP321" s="26"/>
      <c r="AQ321" s="26"/>
      <c r="AR321" s="26"/>
      <c r="AS321" s="26"/>
      <c r="AT321" s="26"/>
      <c r="AU321" s="26"/>
      <c r="AV321" s="26"/>
      <c r="AW321" s="26"/>
      <c r="AX321" s="26"/>
      <c r="AY321" s="26"/>
      <c r="AZ321" s="26"/>
      <c r="BA321" s="26"/>
      <c r="BB321" s="26"/>
      <c r="BC321" s="26"/>
      <c r="BD321" s="26"/>
      <c r="BE321" s="26"/>
      <c r="BF321" s="26"/>
      <c r="BG321" s="26"/>
      <c r="BH321" s="26"/>
      <c r="BI321" s="26"/>
      <c r="BJ321" s="26"/>
      <c r="BK321" s="26"/>
      <c r="BL321" s="26"/>
      <c r="BM321" s="26"/>
      <c r="BN321" s="26"/>
      <c r="BO321" s="26"/>
      <c r="BP321" s="26"/>
      <c r="BQ321" s="26"/>
      <c r="BR321" s="26"/>
      <c r="BS321" s="26"/>
      <c r="BT321" s="26"/>
      <c r="BU321" s="26"/>
      <c r="BV321" s="26"/>
      <c r="BW321" s="26"/>
      <c r="BX321" s="26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26"/>
      <c r="CP321" s="26"/>
      <c r="CQ321" s="26"/>
      <c r="CR321" s="26"/>
      <c r="CS321" s="26"/>
      <c r="CT321" s="26"/>
      <c r="CU321" s="26"/>
      <c r="CV321" s="26"/>
      <c r="CW321" s="26"/>
    </row>
    <row r="322" spans="1:101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6"/>
      <c r="AB322" s="26"/>
      <c r="AC322" s="26"/>
      <c r="AD322" s="26"/>
      <c r="AE322" s="26"/>
      <c r="AF322" s="26"/>
      <c r="AG322" s="26"/>
      <c r="AH322" s="26"/>
      <c r="AI322" s="26"/>
      <c r="AJ322" s="26"/>
      <c r="AK322" s="26"/>
      <c r="AL322" s="26"/>
      <c r="AM322" s="26"/>
      <c r="AN322" s="26"/>
      <c r="AO322" s="26"/>
      <c r="AP322" s="26"/>
      <c r="AQ322" s="26"/>
      <c r="AR322" s="26"/>
      <c r="AS322" s="26"/>
      <c r="AT322" s="26"/>
      <c r="AU322" s="26"/>
      <c r="AV322" s="26"/>
      <c r="AW322" s="26"/>
      <c r="AX322" s="26"/>
      <c r="AY322" s="26"/>
      <c r="AZ322" s="26"/>
      <c r="BA322" s="26"/>
      <c r="BB322" s="26"/>
      <c r="BC322" s="26"/>
      <c r="BD322" s="26"/>
      <c r="BE322" s="26"/>
      <c r="BF322" s="26"/>
      <c r="BG322" s="26"/>
      <c r="BH322" s="26"/>
      <c r="BI322" s="26"/>
      <c r="BJ322" s="26"/>
      <c r="BK322" s="26"/>
      <c r="BL322" s="26"/>
      <c r="BM322" s="26"/>
      <c r="BN322" s="26"/>
      <c r="BO322" s="26"/>
      <c r="BP322" s="26"/>
      <c r="BQ322" s="26"/>
      <c r="BR322" s="26"/>
      <c r="BS322" s="26"/>
      <c r="BT322" s="26"/>
      <c r="BU322" s="26"/>
      <c r="BV322" s="26"/>
      <c r="BW322" s="26"/>
      <c r="BX322" s="26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26"/>
      <c r="CP322" s="26"/>
      <c r="CQ322" s="26"/>
      <c r="CR322" s="26"/>
      <c r="CS322" s="26"/>
      <c r="CT322" s="26"/>
      <c r="CU322" s="26"/>
      <c r="CV322" s="26"/>
      <c r="CW322" s="26"/>
    </row>
    <row r="323" spans="1:101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6"/>
      <c r="AB323" s="26"/>
      <c r="AC323" s="26"/>
      <c r="AD323" s="26"/>
      <c r="AE323" s="26"/>
      <c r="AF323" s="26"/>
      <c r="AG323" s="26"/>
      <c r="AH323" s="26"/>
      <c r="AI323" s="26"/>
      <c r="AJ323" s="26"/>
      <c r="AK323" s="26"/>
      <c r="AL323" s="26"/>
      <c r="AM323" s="26"/>
      <c r="AN323" s="26"/>
      <c r="AO323" s="26"/>
      <c r="AP323" s="26"/>
      <c r="AQ323" s="26"/>
      <c r="AR323" s="26"/>
      <c r="AS323" s="26"/>
      <c r="AT323" s="26"/>
      <c r="AU323" s="26"/>
      <c r="AV323" s="26"/>
      <c r="AW323" s="26"/>
      <c r="AX323" s="26"/>
      <c r="AY323" s="26"/>
      <c r="AZ323" s="26"/>
      <c r="BA323" s="26"/>
      <c r="BB323" s="26"/>
      <c r="BC323" s="26"/>
      <c r="BD323" s="26"/>
      <c r="BE323" s="26"/>
      <c r="BF323" s="26"/>
      <c r="BG323" s="26"/>
      <c r="BH323" s="26"/>
      <c r="BI323" s="26"/>
      <c r="BJ323" s="26"/>
      <c r="BK323" s="26"/>
      <c r="BL323" s="26"/>
      <c r="BM323" s="26"/>
      <c r="BN323" s="26"/>
      <c r="BO323" s="26"/>
      <c r="BP323" s="26"/>
      <c r="BQ323" s="26"/>
      <c r="BR323" s="26"/>
      <c r="BS323" s="26"/>
      <c r="BT323" s="26"/>
      <c r="BU323" s="26"/>
      <c r="BV323" s="26"/>
      <c r="BW323" s="26"/>
      <c r="BX323" s="26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26"/>
      <c r="CP323" s="26"/>
      <c r="CQ323" s="26"/>
      <c r="CR323" s="26"/>
      <c r="CS323" s="26"/>
      <c r="CT323" s="26"/>
      <c r="CU323" s="26"/>
      <c r="CV323" s="26"/>
      <c r="CW323" s="26"/>
    </row>
    <row r="324" spans="1:101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6"/>
      <c r="AB324" s="26"/>
      <c r="AC324" s="26"/>
      <c r="AD324" s="26"/>
      <c r="AE324" s="26"/>
      <c r="AF324" s="26"/>
      <c r="AG324" s="26"/>
      <c r="AH324" s="26"/>
      <c r="AI324" s="26"/>
      <c r="AJ324" s="26"/>
      <c r="AK324" s="26"/>
      <c r="AL324" s="26"/>
      <c r="AM324" s="26"/>
      <c r="AN324" s="26"/>
      <c r="AO324" s="26"/>
      <c r="AP324" s="26"/>
      <c r="AQ324" s="26"/>
      <c r="AR324" s="26"/>
      <c r="AS324" s="26"/>
      <c r="AT324" s="26"/>
      <c r="AU324" s="26"/>
      <c r="AV324" s="26"/>
      <c r="AW324" s="26"/>
      <c r="AX324" s="26"/>
      <c r="AY324" s="26"/>
      <c r="AZ324" s="26"/>
      <c r="BA324" s="26"/>
      <c r="BB324" s="26"/>
      <c r="BC324" s="26"/>
      <c r="BD324" s="26"/>
      <c r="BE324" s="26"/>
      <c r="BF324" s="26"/>
      <c r="BG324" s="26"/>
      <c r="BH324" s="26"/>
      <c r="BI324" s="26"/>
      <c r="BJ324" s="26"/>
      <c r="BK324" s="26"/>
      <c r="BL324" s="26"/>
      <c r="BM324" s="26"/>
      <c r="BN324" s="26"/>
      <c r="BO324" s="26"/>
      <c r="BP324" s="26"/>
      <c r="BQ324" s="26"/>
      <c r="BR324" s="26"/>
      <c r="BS324" s="26"/>
      <c r="BT324" s="26"/>
      <c r="BU324" s="26"/>
      <c r="BV324" s="26"/>
      <c r="BW324" s="26"/>
      <c r="BX324" s="26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26"/>
      <c r="CP324" s="26"/>
      <c r="CQ324" s="26"/>
      <c r="CR324" s="26"/>
      <c r="CS324" s="26"/>
      <c r="CT324" s="26"/>
      <c r="CU324" s="26"/>
      <c r="CV324" s="26"/>
      <c r="CW324" s="26"/>
    </row>
    <row r="325" spans="1:101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6"/>
      <c r="AB325" s="26"/>
      <c r="AC325" s="26"/>
      <c r="AD325" s="26"/>
      <c r="AE325" s="26"/>
      <c r="AF325" s="26"/>
      <c r="AG325" s="26"/>
      <c r="AH325" s="26"/>
      <c r="AI325" s="26"/>
      <c r="AJ325" s="26"/>
      <c r="AK325" s="26"/>
      <c r="AL325" s="26"/>
      <c r="AM325" s="26"/>
      <c r="AN325" s="26"/>
      <c r="AO325" s="26"/>
      <c r="AP325" s="26"/>
      <c r="AQ325" s="26"/>
      <c r="AR325" s="26"/>
      <c r="AS325" s="26"/>
      <c r="AT325" s="26"/>
      <c r="AU325" s="26"/>
      <c r="AV325" s="26"/>
      <c r="AW325" s="26"/>
      <c r="AX325" s="26"/>
      <c r="AY325" s="26"/>
      <c r="AZ325" s="26"/>
      <c r="BA325" s="26"/>
      <c r="BB325" s="26"/>
      <c r="BC325" s="26"/>
      <c r="BD325" s="26"/>
      <c r="BE325" s="26"/>
      <c r="BF325" s="26"/>
      <c r="BG325" s="26"/>
      <c r="BH325" s="26"/>
      <c r="BI325" s="26"/>
      <c r="BJ325" s="26"/>
      <c r="BK325" s="26"/>
      <c r="BL325" s="26"/>
      <c r="BM325" s="26"/>
      <c r="BN325" s="26"/>
      <c r="BO325" s="26"/>
      <c r="BP325" s="26"/>
      <c r="BQ325" s="26"/>
      <c r="BR325" s="26"/>
      <c r="BS325" s="26"/>
      <c r="BT325" s="26"/>
      <c r="BU325" s="26"/>
      <c r="BV325" s="26"/>
      <c r="BW325" s="26"/>
      <c r="BX325" s="26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26"/>
      <c r="CP325" s="26"/>
      <c r="CQ325" s="26"/>
      <c r="CR325" s="26"/>
      <c r="CS325" s="26"/>
      <c r="CT325" s="26"/>
      <c r="CU325" s="26"/>
      <c r="CV325" s="26"/>
      <c r="CW325" s="26"/>
    </row>
    <row r="326" spans="1:101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6"/>
      <c r="AB326" s="26"/>
      <c r="AC326" s="26"/>
      <c r="AD326" s="26"/>
      <c r="AE326" s="26"/>
      <c r="AF326" s="26"/>
      <c r="AG326" s="26"/>
      <c r="AH326" s="26"/>
      <c r="AI326" s="26"/>
      <c r="AJ326" s="26"/>
      <c r="AK326" s="26"/>
      <c r="AL326" s="26"/>
      <c r="AM326" s="26"/>
      <c r="AN326" s="26"/>
      <c r="AO326" s="26"/>
      <c r="AP326" s="26"/>
      <c r="AQ326" s="26"/>
      <c r="AR326" s="26"/>
      <c r="AS326" s="26"/>
      <c r="AT326" s="26"/>
      <c r="AU326" s="26"/>
      <c r="AV326" s="26"/>
      <c r="AW326" s="26"/>
      <c r="AX326" s="26"/>
      <c r="AY326" s="26"/>
      <c r="AZ326" s="26"/>
      <c r="BA326" s="26"/>
      <c r="BB326" s="26"/>
      <c r="BC326" s="26"/>
      <c r="BD326" s="26"/>
      <c r="BE326" s="26"/>
      <c r="BF326" s="26"/>
      <c r="BG326" s="26"/>
      <c r="BH326" s="26"/>
      <c r="BI326" s="26"/>
      <c r="BJ326" s="26"/>
      <c r="BK326" s="26"/>
      <c r="BL326" s="26"/>
      <c r="BM326" s="26"/>
      <c r="BN326" s="26"/>
      <c r="BO326" s="26"/>
      <c r="BP326" s="26"/>
      <c r="BQ326" s="26"/>
      <c r="BR326" s="26"/>
      <c r="BS326" s="26"/>
      <c r="BT326" s="26"/>
      <c r="BU326" s="26"/>
      <c r="BV326" s="26"/>
      <c r="BW326" s="26"/>
      <c r="BX326" s="26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26"/>
      <c r="CP326" s="26"/>
      <c r="CQ326" s="26"/>
      <c r="CR326" s="26"/>
      <c r="CS326" s="26"/>
      <c r="CT326" s="26"/>
      <c r="CU326" s="26"/>
      <c r="CV326" s="26"/>
      <c r="CW326" s="26"/>
    </row>
    <row r="327" spans="1:101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6"/>
      <c r="AB327" s="26"/>
      <c r="AC327" s="26"/>
      <c r="AD327" s="26"/>
      <c r="AE327" s="26"/>
      <c r="AF327" s="26"/>
      <c r="AG327" s="26"/>
      <c r="AH327" s="26"/>
      <c r="AI327" s="26"/>
      <c r="AJ327" s="26"/>
      <c r="AK327" s="26"/>
      <c r="AL327" s="26"/>
      <c r="AM327" s="26"/>
      <c r="AN327" s="26"/>
      <c r="AO327" s="26"/>
      <c r="AP327" s="26"/>
      <c r="AQ327" s="26"/>
      <c r="AR327" s="26"/>
      <c r="AS327" s="26"/>
      <c r="AT327" s="26"/>
      <c r="AU327" s="26"/>
      <c r="AV327" s="26"/>
      <c r="AW327" s="26"/>
      <c r="AX327" s="26"/>
      <c r="AY327" s="26"/>
      <c r="AZ327" s="26"/>
      <c r="BA327" s="26"/>
      <c r="BB327" s="26"/>
      <c r="BC327" s="26"/>
      <c r="BD327" s="26"/>
      <c r="BE327" s="26"/>
      <c r="BF327" s="26"/>
      <c r="BG327" s="26"/>
      <c r="BH327" s="26"/>
      <c r="BI327" s="26"/>
      <c r="BJ327" s="26"/>
      <c r="BK327" s="26"/>
      <c r="BL327" s="26"/>
      <c r="BM327" s="26"/>
      <c r="BN327" s="26"/>
      <c r="BO327" s="26"/>
      <c r="BP327" s="26"/>
      <c r="BQ327" s="26"/>
      <c r="BR327" s="26"/>
      <c r="BS327" s="26"/>
      <c r="BT327" s="26"/>
      <c r="BU327" s="26"/>
      <c r="BV327" s="26"/>
      <c r="BW327" s="26"/>
      <c r="BX327" s="26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26"/>
      <c r="CP327" s="26"/>
      <c r="CQ327" s="26"/>
      <c r="CR327" s="26"/>
      <c r="CS327" s="26"/>
      <c r="CT327" s="26"/>
      <c r="CU327" s="26"/>
      <c r="CV327" s="26"/>
      <c r="CW327" s="26"/>
    </row>
    <row r="328" spans="1:101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6"/>
      <c r="AB328" s="26"/>
      <c r="AC328" s="26"/>
      <c r="AD328" s="26"/>
      <c r="AE328" s="26"/>
      <c r="AF328" s="26"/>
      <c r="AG328" s="26"/>
      <c r="AH328" s="26"/>
      <c r="AI328" s="26"/>
      <c r="AJ328" s="26"/>
      <c r="AK328" s="26"/>
      <c r="AL328" s="26"/>
      <c r="AM328" s="26"/>
      <c r="AN328" s="26"/>
      <c r="AO328" s="26"/>
      <c r="AP328" s="26"/>
      <c r="AQ328" s="26"/>
      <c r="AR328" s="26"/>
      <c r="AS328" s="26"/>
      <c r="AT328" s="26"/>
      <c r="AU328" s="26"/>
      <c r="AV328" s="26"/>
      <c r="AW328" s="26"/>
      <c r="AX328" s="26"/>
      <c r="AY328" s="26"/>
      <c r="AZ328" s="26"/>
      <c r="BA328" s="26"/>
      <c r="BB328" s="26"/>
      <c r="BC328" s="26"/>
      <c r="BD328" s="26"/>
      <c r="BE328" s="26"/>
      <c r="BF328" s="26"/>
      <c r="BG328" s="26"/>
      <c r="BH328" s="26"/>
      <c r="BI328" s="26"/>
      <c r="BJ328" s="26"/>
      <c r="BK328" s="26"/>
      <c r="BL328" s="26"/>
      <c r="BM328" s="26"/>
      <c r="BN328" s="26"/>
      <c r="BO328" s="26"/>
      <c r="BP328" s="26"/>
      <c r="BQ328" s="26"/>
      <c r="BR328" s="26"/>
      <c r="BS328" s="26"/>
      <c r="BT328" s="26"/>
      <c r="BU328" s="26"/>
      <c r="BV328" s="26"/>
      <c r="BW328" s="26"/>
      <c r="BX328" s="26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26"/>
      <c r="CP328" s="26"/>
      <c r="CQ328" s="26"/>
      <c r="CR328" s="26"/>
      <c r="CS328" s="26"/>
      <c r="CT328" s="26"/>
      <c r="CU328" s="26"/>
      <c r="CV328" s="26"/>
      <c r="CW328" s="26"/>
    </row>
    <row r="329" spans="1:101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6"/>
      <c r="AB329" s="26"/>
      <c r="AC329" s="26"/>
      <c r="AD329" s="26"/>
      <c r="AE329" s="26"/>
      <c r="AF329" s="26"/>
      <c r="AG329" s="26"/>
      <c r="AH329" s="26"/>
      <c r="AI329" s="26"/>
      <c r="AJ329" s="26"/>
      <c r="AK329" s="26"/>
      <c r="AL329" s="26"/>
      <c r="AM329" s="26"/>
      <c r="AN329" s="26"/>
      <c r="AO329" s="26"/>
      <c r="AP329" s="26"/>
      <c r="AQ329" s="26"/>
      <c r="AR329" s="26"/>
      <c r="AS329" s="26"/>
      <c r="AT329" s="26"/>
      <c r="AU329" s="26"/>
      <c r="AV329" s="26"/>
      <c r="AW329" s="26"/>
      <c r="AX329" s="26"/>
      <c r="AY329" s="26"/>
      <c r="AZ329" s="26"/>
      <c r="BA329" s="26"/>
      <c r="BB329" s="26"/>
      <c r="BC329" s="26"/>
      <c r="BD329" s="26"/>
      <c r="BE329" s="26"/>
      <c r="BF329" s="26"/>
      <c r="BG329" s="26"/>
      <c r="BH329" s="26"/>
      <c r="BI329" s="26"/>
      <c r="BJ329" s="26"/>
      <c r="BK329" s="26"/>
      <c r="BL329" s="26"/>
      <c r="BM329" s="26"/>
      <c r="BN329" s="26"/>
      <c r="BO329" s="26"/>
      <c r="BP329" s="26"/>
      <c r="BQ329" s="26"/>
      <c r="BR329" s="26"/>
      <c r="BS329" s="26"/>
      <c r="BT329" s="26"/>
      <c r="BU329" s="26"/>
      <c r="BV329" s="26"/>
      <c r="BW329" s="26"/>
      <c r="BX329" s="26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26"/>
      <c r="CP329" s="26"/>
      <c r="CQ329" s="26"/>
      <c r="CR329" s="26"/>
      <c r="CS329" s="26"/>
      <c r="CT329" s="26"/>
      <c r="CU329" s="26"/>
      <c r="CV329" s="26"/>
      <c r="CW329" s="26"/>
    </row>
    <row r="330" spans="1:101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6"/>
      <c r="AB330" s="26"/>
      <c r="AC330" s="26"/>
      <c r="AD330" s="26"/>
      <c r="AE330" s="26"/>
      <c r="AF330" s="26"/>
      <c r="AG330" s="26"/>
      <c r="AH330" s="26"/>
      <c r="AI330" s="26"/>
      <c r="AJ330" s="26"/>
      <c r="AK330" s="26"/>
      <c r="AL330" s="26"/>
      <c r="AM330" s="26"/>
      <c r="AN330" s="26"/>
      <c r="AO330" s="26"/>
      <c r="AP330" s="26"/>
      <c r="AQ330" s="26"/>
      <c r="AR330" s="26"/>
      <c r="AS330" s="26"/>
      <c r="AT330" s="26"/>
      <c r="AU330" s="26"/>
      <c r="AV330" s="26"/>
      <c r="AW330" s="26"/>
      <c r="AX330" s="26"/>
      <c r="AY330" s="26"/>
      <c r="AZ330" s="26"/>
      <c r="BA330" s="26"/>
      <c r="BB330" s="26"/>
      <c r="BC330" s="26"/>
      <c r="BD330" s="26"/>
      <c r="BE330" s="26"/>
      <c r="BF330" s="26"/>
      <c r="BG330" s="26"/>
      <c r="BH330" s="26"/>
      <c r="BI330" s="26"/>
      <c r="BJ330" s="26"/>
      <c r="BK330" s="26"/>
      <c r="BL330" s="26"/>
      <c r="BM330" s="26"/>
      <c r="BN330" s="26"/>
      <c r="BO330" s="26"/>
      <c r="BP330" s="26"/>
      <c r="BQ330" s="26"/>
      <c r="BR330" s="26"/>
      <c r="BS330" s="26"/>
      <c r="BT330" s="26"/>
      <c r="BU330" s="26"/>
      <c r="BV330" s="26"/>
      <c r="BW330" s="26"/>
      <c r="BX330" s="26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26"/>
      <c r="CP330" s="26"/>
      <c r="CQ330" s="26"/>
      <c r="CR330" s="26"/>
      <c r="CS330" s="26"/>
      <c r="CT330" s="26"/>
      <c r="CU330" s="26"/>
      <c r="CV330" s="26"/>
      <c r="CW330" s="26"/>
    </row>
    <row r="331" spans="1:101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6"/>
      <c r="AB331" s="26"/>
      <c r="AC331" s="26"/>
      <c r="AD331" s="26"/>
      <c r="AE331" s="26"/>
      <c r="AF331" s="26"/>
      <c r="AG331" s="26"/>
      <c r="AH331" s="26"/>
      <c r="AI331" s="26"/>
      <c r="AJ331" s="26"/>
      <c r="AK331" s="26"/>
      <c r="AL331" s="26"/>
      <c r="AM331" s="26"/>
      <c r="AN331" s="26"/>
      <c r="AO331" s="26"/>
      <c r="AP331" s="26"/>
      <c r="AQ331" s="26"/>
      <c r="AR331" s="26"/>
      <c r="AS331" s="26"/>
      <c r="AT331" s="26"/>
      <c r="AU331" s="26"/>
      <c r="AV331" s="26"/>
      <c r="AW331" s="26"/>
      <c r="AX331" s="26"/>
      <c r="AY331" s="26"/>
      <c r="AZ331" s="26"/>
      <c r="BA331" s="26"/>
      <c r="BB331" s="26"/>
      <c r="BC331" s="26"/>
      <c r="BD331" s="26"/>
      <c r="BE331" s="26"/>
      <c r="BF331" s="26"/>
      <c r="BG331" s="26"/>
      <c r="BH331" s="26"/>
      <c r="BI331" s="26"/>
      <c r="BJ331" s="26"/>
      <c r="BK331" s="26"/>
      <c r="BL331" s="26"/>
      <c r="BM331" s="26"/>
      <c r="BN331" s="26"/>
      <c r="BO331" s="26"/>
      <c r="BP331" s="26"/>
      <c r="BQ331" s="26"/>
      <c r="BR331" s="26"/>
      <c r="BS331" s="26"/>
      <c r="BT331" s="26"/>
      <c r="BU331" s="26"/>
      <c r="BV331" s="26"/>
      <c r="BW331" s="26"/>
      <c r="BX331" s="26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26"/>
      <c r="CP331" s="26"/>
      <c r="CQ331" s="26"/>
      <c r="CR331" s="26"/>
      <c r="CS331" s="26"/>
      <c r="CT331" s="26"/>
      <c r="CU331" s="26"/>
      <c r="CV331" s="26"/>
      <c r="CW331" s="26"/>
    </row>
    <row r="332" spans="1:101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6"/>
      <c r="AB332" s="26"/>
      <c r="AC332" s="26"/>
      <c r="AD332" s="26"/>
      <c r="AE332" s="26"/>
      <c r="AF332" s="26"/>
      <c r="AG332" s="26"/>
      <c r="AH332" s="26"/>
      <c r="AI332" s="26"/>
      <c r="AJ332" s="26"/>
      <c r="AK332" s="26"/>
      <c r="AL332" s="26"/>
      <c r="AM332" s="26"/>
      <c r="AN332" s="26"/>
      <c r="AO332" s="26"/>
      <c r="AP332" s="26"/>
      <c r="AQ332" s="26"/>
      <c r="AR332" s="26"/>
      <c r="AS332" s="26"/>
      <c r="AT332" s="26"/>
      <c r="AU332" s="26"/>
      <c r="AV332" s="26"/>
      <c r="AW332" s="26"/>
      <c r="AX332" s="26"/>
      <c r="AY332" s="26"/>
      <c r="AZ332" s="26"/>
      <c r="BA332" s="26"/>
      <c r="BB332" s="26"/>
      <c r="BC332" s="26"/>
      <c r="BD332" s="26"/>
      <c r="BE332" s="26"/>
      <c r="BF332" s="26"/>
      <c r="BG332" s="26"/>
      <c r="BH332" s="26"/>
      <c r="BI332" s="26"/>
      <c r="BJ332" s="26"/>
      <c r="BK332" s="26"/>
      <c r="BL332" s="26"/>
      <c r="BM332" s="26"/>
      <c r="BN332" s="26"/>
      <c r="BO332" s="26"/>
      <c r="BP332" s="26"/>
      <c r="BQ332" s="26"/>
      <c r="BR332" s="26"/>
      <c r="BS332" s="26"/>
      <c r="BT332" s="26"/>
      <c r="BU332" s="26"/>
      <c r="BV332" s="26"/>
      <c r="BW332" s="26"/>
      <c r="BX332" s="26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26"/>
      <c r="CP332" s="26"/>
      <c r="CQ332" s="26"/>
      <c r="CR332" s="26"/>
      <c r="CS332" s="26"/>
      <c r="CT332" s="26"/>
      <c r="CU332" s="26"/>
      <c r="CV332" s="26"/>
      <c r="CW332" s="26"/>
    </row>
    <row r="333" spans="1:101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6"/>
      <c r="AB333" s="26"/>
      <c r="AC333" s="26"/>
      <c r="AD333" s="26"/>
      <c r="AE333" s="26"/>
      <c r="AF333" s="26"/>
      <c r="AG333" s="26"/>
      <c r="AH333" s="26"/>
      <c r="AI333" s="26"/>
      <c r="AJ333" s="26"/>
      <c r="AK333" s="26"/>
      <c r="AL333" s="26"/>
      <c r="AM333" s="26"/>
      <c r="AN333" s="26"/>
      <c r="AO333" s="26"/>
      <c r="AP333" s="26"/>
      <c r="AQ333" s="26"/>
      <c r="AR333" s="26"/>
      <c r="AS333" s="26"/>
      <c r="AT333" s="26"/>
      <c r="AU333" s="26"/>
      <c r="AV333" s="26"/>
      <c r="AW333" s="26"/>
      <c r="AX333" s="26"/>
      <c r="AY333" s="26"/>
      <c r="AZ333" s="26"/>
      <c r="BA333" s="26"/>
      <c r="BB333" s="26"/>
      <c r="BC333" s="26"/>
      <c r="BD333" s="26"/>
      <c r="BE333" s="26"/>
      <c r="BF333" s="26"/>
      <c r="BG333" s="26"/>
      <c r="BH333" s="26"/>
      <c r="BI333" s="26"/>
      <c r="BJ333" s="26"/>
      <c r="BK333" s="26"/>
      <c r="BL333" s="26"/>
      <c r="BM333" s="26"/>
      <c r="BN333" s="26"/>
      <c r="BO333" s="26"/>
      <c r="BP333" s="26"/>
      <c r="BQ333" s="26"/>
      <c r="BR333" s="26"/>
      <c r="BS333" s="26"/>
      <c r="BT333" s="26"/>
      <c r="BU333" s="26"/>
      <c r="BV333" s="26"/>
      <c r="BW333" s="26"/>
      <c r="BX333" s="26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26"/>
      <c r="CP333" s="26"/>
      <c r="CQ333" s="26"/>
      <c r="CR333" s="26"/>
      <c r="CS333" s="26"/>
      <c r="CT333" s="26"/>
      <c r="CU333" s="26"/>
      <c r="CV333" s="26"/>
      <c r="CW333" s="26"/>
    </row>
    <row r="334" spans="1:101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6"/>
      <c r="AB334" s="26"/>
      <c r="AC334" s="26"/>
      <c r="AD334" s="26"/>
      <c r="AE334" s="26"/>
      <c r="AF334" s="26"/>
      <c r="AG334" s="26"/>
      <c r="AH334" s="26"/>
      <c r="AI334" s="26"/>
      <c r="AJ334" s="26"/>
      <c r="AK334" s="26"/>
      <c r="AL334" s="26"/>
      <c r="AM334" s="26"/>
      <c r="AN334" s="26"/>
      <c r="AO334" s="26"/>
      <c r="AP334" s="26"/>
      <c r="AQ334" s="26"/>
      <c r="AR334" s="26"/>
      <c r="AS334" s="26"/>
      <c r="AT334" s="26"/>
      <c r="AU334" s="26"/>
      <c r="AV334" s="26"/>
      <c r="AW334" s="26"/>
      <c r="AX334" s="26"/>
      <c r="AY334" s="26"/>
      <c r="AZ334" s="26"/>
      <c r="BA334" s="26"/>
      <c r="BB334" s="26"/>
      <c r="BC334" s="26"/>
      <c r="BD334" s="26"/>
      <c r="BE334" s="26"/>
      <c r="BF334" s="26"/>
      <c r="BG334" s="26"/>
      <c r="BH334" s="26"/>
      <c r="BI334" s="26"/>
      <c r="BJ334" s="26"/>
      <c r="BK334" s="26"/>
      <c r="BL334" s="26"/>
      <c r="BM334" s="26"/>
      <c r="BN334" s="26"/>
      <c r="BO334" s="26"/>
      <c r="BP334" s="26"/>
      <c r="BQ334" s="26"/>
      <c r="BR334" s="26"/>
      <c r="BS334" s="26"/>
      <c r="BT334" s="26"/>
      <c r="BU334" s="26"/>
      <c r="BV334" s="26"/>
      <c r="BW334" s="26"/>
      <c r="BX334" s="26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26"/>
      <c r="CP334" s="26"/>
      <c r="CQ334" s="26"/>
      <c r="CR334" s="26"/>
      <c r="CS334" s="26"/>
      <c r="CT334" s="26"/>
      <c r="CU334" s="26"/>
      <c r="CV334" s="26"/>
      <c r="CW334" s="26"/>
    </row>
    <row r="335" spans="1:101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6"/>
      <c r="AB335" s="26"/>
      <c r="AC335" s="26"/>
      <c r="AD335" s="26"/>
      <c r="AE335" s="26"/>
      <c r="AF335" s="26"/>
      <c r="AG335" s="26"/>
      <c r="AH335" s="26"/>
      <c r="AI335" s="26"/>
      <c r="AJ335" s="26"/>
      <c r="AK335" s="26"/>
      <c r="AL335" s="26"/>
      <c r="AM335" s="26"/>
      <c r="AN335" s="26"/>
      <c r="AO335" s="26"/>
      <c r="AP335" s="26"/>
      <c r="AQ335" s="26"/>
      <c r="AR335" s="26"/>
      <c r="AS335" s="26"/>
      <c r="AT335" s="26"/>
      <c r="AU335" s="26"/>
      <c r="AV335" s="26"/>
      <c r="AW335" s="26"/>
      <c r="AX335" s="26"/>
      <c r="AY335" s="26"/>
      <c r="AZ335" s="26"/>
      <c r="BA335" s="26"/>
      <c r="BB335" s="26"/>
      <c r="BC335" s="26"/>
      <c r="BD335" s="26"/>
      <c r="BE335" s="26"/>
      <c r="BF335" s="26"/>
      <c r="BG335" s="26"/>
      <c r="BH335" s="26"/>
      <c r="BI335" s="26"/>
      <c r="BJ335" s="26"/>
      <c r="BK335" s="26"/>
      <c r="BL335" s="26"/>
      <c r="BM335" s="26"/>
      <c r="BN335" s="26"/>
      <c r="BO335" s="26"/>
      <c r="BP335" s="26"/>
      <c r="BQ335" s="26"/>
      <c r="BR335" s="26"/>
      <c r="BS335" s="26"/>
      <c r="BT335" s="26"/>
      <c r="BU335" s="26"/>
      <c r="BV335" s="26"/>
      <c r="BW335" s="26"/>
      <c r="BX335" s="26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26"/>
      <c r="CP335" s="26"/>
      <c r="CQ335" s="26"/>
      <c r="CR335" s="26"/>
      <c r="CS335" s="26"/>
      <c r="CT335" s="26"/>
      <c r="CU335" s="26"/>
      <c r="CV335" s="26"/>
      <c r="CW335" s="26"/>
    </row>
    <row r="336" spans="1:101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6"/>
      <c r="AB336" s="26"/>
      <c r="AC336" s="26"/>
      <c r="AD336" s="26"/>
      <c r="AE336" s="26"/>
      <c r="AF336" s="26"/>
      <c r="AG336" s="26"/>
      <c r="AH336" s="26"/>
      <c r="AI336" s="26"/>
      <c r="AJ336" s="26"/>
      <c r="AK336" s="26"/>
      <c r="AL336" s="26"/>
      <c r="AM336" s="26"/>
      <c r="AN336" s="26"/>
      <c r="AO336" s="26"/>
      <c r="AP336" s="26"/>
      <c r="AQ336" s="26"/>
      <c r="AR336" s="26"/>
      <c r="AS336" s="26"/>
      <c r="AT336" s="26"/>
      <c r="AU336" s="26"/>
      <c r="AV336" s="26"/>
      <c r="AW336" s="26"/>
      <c r="AX336" s="26"/>
      <c r="AY336" s="26"/>
      <c r="AZ336" s="26"/>
      <c r="BA336" s="26"/>
      <c r="BB336" s="26"/>
      <c r="BC336" s="26"/>
      <c r="BD336" s="26"/>
      <c r="BE336" s="26"/>
      <c r="BF336" s="26"/>
      <c r="BG336" s="26"/>
      <c r="BH336" s="26"/>
      <c r="BI336" s="26"/>
      <c r="BJ336" s="26"/>
      <c r="BK336" s="26"/>
      <c r="BL336" s="26"/>
      <c r="BM336" s="26"/>
      <c r="BN336" s="26"/>
      <c r="BO336" s="26"/>
      <c r="BP336" s="26"/>
      <c r="BQ336" s="26"/>
      <c r="BR336" s="26"/>
      <c r="BS336" s="26"/>
      <c r="BT336" s="26"/>
      <c r="BU336" s="26"/>
      <c r="BV336" s="26"/>
      <c r="BW336" s="26"/>
      <c r="BX336" s="26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26"/>
      <c r="CP336" s="26"/>
      <c r="CQ336" s="26"/>
      <c r="CR336" s="26"/>
      <c r="CS336" s="26"/>
      <c r="CT336" s="26"/>
      <c r="CU336" s="26"/>
      <c r="CV336" s="26"/>
      <c r="CW336" s="26"/>
    </row>
    <row r="337" spans="1:101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6"/>
      <c r="AB337" s="26"/>
      <c r="AC337" s="26"/>
      <c r="AD337" s="26"/>
      <c r="AE337" s="26"/>
      <c r="AF337" s="26"/>
      <c r="AG337" s="26"/>
      <c r="AH337" s="26"/>
      <c r="AI337" s="26"/>
      <c r="AJ337" s="26"/>
      <c r="AK337" s="26"/>
      <c r="AL337" s="26"/>
      <c r="AM337" s="26"/>
      <c r="AN337" s="26"/>
      <c r="AO337" s="26"/>
      <c r="AP337" s="26"/>
      <c r="AQ337" s="26"/>
      <c r="AR337" s="26"/>
      <c r="AS337" s="26"/>
      <c r="AT337" s="26"/>
      <c r="AU337" s="26"/>
      <c r="AV337" s="26"/>
      <c r="AW337" s="26"/>
      <c r="AX337" s="26"/>
      <c r="AY337" s="26"/>
      <c r="AZ337" s="26"/>
      <c r="BA337" s="26"/>
      <c r="BB337" s="26"/>
      <c r="BC337" s="26"/>
      <c r="BD337" s="26"/>
      <c r="BE337" s="26"/>
      <c r="BF337" s="26"/>
      <c r="BG337" s="26"/>
      <c r="BH337" s="26"/>
      <c r="BI337" s="26"/>
      <c r="BJ337" s="26"/>
      <c r="BK337" s="26"/>
      <c r="BL337" s="26"/>
      <c r="BM337" s="26"/>
      <c r="BN337" s="26"/>
      <c r="BO337" s="26"/>
      <c r="BP337" s="26"/>
      <c r="BQ337" s="26"/>
      <c r="BR337" s="26"/>
      <c r="BS337" s="26"/>
      <c r="BT337" s="26"/>
      <c r="BU337" s="26"/>
      <c r="BV337" s="26"/>
      <c r="BW337" s="26"/>
      <c r="BX337" s="26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26"/>
      <c r="CP337" s="26"/>
      <c r="CQ337" s="26"/>
      <c r="CR337" s="26"/>
      <c r="CS337" s="26"/>
      <c r="CT337" s="26"/>
      <c r="CU337" s="26"/>
      <c r="CV337" s="26"/>
      <c r="CW337" s="26"/>
    </row>
    <row r="338" spans="1:101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6"/>
      <c r="AB338" s="26"/>
      <c r="AC338" s="26"/>
      <c r="AD338" s="26"/>
      <c r="AE338" s="26"/>
      <c r="AF338" s="26"/>
      <c r="AG338" s="26"/>
      <c r="AH338" s="26"/>
      <c r="AI338" s="26"/>
      <c r="AJ338" s="26"/>
      <c r="AK338" s="26"/>
      <c r="AL338" s="26"/>
      <c r="AM338" s="26"/>
      <c r="AN338" s="26"/>
      <c r="AO338" s="26"/>
      <c r="AP338" s="26"/>
      <c r="AQ338" s="26"/>
      <c r="AR338" s="26"/>
      <c r="AS338" s="26"/>
      <c r="AT338" s="26"/>
      <c r="AU338" s="26"/>
      <c r="AV338" s="26"/>
      <c r="AW338" s="26"/>
      <c r="AX338" s="26"/>
      <c r="AY338" s="26"/>
      <c r="AZ338" s="26"/>
      <c r="BA338" s="26"/>
      <c r="BB338" s="26"/>
      <c r="BC338" s="26"/>
      <c r="BD338" s="26"/>
      <c r="BE338" s="26"/>
      <c r="BF338" s="26"/>
      <c r="BG338" s="26"/>
      <c r="BH338" s="26"/>
      <c r="BI338" s="26"/>
      <c r="BJ338" s="26"/>
      <c r="BK338" s="26"/>
      <c r="BL338" s="26"/>
      <c r="BM338" s="26"/>
      <c r="BN338" s="26"/>
      <c r="BO338" s="26"/>
      <c r="BP338" s="26"/>
      <c r="BQ338" s="26"/>
      <c r="BR338" s="26"/>
      <c r="BS338" s="26"/>
      <c r="BT338" s="26"/>
      <c r="BU338" s="26"/>
      <c r="BV338" s="26"/>
      <c r="BW338" s="26"/>
      <c r="BX338" s="26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26"/>
      <c r="CP338" s="26"/>
      <c r="CQ338" s="26"/>
      <c r="CR338" s="26"/>
      <c r="CS338" s="26"/>
      <c r="CT338" s="26"/>
      <c r="CU338" s="26"/>
      <c r="CV338" s="26"/>
      <c r="CW338" s="26"/>
    </row>
    <row r="339" spans="1:101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6"/>
      <c r="AB339" s="26"/>
      <c r="AC339" s="26"/>
      <c r="AD339" s="26"/>
      <c r="AE339" s="26"/>
      <c r="AF339" s="26"/>
      <c r="AG339" s="26"/>
      <c r="AH339" s="26"/>
      <c r="AI339" s="26"/>
      <c r="AJ339" s="26"/>
      <c r="AK339" s="26"/>
      <c r="AL339" s="26"/>
      <c r="AM339" s="26"/>
      <c r="AN339" s="26"/>
      <c r="AO339" s="26"/>
      <c r="AP339" s="26"/>
      <c r="AQ339" s="26"/>
      <c r="AR339" s="26"/>
      <c r="AS339" s="26"/>
      <c r="AT339" s="26"/>
      <c r="AU339" s="26"/>
      <c r="AV339" s="26"/>
      <c r="AW339" s="26"/>
      <c r="AX339" s="26"/>
      <c r="AY339" s="26"/>
      <c r="AZ339" s="26"/>
      <c r="BA339" s="26"/>
      <c r="BB339" s="26"/>
      <c r="BC339" s="26"/>
      <c r="BD339" s="26"/>
      <c r="BE339" s="26"/>
      <c r="BF339" s="26"/>
      <c r="BG339" s="26"/>
      <c r="BH339" s="26"/>
      <c r="BI339" s="26"/>
      <c r="BJ339" s="26"/>
      <c r="BK339" s="26"/>
      <c r="BL339" s="26"/>
      <c r="BM339" s="26"/>
      <c r="BN339" s="26"/>
      <c r="BO339" s="26"/>
      <c r="BP339" s="26"/>
      <c r="BQ339" s="26"/>
      <c r="BR339" s="26"/>
      <c r="BS339" s="26"/>
      <c r="BT339" s="26"/>
      <c r="BU339" s="26"/>
      <c r="BV339" s="26"/>
      <c r="BW339" s="26"/>
      <c r="BX339" s="26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26"/>
      <c r="CP339" s="26"/>
      <c r="CQ339" s="26"/>
      <c r="CR339" s="26"/>
      <c r="CS339" s="26"/>
      <c r="CT339" s="26"/>
      <c r="CU339" s="26"/>
      <c r="CV339" s="26"/>
      <c r="CW339" s="26"/>
    </row>
    <row r="340" spans="1:101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6"/>
      <c r="AB340" s="26"/>
      <c r="AC340" s="26"/>
      <c r="AD340" s="26"/>
      <c r="AE340" s="26"/>
      <c r="AF340" s="26"/>
      <c r="AG340" s="26"/>
      <c r="AH340" s="26"/>
      <c r="AI340" s="26"/>
      <c r="AJ340" s="26"/>
      <c r="AK340" s="26"/>
      <c r="AL340" s="26"/>
      <c r="AM340" s="26"/>
      <c r="AN340" s="26"/>
      <c r="AO340" s="26"/>
      <c r="AP340" s="26"/>
      <c r="AQ340" s="26"/>
      <c r="AR340" s="26"/>
      <c r="AS340" s="26"/>
      <c r="AT340" s="26"/>
      <c r="AU340" s="26"/>
      <c r="AV340" s="26"/>
      <c r="AW340" s="26"/>
      <c r="AX340" s="26"/>
      <c r="AY340" s="26"/>
      <c r="AZ340" s="26"/>
      <c r="BA340" s="26"/>
      <c r="BB340" s="26"/>
      <c r="BC340" s="26"/>
      <c r="BD340" s="26"/>
      <c r="BE340" s="26"/>
      <c r="BF340" s="26"/>
      <c r="BG340" s="26"/>
      <c r="BH340" s="26"/>
      <c r="BI340" s="26"/>
      <c r="BJ340" s="26"/>
      <c r="BK340" s="26"/>
      <c r="BL340" s="26"/>
      <c r="BM340" s="26"/>
      <c r="BN340" s="26"/>
      <c r="BO340" s="26"/>
      <c r="BP340" s="26"/>
      <c r="BQ340" s="26"/>
      <c r="BR340" s="26"/>
      <c r="BS340" s="26"/>
      <c r="BT340" s="26"/>
      <c r="BU340" s="26"/>
      <c r="BV340" s="26"/>
      <c r="BW340" s="26"/>
      <c r="BX340" s="26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26"/>
      <c r="CP340" s="26"/>
      <c r="CQ340" s="26"/>
      <c r="CR340" s="26"/>
      <c r="CS340" s="26"/>
      <c r="CT340" s="26"/>
      <c r="CU340" s="26"/>
      <c r="CV340" s="26"/>
      <c r="CW340" s="26"/>
    </row>
    <row r="341" spans="1:101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6"/>
      <c r="AB341" s="26"/>
      <c r="AC341" s="26"/>
      <c r="AD341" s="26"/>
      <c r="AE341" s="26"/>
      <c r="AF341" s="26"/>
      <c r="AG341" s="26"/>
      <c r="AH341" s="26"/>
      <c r="AI341" s="26"/>
      <c r="AJ341" s="26"/>
      <c r="AK341" s="26"/>
      <c r="AL341" s="26"/>
      <c r="AM341" s="26"/>
      <c r="AN341" s="26"/>
      <c r="AO341" s="26"/>
      <c r="AP341" s="26"/>
      <c r="AQ341" s="26"/>
      <c r="AR341" s="26"/>
      <c r="AS341" s="26"/>
      <c r="AT341" s="26"/>
      <c r="AU341" s="26"/>
      <c r="AV341" s="26"/>
      <c r="AW341" s="26"/>
      <c r="AX341" s="26"/>
      <c r="AY341" s="26"/>
      <c r="AZ341" s="26"/>
      <c r="BA341" s="26"/>
      <c r="BB341" s="26"/>
      <c r="BC341" s="26"/>
      <c r="BD341" s="26"/>
      <c r="BE341" s="26"/>
      <c r="BF341" s="26"/>
      <c r="BG341" s="26"/>
      <c r="BH341" s="26"/>
      <c r="BI341" s="26"/>
      <c r="BJ341" s="26"/>
      <c r="BK341" s="26"/>
      <c r="BL341" s="26"/>
      <c r="BM341" s="26"/>
      <c r="BN341" s="26"/>
      <c r="BO341" s="26"/>
      <c r="BP341" s="26"/>
      <c r="BQ341" s="26"/>
      <c r="BR341" s="26"/>
      <c r="BS341" s="26"/>
      <c r="BT341" s="26"/>
      <c r="BU341" s="26"/>
      <c r="BV341" s="26"/>
      <c r="BW341" s="26"/>
      <c r="BX341" s="26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26"/>
      <c r="CP341" s="26"/>
      <c r="CQ341" s="26"/>
      <c r="CR341" s="26"/>
      <c r="CS341" s="26"/>
      <c r="CT341" s="26"/>
      <c r="CU341" s="26"/>
      <c r="CV341" s="26"/>
      <c r="CW341" s="26"/>
    </row>
    <row r="342" spans="1:101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6"/>
      <c r="AB342" s="26"/>
      <c r="AC342" s="26"/>
      <c r="AD342" s="26"/>
      <c r="AE342" s="26"/>
      <c r="AF342" s="26"/>
      <c r="AG342" s="26"/>
      <c r="AH342" s="26"/>
      <c r="AI342" s="26"/>
      <c r="AJ342" s="26"/>
      <c r="AK342" s="26"/>
      <c r="AL342" s="26"/>
      <c r="AM342" s="26"/>
      <c r="AN342" s="26"/>
      <c r="AO342" s="26"/>
      <c r="AP342" s="26"/>
      <c r="AQ342" s="26"/>
      <c r="AR342" s="26"/>
      <c r="AS342" s="26"/>
      <c r="AT342" s="26"/>
      <c r="AU342" s="26"/>
      <c r="AV342" s="26"/>
      <c r="AW342" s="26"/>
      <c r="AX342" s="26"/>
      <c r="AY342" s="26"/>
      <c r="AZ342" s="26"/>
      <c r="BA342" s="26"/>
      <c r="BB342" s="26"/>
      <c r="BC342" s="26"/>
      <c r="BD342" s="26"/>
      <c r="BE342" s="26"/>
      <c r="BF342" s="26"/>
      <c r="BG342" s="26"/>
      <c r="BH342" s="26"/>
      <c r="BI342" s="26"/>
      <c r="BJ342" s="26"/>
      <c r="BK342" s="26"/>
      <c r="BL342" s="26"/>
      <c r="BM342" s="26"/>
      <c r="BN342" s="26"/>
      <c r="BO342" s="26"/>
      <c r="BP342" s="26"/>
      <c r="BQ342" s="26"/>
      <c r="BR342" s="26"/>
      <c r="BS342" s="26"/>
      <c r="BT342" s="26"/>
      <c r="BU342" s="26"/>
      <c r="BV342" s="26"/>
      <c r="BW342" s="26"/>
      <c r="BX342" s="26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26"/>
      <c r="CP342" s="26"/>
      <c r="CQ342" s="26"/>
      <c r="CR342" s="26"/>
      <c r="CS342" s="26"/>
      <c r="CT342" s="26"/>
      <c r="CU342" s="26"/>
      <c r="CV342" s="26"/>
      <c r="CW342" s="26"/>
    </row>
    <row r="343" spans="1:101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6"/>
      <c r="AB343" s="26"/>
      <c r="AC343" s="26"/>
      <c r="AD343" s="26"/>
      <c r="AE343" s="26"/>
      <c r="AF343" s="26"/>
      <c r="AG343" s="26"/>
      <c r="AH343" s="26"/>
      <c r="AI343" s="26"/>
      <c r="AJ343" s="26"/>
      <c r="AK343" s="26"/>
      <c r="AL343" s="26"/>
      <c r="AM343" s="26"/>
      <c r="AN343" s="26"/>
      <c r="AO343" s="26"/>
      <c r="AP343" s="26"/>
      <c r="AQ343" s="26"/>
      <c r="AR343" s="26"/>
      <c r="AS343" s="26"/>
      <c r="AT343" s="26"/>
      <c r="AU343" s="26"/>
      <c r="AV343" s="26"/>
      <c r="AW343" s="26"/>
      <c r="AX343" s="26"/>
      <c r="AY343" s="26"/>
      <c r="AZ343" s="26"/>
      <c r="BA343" s="26"/>
      <c r="BB343" s="26"/>
      <c r="BC343" s="26"/>
      <c r="BD343" s="26"/>
      <c r="BE343" s="26"/>
      <c r="BF343" s="26"/>
      <c r="BG343" s="26"/>
      <c r="BH343" s="26"/>
      <c r="BI343" s="26"/>
      <c r="BJ343" s="26"/>
      <c r="BK343" s="26"/>
      <c r="BL343" s="26"/>
      <c r="BM343" s="26"/>
      <c r="BN343" s="26"/>
      <c r="BO343" s="26"/>
      <c r="BP343" s="26"/>
      <c r="BQ343" s="26"/>
      <c r="BR343" s="26"/>
      <c r="BS343" s="26"/>
      <c r="BT343" s="26"/>
      <c r="BU343" s="26"/>
      <c r="BV343" s="26"/>
      <c r="BW343" s="26"/>
      <c r="BX343" s="26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26"/>
      <c r="CP343" s="26"/>
      <c r="CQ343" s="26"/>
      <c r="CR343" s="26"/>
      <c r="CS343" s="26"/>
      <c r="CT343" s="26"/>
      <c r="CU343" s="26"/>
      <c r="CV343" s="26"/>
      <c r="CW343" s="26"/>
    </row>
    <row r="344" spans="1:101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6"/>
      <c r="AB344" s="26"/>
      <c r="AC344" s="26"/>
      <c r="AD344" s="26"/>
      <c r="AE344" s="26"/>
      <c r="AF344" s="26"/>
      <c r="AG344" s="26"/>
      <c r="AH344" s="26"/>
      <c r="AI344" s="26"/>
      <c r="AJ344" s="26"/>
      <c r="AK344" s="26"/>
      <c r="AL344" s="26"/>
      <c r="AM344" s="26"/>
      <c r="AN344" s="26"/>
      <c r="AO344" s="26"/>
      <c r="AP344" s="26"/>
      <c r="AQ344" s="26"/>
      <c r="AR344" s="26"/>
      <c r="AS344" s="26"/>
      <c r="AT344" s="26"/>
      <c r="AU344" s="26"/>
      <c r="AV344" s="26"/>
      <c r="AW344" s="26"/>
      <c r="AX344" s="26"/>
      <c r="AY344" s="26"/>
      <c r="AZ344" s="26"/>
      <c r="BA344" s="26"/>
      <c r="BB344" s="26"/>
      <c r="BC344" s="26"/>
      <c r="BD344" s="26"/>
      <c r="BE344" s="26"/>
      <c r="BF344" s="26"/>
      <c r="BG344" s="26"/>
      <c r="BH344" s="26"/>
      <c r="BI344" s="26"/>
      <c r="BJ344" s="26"/>
      <c r="BK344" s="26"/>
      <c r="BL344" s="26"/>
      <c r="BM344" s="26"/>
      <c r="BN344" s="26"/>
      <c r="BO344" s="26"/>
      <c r="BP344" s="26"/>
      <c r="BQ344" s="26"/>
      <c r="BR344" s="26"/>
      <c r="BS344" s="26"/>
      <c r="BT344" s="26"/>
      <c r="BU344" s="26"/>
      <c r="BV344" s="26"/>
      <c r="BW344" s="26"/>
      <c r="BX344" s="26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26"/>
      <c r="CP344" s="26"/>
      <c r="CQ344" s="26"/>
      <c r="CR344" s="26"/>
      <c r="CS344" s="26"/>
      <c r="CT344" s="26"/>
      <c r="CU344" s="26"/>
      <c r="CV344" s="26"/>
      <c r="CW344" s="26"/>
    </row>
    <row r="345" spans="1:101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6"/>
      <c r="AB345" s="26"/>
      <c r="AC345" s="26"/>
      <c r="AD345" s="26"/>
      <c r="AE345" s="26"/>
      <c r="AF345" s="26"/>
      <c r="AG345" s="26"/>
      <c r="AH345" s="26"/>
      <c r="AI345" s="26"/>
      <c r="AJ345" s="26"/>
      <c r="AK345" s="26"/>
      <c r="AL345" s="26"/>
      <c r="AM345" s="26"/>
      <c r="AN345" s="26"/>
      <c r="AO345" s="26"/>
      <c r="AP345" s="26"/>
      <c r="AQ345" s="26"/>
      <c r="AR345" s="26"/>
      <c r="AS345" s="26"/>
      <c r="AT345" s="26"/>
      <c r="AU345" s="26"/>
      <c r="AV345" s="26"/>
      <c r="AW345" s="26"/>
      <c r="AX345" s="26"/>
      <c r="AY345" s="26"/>
      <c r="AZ345" s="26"/>
      <c r="BA345" s="26"/>
      <c r="BB345" s="26"/>
      <c r="BC345" s="26"/>
      <c r="BD345" s="26"/>
      <c r="BE345" s="26"/>
      <c r="BF345" s="26"/>
      <c r="BG345" s="26"/>
      <c r="BH345" s="26"/>
      <c r="BI345" s="26"/>
      <c r="BJ345" s="26"/>
      <c r="BK345" s="26"/>
      <c r="BL345" s="26"/>
      <c r="BM345" s="26"/>
      <c r="BN345" s="26"/>
      <c r="BO345" s="26"/>
      <c r="BP345" s="26"/>
      <c r="BQ345" s="26"/>
      <c r="BR345" s="26"/>
      <c r="BS345" s="26"/>
      <c r="BT345" s="26"/>
      <c r="BU345" s="26"/>
      <c r="BV345" s="26"/>
      <c r="BW345" s="26"/>
      <c r="BX345" s="26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26"/>
      <c r="CP345" s="26"/>
      <c r="CQ345" s="26"/>
      <c r="CR345" s="26"/>
      <c r="CS345" s="26"/>
      <c r="CT345" s="26"/>
      <c r="CU345" s="26"/>
      <c r="CV345" s="26"/>
      <c r="CW345" s="26"/>
    </row>
    <row r="346" spans="1:101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6"/>
      <c r="AB346" s="26"/>
      <c r="AC346" s="26"/>
      <c r="AD346" s="26"/>
      <c r="AE346" s="26"/>
      <c r="AF346" s="26"/>
      <c r="AG346" s="26"/>
      <c r="AH346" s="26"/>
      <c r="AI346" s="26"/>
      <c r="AJ346" s="26"/>
      <c r="AK346" s="26"/>
      <c r="AL346" s="26"/>
      <c r="AM346" s="26"/>
      <c r="AN346" s="26"/>
      <c r="AO346" s="26"/>
      <c r="AP346" s="26"/>
      <c r="AQ346" s="26"/>
      <c r="AR346" s="26"/>
      <c r="AS346" s="26"/>
      <c r="AT346" s="26"/>
      <c r="AU346" s="26"/>
      <c r="AV346" s="26"/>
      <c r="AW346" s="26"/>
      <c r="AX346" s="26"/>
      <c r="AY346" s="26"/>
      <c r="AZ346" s="26"/>
      <c r="BA346" s="26"/>
      <c r="BB346" s="26"/>
      <c r="BC346" s="26"/>
      <c r="BD346" s="26"/>
      <c r="BE346" s="26"/>
      <c r="BF346" s="26"/>
      <c r="BG346" s="26"/>
      <c r="BH346" s="26"/>
      <c r="BI346" s="26"/>
      <c r="BJ346" s="26"/>
      <c r="BK346" s="26"/>
      <c r="BL346" s="26"/>
      <c r="BM346" s="26"/>
      <c r="BN346" s="26"/>
      <c r="BO346" s="26"/>
      <c r="BP346" s="26"/>
      <c r="BQ346" s="26"/>
      <c r="BR346" s="26"/>
      <c r="BS346" s="26"/>
      <c r="BT346" s="26"/>
      <c r="BU346" s="26"/>
      <c r="BV346" s="26"/>
      <c r="BW346" s="26"/>
      <c r="BX346" s="26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26"/>
      <c r="CP346" s="26"/>
      <c r="CQ346" s="26"/>
      <c r="CR346" s="26"/>
      <c r="CS346" s="26"/>
      <c r="CT346" s="26"/>
      <c r="CU346" s="26"/>
      <c r="CV346" s="26"/>
      <c r="CW346" s="26"/>
    </row>
    <row r="347" spans="1:101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6"/>
      <c r="AB347" s="26"/>
      <c r="AC347" s="26"/>
      <c r="AD347" s="26"/>
      <c r="AE347" s="26"/>
      <c r="AF347" s="26"/>
      <c r="AG347" s="26"/>
      <c r="AH347" s="26"/>
      <c r="AI347" s="26"/>
      <c r="AJ347" s="26"/>
      <c r="AK347" s="26"/>
      <c r="AL347" s="26"/>
      <c r="AM347" s="26"/>
      <c r="AN347" s="26"/>
      <c r="AO347" s="26"/>
      <c r="AP347" s="26"/>
      <c r="AQ347" s="26"/>
      <c r="AR347" s="26"/>
      <c r="AS347" s="26"/>
      <c r="AT347" s="26"/>
      <c r="AU347" s="26"/>
      <c r="AV347" s="26"/>
      <c r="AW347" s="26"/>
      <c r="AX347" s="26"/>
      <c r="AY347" s="26"/>
      <c r="AZ347" s="26"/>
      <c r="BA347" s="26"/>
      <c r="BB347" s="26"/>
      <c r="BC347" s="26"/>
      <c r="BD347" s="26"/>
      <c r="BE347" s="26"/>
      <c r="BF347" s="26"/>
      <c r="BG347" s="26"/>
      <c r="BH347" s="26"/>
      <c r="BI347" s="26"/>
      <c r="BJ347" s="26"/>
      <c r="BK347" s="26"/>
      <c r="BL347" s="26"/>
      <c r="BM347" s="26"/>
      <c r="BN347" s="26"/>
      <c r="BO347" s="26"/>
      <c r="BP347" s="26"/>
      <c r="BQ347" s="26"/>
      <c r="BR347" s="26"/>
      <c r="BS347" s="26"/>
      <c r="BT347" s="26"/>
      <c r="BU347" s="26"/>
      <c r="BV347" s="26"/>
      <c r="BW347" s="26"/>
      <c r="BX347" s="26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26"/>
      <c r="CP347" s="26"/>
      <c r="CQ347" s="26"/>
      <c r="CR347" s="26"/>
      <c r="CS347" s="26"/>
      <c r="CT347" s="26"/>
      <c r="CU347" s="26"/>
      <c r="CV347" s="26"/>
      <c r="CW347" s="26"/>
    </row>
    <row r="348" spans="1:101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6"/>
      <c r="AB348" s="26"/>
      <c r="AC348" s="26"/>
      <c r="AD348" s="26"/>
      <c r="AE348" s="26"/>
      <c r="AF348" s="26"/>
      <c r="AG348" s="26"/>
      <c r="AH348" s="26"/>
      <c r="AI348" s="26"/>
      <c r="AJ348" s="26"/>
      <c r="AK348" s="26"/>
      <c r="AL348" s="26"/>
      <c r="AM348" s="26"/>
      <c r="AN348" s="26"/>
      <c r="AO348" s="26"/>
      <c r="AP348" s="26"/>
      <c r="AQ348" s="26"/>
      <c r="AR348" s="26"/>
      <c r="AS348" s="26"/>
      <c r="AT348" s="26"/>
      <c r="AU348" s="26"/>
      <c r="AV348" s="26"/>
      <c r="AW348" s="26"/>
      <c r="AX348" s="26"/>
      <c r="AY348" s="26"/>
      <c r="AZ348" s="26"/>
      <c r="BA348" s="26"/>
      <c r="BB348" s="26"/>
      <c r="BC348" s="26"/>
      <c r="BD348" s="26"/>
      <c r="BE348" s="26"/>
      <c r="BF348" s="26"/>
      <c r="BG348" s="26"/>
      <c r="BH348" s="26"/>
      <c r="BI348" s="26"/>
      <c r="BJ348" s="26"/>
      <c r="BK348" s="26"/>
      <c r="BL348" s="26"/>
      <c r="BM348" s="26"/>
      <c r="BN348" s="26"/>
      <c r="BO348" s="26"/>
      <c r="BP348" s="26"/>
      <c r="BQ348" s="26"/>
      <c r="BR348" s="26"/>
      <c r="BS348" s="26"/>
      <c r="BT348" s="26"/>
      <c r="BU348" s="26"/>
      <c r="BV348" s="26"/>
      <c r="BW348" s="26"/>
      <c r="BX348" s="26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26"/>
      <c r="CP348" s="26"/>
      <c r="CQ348" s="26"/>
      <c r="CR348" s="26"/>
      <c r="CS348" s="26"/>
      <c r="CT348" s="26"/>
      <c r="CU348" s="26"/>
      <c r="CV348" s="26"/>
      <c r="CW348" s="26"/>
    </row>
    <row r="349" spans="1:101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6"/>
      <c r="AB349" s="26"/>
      <c r="AC349" s="26"/>
      <c r="AD349" s="26"/>
      <c r="AE349" s="26"/>
      <c r="AF349" s="26"/>
      <c r="AG349" s="26"/>
      <c r="AH349" s="26"/>
      <c r="AI349" s="26"/>
      <c r="AJ349" s="26"/>
      <c r="AK349" s="26"/>
      <c r="AL349" s="26"/>
      <c r="AM349" s="26"/>
      <c r="AN349" s="26"/>
      <c r="AO349" s="26"/>
      <c r="AP349" s="26"/>
      <c r="AQ349" s="26"/>
      <c r="AR349" s="26"/>
      <c r="AS349" s="26"/>
      <c r="AT349" s="26"/>
      <c r="AU349" s="26"/>
      <c r="AV349" s="26"/>
      <c r="AW349" s="26"/>
      <c r="AX349" s="26"/>
      <c r="AY349" s="26"/>
      <c r="AZ349" s="26"/>
      <c r="BA349" s="26"/>
      <c r="BB349" s="26"/>
      <c r="BC349" s="26"/>
      <c r="BD349" s="26"/>
      <c r="BE349" s="26"/>
      <c r="BF349" s="26"/>
      <c r="BG349" s="26"/>
      <c r="BH349" s="26"/>
      <c r="BI349" s="26"/>
      <c r="BJ349" s="26"/>
      <c r="BK349" s="26"/>
      <c r="BL349" s="26"/>
      <c r="BM349" s="26"/>
      <c r="BN349" s="26"/>
      <c r="BO349" s="26"/>
      <c r="BP349" s="26"/>
      <c r="BQ349" s="26"/>
      <c r="BR349" s="26"/>
      <c r="BS349" s="26"/>
      <c r="BT349" s="26"/>
      <c r="BU349" s="26"/>
      <c r="BV349" s="26"/>
      <c r="BW349" s="26"/>
      <c r="BX349" s="26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26"/>
      <c r="CP349" s="26"/>
      <c r="CQ349" s="26"/>
      <c r="CR349" s="26"/>
      <c r="CS349" s="26"/>
      <c r="CT349" s="26"/>
      <c r="CU349" s="26"/>
      <c r="CV349" s="26"/>
      <c r="CW349" s="26"/>
    </row>
    <row r="350" spans="1:101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6"/>
      <c r="AB350" s="26"/>
      <c r="AC350" s="26"/>
      <c r="AD350" s="26"/>
      <c r="AE350" s="26"/>
      <c r="AF350" s="26"/>
      <c r="AG350" s="26"/>
      <c r="AH350" s="26"/>
      <c r="AI350" s="26"/>
      <c r="AJ350" s="26"/>
      <c r="AK350" s="26"/>
      <c r="AL350" s="26"/>
      <c r="AM350" s="26"/>
      <c r="AN350" s="26"/>
      <c r="AO350" s="26"/>
      <c r="AP350" s="26"/>
      <c r="AQ350" s="26"/>
      <c r="AR350" s="26"/>
      <c r="AS350" s="26"/>
      <c r="AT350" s="26"/>
      <c r="AU350" s="26"/>
      <c r="AV350" s="26"/>
      <c r="AW350" s="26"/>
      <c r="AX350" s="26"/>
      <c r="AY350" s="26"/>
      <c r="AZ350" s="26"/>
      <c r="BA350" s="26"/>
      <c r="BB350" s="26"/>
      <c r="BC350" s="26"/>
      <c r="BD350" s="26"/>
      <c r="BE350" s="26"/>
      <c r="BF350" s="26"/>
      <c r="BG350" s="26"/>
      <c r="BH350" s="26"/>
      <c r="BI350" s="26"/>
      <c r="BJ350" s="26"/>
      <c r="BK350" s="26"/>
      <c r="BL350" s="26"/>
      <c r="BM350" s="26"/>
      <c r="BN350" s="26"/>
      <c r="BO350" s="26"/>
      <c r="BP350" s="26"/>
      <c r="BQ350" s="26"/>
      <c r="BR350" s="26"/>
      <c r="BS350" s="26"/>
      <c r="BT350" s="26"/>
      <c r="BU350" s="26"/>
      <c r="BV350" s="26"/>
      <c r="BW350" s="26"/>
      <c r="BX350" s="26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26"/>
      <c r="CP350" s="26"/>
      <c r="CQ350" s="26"/>
      <c r="CR350" s="26"/>
      <c r="CS350" s="26"/>
      <c r="CT350" s="26"/>
      <c r="CU350" s="26"/>
      <c r="CV350" s="26"/>
      <c r="CW350" s="26"/>
    </row>
    <row r="351" spans="1:101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6"/>
      <c r="AB351" s="26"/>
      <c r="AC351" s="26"/>
      <c r="AD351" s="26"/>
      <c r="AE351" s="26"/>
      <c r="AF351" s="26"/>
      <c r="AG351" s="26"/>
      <c r="AH351" s="26"/>
      <c r="AI351" s="26"/>
      <c r="AJ351" s="26"/>
      <c r="AK351" s="26"/>
      <c r="AL351" s="26"/>
      <c r="AM351" s="26"/>
      <c r="AN351" s="26"/>
      <c r="AO351" s="26"/>
      <c r="AP351" s="26"/>
      <c r="AQ351" s="26"/>
      <c r="AR351" s="26"/>
      <c r="AS351" s="26"/>
      <c r="AT351" s="26"/>
      <c r="AU351" s="26"/>
      <c r="AV351" s="26"/>
      <c r="AW351" s="26"/>
      <c r="AX351" s="26"/>
      <c r="AY351" s="26"/>
      <c r="AZ351" s="26"/>
      <c r="BA351" s="26"/>
      <c r="BB351" s="26"/>
      <c r="BC351" s="26"/>
      <c r="BD351" s="26"/>
      <c r="BE351" s="26"/>
      <c r="BF351" s="26"/>
      <c r="BG351" s="26"/>
      <c r="BH351" s="26"/>
      <c r="BI351" s="26"/>
      <c r="BJ351" s="26"/>
      <c r="BK351" s="26"/>
      <c r="BL351" s="26"/>
      <c r="BM351" s="26"/>
      <c r="BN351" s="26"/>
      <c r="BO351" s="26"/>
      <c r="BP351" s="26"/>
      <c r="BQ351" s="26"/>
      <c r="BR351" s="26"/>
      <c r="BS351" s="26"/>
      <c r="BT351" s="26"/>
      <c r="BU351" s="26"/>
      <c r="BV351" s="26"/>
      <c r="BW351" s="26"/>
      <c r="BX351" s="26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26"/>
      <c r="CP351" s="26"/>
      <c r="CQ351" s="26"/>
      <c r="CR351" s="26"/>
      <c r="CS351" s="26"/>
      <c r="CT351" s="26"/>
      <c r="CU351" s="26"/>
      <c r="CV351" s="26"/>
      <c r="CW351" s="26"/>
    </row>
    <row r="352" spans="1:101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  <c r="BC352" s="26"/>
      <c r="BD352" s="26"/>
      <c r="BE352" s="26"/>
      <c r="BF352" s="26"/>
      <c r="BG352" s="26"/>
      <c r="BH352" s="26"/>
      <c r="BI352" s="26"/>
      <c r="BJ352" s="26"/>
      <c r="BK352" s="26"/>
      <c r="BL352" s="26"/>
      <c r="BM352" s="26"/>
      <c r="BN352" s="26"/>
      <c r="BO352" s="26"/>
      <c r="BP352" s="26"/>
      <c r="BQ352" s="26"/>
      <c r="BR352" s="26"/>
      <c r="BS352" s="26"/>
      <c r="BT352" s="26"/>
      <c r="BU352" s="26"/>
      <c r="BV352" s="26"/>
      <c r="BW352" s="26"/>
      <c r="BX352" s="26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26"/>
      <c r="CP352" s="26"/>
      <c r="CQ352" s="26"/>
      <c r="CR352" s="26"/>
      <c r="CS352" s="26"/>
      <c r="CT352" s="26"/>
      <c r="CU352" s="26"/>
      <c r="CV352" s="26"/>
      <c r="CW352" s="26"/>
    </row>
    <row r="353" spans="1:101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6"/>
      <c r="AB353" s="26"/>
      <c r="AC353" s="26"/>
      <c r="AD353" s="26"/>
      <c r="AE353" s="26"/>
      <c r="AF353" s="26"/>
      <c r="AG353" s="26"/>
      <c r="AH353" s="26"/>
      <c r="AI353" s="26"/>
      <c r="AJ353" s="26"/>
      <c r="AK353" s="26"/>
      <c r="AL353" s="26"/>
      <c r="AM353" s="26"/>
      <c r="AN353" s="26"/>
      <c r="AO353" s="26"/>
      <c r="AP353" s="26"/>
      <c r="AQ353" s="26"/>
      <c r="AR353" s="26"/>
      <c r="AS353" s="26"/>
      <c r="AT353" s="26"/>
      <c r="AU353" s="26"/>
      <c r="AV353" s="26"/>
      <c r="AW353" s="26"/>
      <c r="AX353" s="26"/>
      <c r="AY353" s="26"/>
      <c r="AZ353" s="26"/>
      <c r="BA353" s="26"/>
      <c r="BB353" s="26"/>
      <c r="BC353" s="26"/>
      <c r="BD353" s="26"/>
      <c r="BE353" s="26"/>
      <c r="BF353" s="26"/>
      <c r="BG353" s="26"/>
      <c r="BH353" s="26"/>
      <c r="BI353" s="26"/>
      <c r="BJ353" s="26"/>
      <c r="BK353" s="26"/>
      <c r="BL353" s="26"/>
      <c r="BM353" s="26"/>
      <c r="BN353" s="26"/>
      <c r="BO353" s="26"/>
      <c r="BP353" s="26"/>
      <c r="BQ353" s="26"/>
      <c r="BR353" s="26"/>
      <c r="BS353" s="26"/>
      <c r="BT353" s="26"/>
      <c r="BU353" s="26"/>
      <c r="BV353" s="26"/>
      <c r="BW353" s="26"/>
      <c r="BX353" s="26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26"/>
      <c r="CP353" s="26"/>
      <c r="CQ353" s="26"/>
      <c r="CR353" s="26"/>
      <c r="CS353" s="26"/>
      <c r="CT353" s="26"/>
      <c r="CU353" s="26"/>
      <c r="CV353" s="26"/>
      <c r="CW353" s="26"/>
    </row>
    <row r="354" spans="1:101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6"/>
      <c r="AB354" s="26"/>
      <c r="AC354" s="26"/>
      <c r="AD354" s="26"/>
      <c r="AE354" s="26"/>
      <c r="AF354" s="26"/>
      <c r="AG354" s="26"/>
      <c r="AH354" s="26"/>
      <c r="AI354" s="26"/>
      <c r="AJ354" s="26"/>
      <c r="AK354" s="26"/>
      <c r="AL354" s="26"/>
      <c r="AM354" s="26"/>
      <c r="AN354" s="26"/>
      <c r="AO354" s="26"/>
      <c r="AP354" s="26"/>
      <c r="AQ354" s="26"/>
      <c r="AR354" s="26"/>
      <c r="AS354" s="26"/>
      <c r="AT354" s="26"/>
      <c r="AU354" s="26"/>
      <c r="AV354" s="26"/>
      <c r="AW354" s="26"/>
      <c r="AX354" s="26"/>
      <c r="AY354" s="26"/>
      <c r="AZ354" s="26"/>
      <c r="BA354" s="26"/>
      <c r="BB354" s="26"/>
      <c r="BC354" s="26"/>
      <c r="BD354" s="26"/>
      <c r="BE354" s="26"/>
      <c r="BF354" s="26"/>
      <c r="BG354" s="26"/>
      <c r="BH354" s="26"/>
      <c r="BI354" s="26"/>
      <c r="BJ354" s="26"/>
      <c r="BK354" s="26"/>
      <c r="BL354" s="26"/>
      <c r="BM354" s="26"/>
      <c r="BN354" s="26"/>
      <c r="BO354" s="26"/>
      <c r="BP354" s="26"/>
      <c r="BQ354" s="26"/>
      <c r="BR354" s="26"/>
      <c r="BS354" s="26"/>
      <c r="BT354" s="26"/>
      <c r="BU354" s="26"/>
      <c r="BV354" s="26"/>
      <c r="BW354" s="26"/>
      <c r="BX354" s="26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26"/>
      <c r="CP354" s="26"/>
      <c r="CQ354" s="26"/>
      <c r="CR354" s="26"/>
      <c r="CS354" s="26"/>
      <c r="CT354" s="26"/>
      <c r="CU354" s="26"/>
      <c r="CV354" s="26"/>
      <c r="CW354" s="26"/>
    </row>
    <row r="355" spans="1:101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6"/>
      <c r="AB355" s="26"/>
      <c r="AC355" s="26"/>
      <c r="AD355" s="26"/>
      <c r="AE355" s="26"/>
      <c r="AF355" s="26"/>
      <c r="AG355" s="26"/>
      <c r="AH355" s="26"/>
      <c r="AI355" s="26"/>
      <c r="AJ355" s="26"/>
      <c r="AK355" s="26"/>
      <c r="AL355" s="26"/>
      <c r="AM355" s="26"/>
      <c r="AN355" s="26"/>
      <c r="AO355" s="26"/>
      <c r="AP355" s="26"/>
      <c r="AQ355" s="26"/>
      <c r="AR355" s="26"/>
      <c r="AS355" s="26"/>
      <c r="AT355" s="26"/>
      <c r="AU355" s="26"/>
      <c r="AV355" s="26"/>
      <c r="AW355" s="26"/>
      <c r="AX355" s="26"/>
      <c r="AY355" s="26"/>
      <c r="AZ355" s="26"/>
      <c r="BA355" s="26"/>
      <c r="BB355" s="26"/>
      <c r="BC355" s="26"/>
      <c r="BD355" s="26"/>
      <c r="BE355" s="26"/>
      <c r="BF355" s="26"/>
      <c r="BG355" s="26"/>
      <c r="BH355" s="26"/>
      <c r="BI355" s="26"/>
      <c r="BJ355" s="26"/>
      <c r="BK355" s="26"/>
      <c r="BL355" s="26"/>
      <c r="BM355" s="26"/>
      <c r="BN355" s="26"/>
      <c r="BO355" s="26"/>
      <c r="BP355" s="26"/>
      <c r="BQ355" s="26"/>
      <c r="BR355" s="26"/>
      <c r="BS355" s="26"/>
      <c r="BT355" s="26"/>
      <c r="BU355" s="26"/>
      <c r="BV355" s="26"/>
      <c r="BW355" s="26"/>
      <c r="BX355" s="26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26"/>
      <c r="CP355" s="26"/>
      <c r="CQ355" s="26"/>
      <c r="CR355" s="26"/>
      <c r="CS355" s="26"/>
      <c r="CT355" s="26"/>
      <c r="CU355" s="26"/>
      <c r="CV355" s="26"/>
      <c r="CW355" s="26"/>
    </row>
    <row r="356" spans="1:101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6"/>
      <c r="AB356" s="26"/>
      <c r="AC356" s="26"/>
      <c r="AD356" s="26"/>
      <c r="AE356" s="26"/>
      <c r="AF356" s="26"/>
      <c r="AG356" s="26"/>
      <c r="AH356" s="26"/>
      <c r="AI356" s="26"/>
      <c r="AJ356" s="26"/>
      <c r="AK356" s="26"/>
      <c r="AL356" s="26"/>
      <c r="AM356" s="26"/>
      <c r="AN356" s="26"/>
      <c r="AO356" s="26"/>
      <c r="AP356" s="26"/>
      <c r="AQ356" s="26"/>
      <c r="AR356" s="26"/>
      <c r="AS356" s="26"/>
      <c r="AT356" s="26"/>
      <c r="AU356" s="26"/>
      <c r="AV356" s="26"/>
      <c r="AW356" s="26"/>
      <c r="AX356" s="26"/>
      <c r="AY356" s="26"/>
      <c r="AZ356" s="26"/>
      <c r="BA356" s="26"/>
      <c r="BB356" s="26"/>
      <c r="BC356" s="26"/>
      <c r="BD356" s="26"/>
      <c r="BE356" s="26"/>
      <c r="BF356" s="26"/>
      <c r="BG356" s="26"/>
      <c r="BH356" s="26"/>
      <c r="BI356" s="26"/>
      <c r="BJ356" s="26"/>
      <c r="BK356" s="26"/>
      <c r="BL356" s="26"/>
      <c r="BM356" s="26"/>
      <c r="BN356" s="26"/>
      <c r="BO356" s="26"/>
      <c r="BP356" s="26"/>
      <c r="BQ356" s="26"/>
      <c r="BR356" s="26"/>
      <c r="BS356" s="26"/>
      <c r="BT356" s="26"/>
      <c r="BU356" s="26"/>
      <c r="BV356" s="26"/>
      <c r="BW356" s="26"/>
      <c r="BX356" s="26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26"/>
      <c r="CP356" s="26"/>
      <c r="CQ356" s="26"/>
      <c r="CR356" s="26"/>
      <c r="CS356" s="26"/>
      <c r="CT356" s="26"/>
      <c r="CU356" s="26"/>
      <c r="CV356" s="26"/>
      <c r="CW356" s="26"/>
    </row>
    <row r="357" spans="1:101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6"/>
      <c r="AB357" s="26"/>
      <c r="AC357" s="26"/>
      <c r="AD357" s="26"/>
      <c r="AE357" s="26"/>
      <c r="AF357" s="26"/>
      <c r="AG357" s="26"/>
      <c r="AH357" s="26"/>
      <c r="AI357" s="26"/>
      <c r="AJ357" s="26"/>
      <c r="AK357" s="26"/>
      <c r="AL357" s="26"/>
      <c r="AM357" s="26"/>
      <c r="AN357" s="26"/>
      <c r="AO357" s="26"/>
      <c r="AP357" s="26"/>
      <c r="AQ357" s="26"/>
      <c r="AR357" s="26"/>
      <c r="AS357" s="26"/>
      <c r="AT357" s="26"/>
      <c r="AU357" s="26"/>
      <c r="AV357" s="26"/>
      <c r="AW357" s="26"/>
      <c r="AX357" s="26"/>
      <c r="AY357" s="26"/>
      <c r="AZ357" s="26"/>
      <c r="BA357" s="26"/>
      <c r="BB357" s="26"/>
      <c r="BC357" s="26"/>
      <c r="BD357" s="26"/>
      <c r="BE357" s="26"/>
      <c r="BF357" s="26"/>
      <c r="BG357" s="26"/>
      <c r="BH357" s="26"/>
      <c r="BI357" s="26"/>
      <c r="BJ357" s="26"/>
      <c r="BK357" s="26"/>
      <c r="BL357" s="26"/>
      <c r="BM357" s="26"/>
      <c r="BN357" s="26"/>
      <c r="BO357" s="26"/>
      <c r="BP357" s="26"/>
      <c r="BQ357" s="26"/>
      <c r="BR357" s="26"/>
      <c r="BS357" s="26"/>
      <c r="BT357" s="26"/>
      <c r="BU357" s="26"/>
      <c r="BV357" s="26"/>
      <c r="BW357" s="26"/>
      <c r="BX357" s="26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26"/>
      <c r="CP357" s="26"/>
      <c r="CQ357" s="26"/>
      <c r="CR357" s="26"/>
      <c r="CS357" s="26"/>
      <c r="CT357" s="26"/>
      <c r="CU357" s="26"/>
      <c r="CV357" s="26"/>
      <c r="CW357" s="26"/>
    </row>
    <row r="358" spans="1:101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6"/>
      <c r="AB358" s="26"/>
      <c r="AC358" s="26"/>
      <c r="AD358" s="26"/>
      <c r="AE358" s="26"/>
      <c r="AF358" s="26"/>
      <c r="AG358" s="26"/>
      <c r="AH358" s="26"/>
      <c r="AI358" s="26"/>
      <c r="AJ358" s="26"/>
      <c r="AK358" s="26"/>
      <c r="AL358" s="26"/>
      <c r="AM358" s="26"/>
      <c r="AN358" s="26"/>
      <c r="AO358" s="26"/>
      <c r="AP358" s="26"/>
      <c r="AQ358" s="26"/>
      <c r="AR358" s="26"/>
      <c r="AS358" s="26"/>
      <c r="AT358" s="26"/>
      <c r="AU358" s="26"/>
      <c r="AV358" s="26"/>
      <c r="AW358" s="26"/>
      <c r="AX358" s="26"/>
      <c r="AY358" s="26"/>
      <c r="AZ358" s="26"/>
      <c r="BA358" s="26"/>
      <c r="BB358" s="26"/>
      <c r="BC358" s="26"/>
      <c r="BD358" s="26"/>
      <c r="BE358" s="26"/>
      <c r="BF358" s="26"/>
      <c r="BG358" s="26"/>
      <c r="BH358" s="26"/>
      <c r="BI358" s="26"/>
      <c r="BJ358" s="26"/>
      <c r="BK358" s="26"/>
      <c r="BL358" s="26"/>
      <c r="BM358" s="26"/>
      <c r="BN358" s="26"/>
      <c r="BO358" s="26"/>
      <c r="BP358" s="26"/>
      <c r="BQ358" s="26"/>
      <c r="BR358" s="26"/>
      <c r="BS358" s="26"/>
      <c r="BT358" s="26"/>
      <c r="BU358" s="26"/>
      <c r="BV358" s="26"/>
      <c r="BW358" s="26"/>
      <c r="BX358" s="26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26"/>
      <c r="CP358" s="26"/>
      <c r="CQ358" s="26"/>
      <c r="CR358" s="26"/>
      <c r="CS358" s="26"/>
      <c r="CT358" s="26"/>
      <c r="CU358" s="26"/>
      <c r="CV358" s="26"/>
      <c r="CW358" s="26"/>
    </row>
    <row r="359" spans="1:101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6"/>
      <c r="AB359" s="26"/>
      <c r="AC359" s="26"/>
      <c r="AD359" s="26"/>
      <c r="AE359" s="26"/>
      <c r="AF359" s="26"/>
      <c r="AG359" s="26"/>
      <c r="AH359" s="26"/>
      <c r="AI359" s="26"/>
      <c r="AJ359" s="26"/>
      <c r="AK359" s="26"/>
      <c r="AL359" s="26"/>
      <c r="AM359" s="26"/>
      <c r="AN359" s="26"/>
      <c r="AO359" s="26"/>
      <c r="AP359" s="26"/>
      <c r="AQ359" s="26"/>
      <c r="AR359" s="26"/>
      <c r="AS359" s="26"/>
      <c r="AT359" s="26"/>
      <c r="AU359" s="26"/>
      <c r="AV359" s="26"/>
      <c r="AW359" s="26"/>
      <c r="AX359" s="26"/>
      <c r="AY359" s="26"/>
      <c r="AZ359" s="26"/>
      <c r="BA359" s="26"/>
      <c r="BB359" s="26"/>
      <c r="BC359" s="26"/>
      <c r="BD359" s="26"/>
      <c r="BE359" s="26"/>
      <c r="BF359" s="26"/>
      <c r="BG359" s="26"/>
      <c r="BH359" s="26"/>
      <c r="BI359" s="26"/>
      <c r="BJ359" s="26"/>
      <c r="BK359" s="26"/>
      <c r="BL359" s="26"/>
      <c r="BM359" s="26"/>
      <c r="BN359" s="26"/>
      <c r="BO359" s="26"/>
      <c r="BP359" s="26"/>
      <c r="BQ359" s="26"/>
      <c r="BR359" s="26"/>
      <c r="BS359" s="26"/>
      <c r="BT359" s="26"/>
      <c r="BU359" s="26"/>
      <c r="BV359" s="26"/>
      <c r="BW359" s="26"/>
      <c r="BX359" s="26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26"/>
      <c r="CP359" s="26"/>
      <c r="CQ359" s="26"/>
      <c r="CR359" s="26"/>
      <c r="CS359" s="26"/>
      <c r="CT359" s="26"/>
      <c r="CU359" s="26"/>
      <c r="CV359" s="26"/>
      <c r="CW359" s="26"/>
    </row>
    <row r="360" spans="1:101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6"/>
      <c r="AB360" s="26"/>
      <c r="AC360" s="26"/>
      <c r="AD360" s="26"/>
      <c r="AE360" s="26"/>
      <c r="AF360" s="26"/>
      <c r="AG360" s="26"/>
      <c r="AH360" s="26"/>
      <c r="AI360" s="26"/>
      <c r="AJ360" s="26"/>
      <c r="AK360" s="26"/>
      <c r="AL360" s="26"/>
      <c r="AM360" s="26"/>
      <c r="AN360" s="26"/>
      <c r="AO360" s="26"/>
      <c r="AP360" s="26"/>
      <c r="AQ360" s="26"/>
      <c r="AR360" s="26"/>
      <c r="AS360" s="26"/>
      <c r="AT360" s="26"/>
      <c r="AU360" s="26"/>
      <c r="AV360" s="26"/>
      <c r="AW360" s="26"/>
      <c r="AX360" s="26"/>
      <c r="AY360" s="26"/>
      <c r="AZ360" s="26"/>
      <c r="BA360" s="26"/>
      <c r="BB360" s="26"/>
      <c r="BC360" s="26"/>
      <c r="BD360" s="26"/>
      <c r="BE360" s="26"/>
      <c r="BF360" s="26"/>
      <c r="BG360" s="26"/>
      <c r="BH360" s="26"/>
      <c r="BI360" s="26"/>
      <c r="BJ360" s="26"/>
      <c r="BK360" s="26"/>
      <c r="BL360" s="26"/>
      <c r="BM360" s="26"/>
      <c r="BN360" s="26"/>
      <c r="BO360" s="26"/>
      <c r="BP360" s="26"/>
      <c r="BQ360" s="26"/>
      <c r="BR360" s="26"/>
      <c r="BS360" s="26"/>
      <c r="BT360" s="26"/>
      <c r="BU360" s="26"/>
      <c r="BV360" s="26"/>
      <c r="BW360" s="26"/>
      <c r="BX360" s="26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26"/>
      <c r="CP360" s="26"/>
      <c r="CQ360" s="26"/>
      <c r="CR360" s="26"/>
      <c r="CS360" s="26"/>
      <c r="CT360" s="26"/>
      <c r="CU360" s="26"/>
      <c r="CV360" s="26"/>
      <c r="CW360" s="26"/>
    </row>
    <row r="361" spans="1:101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6"/>
      <c r="AB361" s="26"/>
      <c r="AC361" s="26"/>
      <c r="AD361" s="26"/>
      <c r="AE361" s="26"/>
      <c r="AF361" s="26"/>
      <c r="AG361" s="26"/>
      <c r="AH361" s="26"/>
      <c r="AI361" s="26"/>
      <c r="AJ361" s="26"/>
      <c r="AK361" s="26"/>
      <c r="AL361" s="26"/>
      <c r="AM361" s="26"/>
      <c r="AN361" s="26"/>
      <c r="AO361" s="26"/>
      <c r="AP361" s="26"/>
      <c r="AQ361" s="26"/>
      <c r="AR361" s="26"/>
      <c r="AS361" s="26"/>
      <c r="AT361" s="26"/>
      <c r="AU361" s="26"/>
      <c r="AV361" s="26"/>
      <c r="AW361" s="26"/>
      <c r="AX361" s="26"/>
      <c r="AY361" s="26"/>
      <c r="AZ361" s="26"/>
      <c r="BA361" s="26"/>
      <c r="BB361" s="26"/>
      <c r="BC361" s="26"/>
      <c r="BD361" s="26"/>
      <c r="BE361" s="26"/>
      <c r="BF361" s="26"/>
      <c r="BG361" s="26"/>
      <c r="BH361" s="26"/>
      <c r="BI361" s="26"/>
      <c r="BJ361" s="26"/>
      <c r="BK361" s="26"/>
      <c r="BL361" s="26"/>
      <c r="BM361" s="26"/>
      <c r="BN361" s="26"/>
      <c r="BO361" s="26"/>
      <c r="BP361" s="26"/>
      <c r="BQ361" s="26"/>
      <c r="BR361" s="26"/>
      <c r="BS361" s="26"/>
      <c r="BT361" s="26"/>
      <c r="BU361" s="26"/>
      <c r="BV361" s="26"/>
      <c r="BW361" s="26"/>
      <c r="BX361" s="26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26"/>
      <c r="CP361" s="26"/>
      <c r="CQ361" s="26"/>
      <c r="CR361" s="26"/>
      <c r="CS361" s="26"/>
      <c r="CT361" s="26"/>
      <c r="CU361" s="26"/>
      <c r="CV361" s="26"/>
      <c r="CW361" s="26"/>
    </row>
    <row r="362" spans="1:101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6"/>
      <c r="AB362" s="26"/>
      <c r="AC362" s="26"/>
      <c r="AD362" s="26"/>
      <c r="AE362" s="26"/>
      <c r="AF362" s="26"/>
      <c r="AG362" s="26"/>
      <c r="AH362" s="26"/>
      <c r="AI362" s="26"/>
      <c r="AJ362" s="26"/>
      <c r="AK362" s="26"/>
      <c r="AL362" s="26"/>
      <c r="AM362" s="26"/>
      <c r="AN362" s="26"/>
      <c r="AO362" s="26"/>
      <c r="AP362" s="26"/>
      <c r="AQ362" s="26"/>
      <c r="AR362" s="26"/>
      <c r="AS362" s="26"/>
      <c r="AT362" s="26"/>
      <c r="AU362" s="26"/>
      <c r="AV362" s="26"/>
      <c r="AW362" s="26"/>
      <c r="AX362" s="26"/>
      <c r="AY362" s="26"/>
      <c r="AZ362" s="26"/>
      <c r="BA362" s="26"/>
      <c r="BB362" s="26"/>
      <c r="BC362" s="26"/>
      <c r="BD362" s="26"/>
      <c r="BE362" s="26"/>
      <c r="BF362" s="26"/>
      <c r="BG362" s="26"/>
      <c r="BH362" s="26"/>
      <c r="BI362" s="26"/>
      <c r="BJ362" s="26"/>
      <c r="BK362" s="26"/>
      <c r="BL362" s="26"/>
      <c r="BM362" s="26"/>
      <c r="BN362" s="26"/>
      <c r="BO362" s="26"/>
      <c r="BP362" s="26"/>
      <c r="BQ362" s="26"/>
      <c r="BR362" s="26"/>
      <c r="BS362" s="26"/>
      <c r="BT362" s="26"/>
      <c r="BU362" s="26"/>
      <c r="BV362" s="26"/>
      <c r="BW362" s="26"/>
      <c r="BX362" s="26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26"/>
      <c r="CP362" s="26"/>
      <c r="CQ362" s="26"/>
      <c r="CR362" s="26"/>
      <c r="CS362" s="26"/>
      <c r="CT362" s="26"/>
      <c r="CU362" s="26"/>
      <c r="CV362" s="26"/>
      <c r="CW362" s="26"/>
    </row>
    <row r="363" spans="1:101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6"/>
      <c r="AB363" s="26"/>
      <c r="AC363" s="26"/>
      <c r="AD363" s="26"/>
      <c r="AE363" s="26"/>
      <c r="AF363" s="26"/>
      <c r="AG363" s="26"/>
      <c r="AH363" s="26"/>
      <c r="AI363" s="26"/>
      <c r="AJ363" s="26"/>
      <c r="AK363" s="26"/>
      <c r="AL363" s="26"/>
      <c r="AM363" s="26"/>
      <c r="AN363" s="26"/>
      <c r="AO363" s="26"/>
      <c r="AP363" s="26"/>
      <c r="AQ363" s="26"/>
      <c r="AR363" s="26"/>
      <c r="AS363" s="26"/>
      <c r="AT363" s="26"/>
      <c r="AU363" s="26"/>
      <c r="AV363" s="26"/>
      <c r="AW363" s="26"/>
      <c r="AX363" s="26"/>
      <c r="AY363" s="26"/>
      <c r="AZ363" s="26"/>
      <c r="BA363" s="26"/>
      <c r="BB363" s="26"/>
      <c r="BC363" s="26"/>
      <c r="BD363" s="26"/>
      <c r="BE363" s="26"/>
      <c r="BF363" s="26"/>
      <c r="BG363" s="26"/>
      <c r="BH363" s="26"/>
      <c r="BI363" s="26"/>
      <c r="BJ363" s="26"/>
      <c r="BK363" s="26"/>
      <c r="BL363" s="26"/>
      <c r="BM363" s="26"/>
      <c r="BN363" s="26"/>
      <c r="BO363" s="26"/>
      <c r="BP363" s="26"/>
      <c r="BQ363" s="26"/>
      <c r="BR363" s="26"/>
      <c r="BS363" s="26"/>
      <c r="BT363" s="26"/>
      <c r="BU363" s="26"/>
      <c r="BV363" s="26"/>
      <c r="BW363" s="26"/>
      <c r="BX363" s="26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26"/>
      <c r="CP363" s="26"/>
      <c r="CQ363" s="26"/>
      <c r="CR363" s="26"/>
      <c r="CS363" s="26"/>
      <c r="CT363" s="26"/>
      <c r="CU363" s="26"/>
      <c r="CV363" s="26"/>
      <c r="CW363" s="26"/>
    </row>
    <row r="364" spans="1:101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6"/>
      <c r="AB364" s="26"/>
      <c r="AC364" s="26"/>
      <c r="AD364" s="26"/>
      <c r="AE364" s="26"/>
      <c r="AF364" s="26"/>
      <c r="AG364" s="26"/>
      <c r="AH364" s="26"/>
      <c r="AI364" s="26"/>
      <c r="AJ364" s="26"/>
      <c r="AK364" s="26"/>
      <c r="AL364" s="26"/>
      <c r="AM364" s="26"/>
      <c r="AN364" s="26"/>
      <c r="AO364" s="26"/>
      <c r="AP364" s="26"/>
      <c r="AQ364" s="26"/>
      <c r="AR364" s="26"/>
      <c r="AS364" s="26"/>
      <c r="AT364" s="26"/>
      <c r="AU364" s="26"/>
      <c r="AV364" s="26"/>
      <c r="AW364" s="26"/>
      <c r="AX364" s="26"/>
      <c r="AY364" s="26"/>
      <c r="AZ364" s="26"/>
      <c r="BA364" s="26"/>
      <c r="BB364" s="26"/>
      <c r="BC364" s="26"/>
      <c r="BD364" s="26"/>
      <c r="BE364" s="26"/>
      <c r="BF364" s="26"/>
      <c r="BG364" s="26"/>
      <c r="BH364" s="26"/>
      <c r="BI364" s="26"/>
      <c r="BJ364" s="26"/>
      <c r="BK364" s="26"/>
      <c r="BL364" s="26"/>
      <c r="BM364" s="26"/>
      <c r="BN364" s="26"/>
      <c r="BO364" s="26"/>
      <c r="BP364" s="26"/>
      <c r="BQ364" s="26"/>
      <c r="BR364" s="26"/>
      <c r="BS364" s="26"/>
      <c r="BT364" s="26"/>
      <c r="BU364" s="26"/>
      <c r="BV364" s="26"/>
      <c r="BW364" s="26"/>
      <c r="BX364" s="26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26"/>
      <c r="CP364" s="26"/>
      <c r="CQ364" s="26"/>
      <c r="CR364" s="26"/>
      <c r="CS364" s="26"/>
      <c r="CT364" s="26"/>
      <c r="CU364" s="26"/>
      <c r="CV364" s="26"/>
      <c r="CW364" s="26"/>
    </row>
    <row r="365" spans="1:101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6"/>
      <c r="AB365" s="26"/>
      <c r="AC365" s="26"/>
      <c r="AD365" s="26"/>
      <c r="AE365" s="26"/>
      <c r="AF365" s="26"/>
      <c r="AG365" s="26"/>
      <c r="AH365" s="26"/>
      <c r="AI365" s="26"/>
      <c r="AJ365" s="26"/>
      <c r="AK365" s="26"/>
      <c r="AL365" s="26"/>
      <c r="AM365" s="26"/>
      <c r="AN365" s="26"/>
      <c r="AO365" s="26"/>
      <c r="AP365" s="26"/>
      <c r="AQ365" s="26"/>
      <c r="AR365" s="26"/>
      <c r="AS365" s="26"/>
      <c r="AT365" s="26"/>
      <c r="AU365" s="26"/>
      <c r="AV365" s="26"/>
      <c r="AW365" s="26"/>
      <c r="AX365" s="26"/>
      <c r="AY365" s="26"/>
      <c r="AZ365" s="26"/>
      <c r="BA365" s="26"/>
      <c r="BB365" s="26"/>
      <c r="BC365" s="26"/>
      <c r="BD365" s="26"/>
      <c r="BE365" s="26"/>
      <c r="BF365" s="26"/>
      <c r="BG365" s="26"/>
      <c r="BH365" s="26"/>
      <c r="BI365" s="26"/>
      <c r="BJ365" s="26"/>
      <c r="BK365" s="26"/>
      <c r="BL365" s="26"/>
      <c r="BM365" s="26"/>
      <c r="BN365" s="26"/>
      <c r="BO365" s="26"/>
      <c r="BP365" s="26"/>
      <c r="BQ365" s="26"/>
      <c r="BR365" s="26"/>
      <c r="BS365" s="26"/>
      <c r="BT365" s="26"/>
      <c r="BU365" s="26"/>
      <c r="BV365" s="26"/>
      <c r="BW365" s="26"/>
      <c r="BX365" s="26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26"/>
      <c r="CP365" s="26"/>
      <c r="CQ365" s="26"/>
      <c r="CR365" s="26"/>
      <c r="CS365" s="26"/>
      <c r="CT365" s="26"/>
      <c r="CU365" s="26"/>
      <c r="CV365" s="26"/>
      <c r="CW365" s="26"/>
    </row>
    <row r="366" spans="1:101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6"/>
      <c r="AB366" s="26"/>
      <c r="AC366" s="26"/>
      <c r="AD366" s="26"/>
      <c r="AE366" s="26"/>
      <c r="AF366" s="26"/>
      <c r="AG366" s="26"/>
      <c r="AH366" s="26"/>
      <c r="AI366" s="26"/>
      <c r="AJ366" s="26"/>
      <c r="AK366" s="26"/>
      <c r="AL366" s="26"/>
      <c r="AM366" s="26"/>
      <c r="AN366" s="26"/>
      <c r="AO366" s="26"/>
      <c r="AP366" s="26"/>
      <c r="AQ366" s="26"/>
      <c r="AR366" s="26"/>
      <c r="AS366" s="26"/>
      <c r="AT366" s="26"/>
      <c r="AU366" s="26"/>
      <c r="AV366" s="26"/>
      <c r="AW366" s="26"/>
      <c r="AX366" s="26"/>
      <c r="AY366" s="26"/>
      <c r="AZ366" s="26"/>
      <c r="BA366" s="26"/>
      <c r="BB366" s="26"/>
      <c r="BC366" s="26"/>
      <c r="BD366" s="26"/>
      <c r="BE366" s="26"/>
      <c r="BF366" s="26"/>
      <c r="BG366" s="26"/>
      <c r="BH366" s="26"/>
      <c r="BI366" s="26"/>
      <c r="BJ366" s="26"/>
      <c r="BK366" s="26"/>
      <c r="BL366" s="26"/>
      <c r="BM366" s="26"/>
      <c r="BN366" s="26"/>
      <c r="BO366" s="26"/>
      <c r="BP366" s="26"/>
      <c r="BQ366" s="26"/>
      <c r="BR366" s="26"/>
      <c r="BS366" s="26"/>
      <c r="BT366" s="26"/>
      <c r="BU366" s="26"/>
      <c r="BV366" s="26"/>
      <c r="BW366" s="26"/>
      <c r="BX366" s="26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26"/>
      <c r="CP366" s="26"/>
      <c r="CQ366" s="26"/>
      <c r="CR366" s="26"/>
      <c r="CS366" s="26"/>
      <c r="CT366" s="26"/>
      <c r="CU366" s="26"/>
      <c r="CV366" s="26"/>
      <c r="CW366" s="26"/>
    </row>
    <row r="367" spans="1:101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6"/>
      <c r="AB367" s="26"/>
      <c r="AC367" s="26"/>
      <c r="AD367" s="26"/>
      <c r="AE367" s="26"/>
      <c r="AF367" s="26"/>
      <c r="AG367" s="26"/>
      <c r="AH367" s="26"/>
      <c r="AI367" s="26"/>
      <c r="AJ367" s="26"/>
      <c r="AK367" s="26"/>
      <c r="AL367" s="26"/>
      <c r="AM367" s="26"/>
      <c r="AN367" s="26"/>
      <c r="AO367" s="26"/>
      <c r="AP367" s="26"/>
      <c r="AQ367" s="26"/>
      <c r="AR367" s="26"/>
      <c r="AS367" s="26"/>
      <c r="AT367" s="26"/>
      <c r="AU367" s="26"/>
      <c r="AV367" s="26"/>
      <c r="AW367" s="26"/>
      <c r="AX367" s="26"/>
      <c r="AY367" s="26"/>
      <c r="AZ367" s="26"/>
      <c r="BA367" s="26"/>
      <c r="BB367" s="26"/>
      <c r="BC367" s="26"/>
      <c r="BD367" s="26"/>
      <c r="BE367" s="26"/>
      <c r="BF367" s="26"/>
      <c r="BG367" s="26"/>
      <c r="BH367" s="26"/>
      <c r="BI367" s="26"/>
      <c r="BJ367" s="26"/>
      <c r="BK367" s="26"/>
      <c r="BL367" s="26"/>
      <c r="BM367" s="26"/>
      <c r="BN367" s="26"/>
      <c r="BO367" s="26"/>
      <c r="BP367" s="26"/>
      <c r="BQ367" s="26"/>
      <c r="BR367" s="26"/>
      <c r="BS367" s="26"/>
      <c r="BT367" s="26"/>
      <c r="BU367" s="26"/>
      <c r="BV367" s="26"/>
      <c r="BW367" s="26"/>
      <c r="BX367" s="26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26"/>
      <c r="CP367" s="26"/>
      <c r="CQ367" s="26"/>
      <c r="CR367" s="26"/>
      <c r="CS367" s="26"/>
      <c r="CT367" s="26"/>
      <c r="CU367" s="26"/>
      <c r="CV367" s="26"/>
      <c r="CW367" s="26"/>
    </row>
    <row r="368" spans="1:101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6"/>
      <c r="AB368" s="26"/>
      <c r="AC368" s="26"/>
      <c r="AD368" s="26"/>
      <c r="AE368" s="26"/>
      <c r="AF368" s="26"/>
      <c r="AG368" s="26"/>
      <c r="AH368" s="26"/>
      <c r="AI368" s="26"/>
      <c r="AJ368" s="26"/>
      <c r="AK368" s="26"/>
      <c r="AL368" s="26"/>
      <c r="AM368" s="26"/>
      <c r="AN368" s="26"/>
      <c r="AO368" s="26"/>
      <c r="AP368" s="26"/>
      <c r="AQ368" s="26"/>
      <c r="AR368" s="26"/>
      <c r="AS368" s="26"/>
      <c r="AT368" s="26"/>
      <c r="AU368" s="26"/>
      <c r="AV368" s="26"/>
      <c r="AW368" s="26"/>
      <c r="AX368" s="26"/>
      <c r="AY368" s="26"/>
      <c r="AZ368" s="26"/>
      <c r="BA368" s="26"/>
      <c r="BB368" s="26"/>
      <c r="BC368" s="26"/>
      <c r="BD368" s="26"/>
      <c r="BE368" s="26"/>
      <c r="BF368" s="26"/>
      <c r="BG368" s="26"/>
      <c r="BH368" s="26"/>
      <c r="BI368" s="26"/>
      <c r="BJ368" s="26"/>
      <c r="BK368" s="26"/>
      <c r="BL368" s="26"/>
      <c r="BM368" s="26"/>
      <c r="BN368" s="26"/>
      <c r="BO368" s="26"/>
      <c r="BP368" s="26"/>
      <c r="BQ368" s="26"/>
      <c r="BR368" s="26"/>
      <c r="BS368" s="26"/>
      <c r="BT368" s="26"/>
      <c r="BU368" s="26"/>
      <c r="BV368" s="26"/>
      <c r="BW368" s="26"/>
      <c r="BX368" s="26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26"/>
      <c r="CP368" s="26"/>
      <c r="CQ368" s="26"/>
      <c r="CR368" s="26"/>
      <c r="CS368" s="26"/>
      <c r="CT368" s="26"/>
      <c r="CU368" s="26"/>
      <c r="CV368" s="26"/>
      <c r="CW368" s="26"/>
    </row>
    <row r="369" spans="1:101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6"/>
      <c r="AB369" s="26"/>
      <c r="AC369" s="26"/>
      <c r="AD369" s="26"/>
      <c r="AE369" s="26"/>
      <c r="AF369" s="26"/>
      <c r="AG369" s="26"/>
      <c r="AH369" s="26"/>
      <c r="AI369" s="26"/>
      <c r="AJ369" s="26"/>
      <c r="AK369" s="26"/>
      <c r="AL369" s="26"/>
      <c r="AM369" s="26"/>
      <c r="AN369" s="26"/>
      <c r="AO369" s="26"/>
      <c r="AP369" s="26"/>
      <c r="AQ369" s="26"/>
      <c r="AR369" s="26"/>
      <c r="AS369" s="26"/>
      <c r="AT369" s="26"/>
      <c r="AU369" s="26"/>
      <c r="AV369" s="26"/>
      <c r="AW369" s="26"/>
      <c r="AX369" s="26"/>
      <c r="AY369" s="26"/>
      <c r="AZ369" s="26"/>
      <c r="BA369" s="26"/>
      <c r="BB369" s="26"/>
      <c r="BC369" s="26"/>
      <c r="BD369" s="26"/>
      <c r="BE369" s="26"/>
      <c r="BF369" s="26"/>
      <c r="BG369" s="26"/>
      <c r="BH369" s="26"/>
      <c r="BI369" s="26"/>
      <c r="BJ369" s="26"/>
      <c r="BK369" s="26"/>
      <c r="BL369" s="26"/>
      <c r="BM369" s="26"/>
      <c r="BN369" s="26"/>
      <c r="BO369" s="26"/>
      <c r="BP369" s="26"/>
      <c r="BQ369" s="26"/>
      <c r="BR369" s="26"/>
      <c r="BS369" s="26"/>
      <c r="BT369" s="26"/>
      <c r="BU369" s="26"/>
      <c r="BV369" s="26"/>
      <c r="BW369" s="26"/>
      <c r="BX369" s="26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26"/>
      <c r="CP369" s="26"/>
      <c r="CQ369" s="26"/>
      <c r="CR369" s="26"/>
      <c r="CS369" s="26"/>
      <c r="CT369" s="26"/>
      <c r="CU369" s="26"/>
      <c r="CV369" s="26"/>
      <c r="CW369" s="26"/>
    </row>
    <row r="370" spans="1:101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6"/>
      <c r="AB370" s="26"/>
      <c r="AC370" s="26"/>
      <c r="AD370" s="26"/>
      <c r="AE370" s="26"/>
      <c r="AF370" s="26"/>
      <c r="AG370" s="26"/>
      <c r="AH370" s="26"/>
      <c r="AI370" s="26"/>
      <c r="AJ370" s="26"/>
      <c r="AK370" s="26"/>
      <c r="AL370" s="26"/>
      <c r="AM370" s="26"/>
      <c r="AN370" s="26"/>
      <c r="AO370" s="26"/>
      <c r="AP370" s="26"/>
      <c r="AQ370" s="26"/>
      <c r="AR370" s="26"/>
      <c r="AS370" s="26"/>
      <c r="AT370" s="26"/>
      <c r="AU370" s="26"/>
      <c r="AV370" s="26"/>
      <c r="AW370" s="26"/>
      <c r="AX370" s="26"/>
      <c r="AY370" s="26"/>
      <c r="AZ370" s="26"/>
      <c r="BA370" s="26"/>
      <c r="BB370" s="26"/>
      <c r="BC370" s="26"/>
      <c r="BD370" s="26"/>
      <c r="BE370" s="26"/>
      <c r="BF370" s="26"/>
      <c r="BG370" s="26"/>
      <c r="BH370" s="26"/>
      <c r="BI370" s="26"/>
      <c r="BJ370" s="26"/>
      <c r="BK370" s="26"/>
      <c r="BL370" s="26"/>
      <c r="BM370" s="26"/>
      <c r="BN370" s="26"/>
      <c r="BO370" s="26"/>
      <c r="BP370" s="26"/>
      <c r="BQ370" s="26"/>
      <c r="BR370" s="26"/>
      <c r="BS370" s="26"/>
      <c r="BT370" s="26"/>
      <c r="BU370" s="26"/>
      <c r="BV370" s="26"/>
      <c r="BW370" s="26"/>
      <c r="BX370" s="26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26"/>
      <c r="CP370" s="26"/>
      <c r="CQ370" s="26"/>
      <c r="CR370" s="26"/>
      <c r="CS370" s="26"/>
      <c r="CT370" s="26"/>
      <c r="CU370" s="26"/>
      <c r="CV370" s="26"/>
      <c r="CW370" s="26"/>
    </row>
    <row r="371" spans="1:101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6"/>
      <c r="AB371" s="26"/>
      <c r="AC371" s="26"/>
      <c r="AD371" s="26"/>
      <c r="AE371" s="26"/>
      <c r="AF371" s="26"/>
      <c r="AG371" s="26"/>
      <c r="AH371" s="26"/>
      <c r="AI371" s="26"/>
      <c r="AJ371" s="26"/>
      <c r="AK371" s="26"/>
      <c r="AL371" s="26"/>
      <c r="AM371" s="26"/>
      <c r="AN371" s="26"/>
      <c r="AO371" s="26"/>
      <c r="AP371" s="26"/>
      <c r="AQ371" s="26"/>
      <c r="AR371" s="26"/>
      <c r="AS371" s="26"/>
      <c r="AT371" s="26"/>
      <c r="AU371" s="26"/>
      <c r="AV371" s="26"/>
      <c r="AW371" s="26"/>
      <c r="AX371" s="26"/>
      <c r="AY371" s="26"/>
      <c r="AZ371" s="26"/>
      <c r="BA371" s="26"/>
      <c r="BB371" s="26"/>
      <c r="BC371" s="26"/>
      <c r="BD371" s="26"/>
      <c r="BE371" s="26"/>
      <c r="BF371" s="26"/>
      <c r="BG371" s="26"/>
      <c r="BH371" s="26"/>
      <c r="BI371" s="26"/>
      <c r="BJ371" s="26"/>
      <c r="BK371" s="26"/>
      <c r="BL371" s="26"/>
      <c r="BM371" s="26"/>
      <c r="BN371" s="26"/>
      <c r="BO371" s="26"/>
      <c r="BP371" s="26"/>
      <c r="BQ371" s="26"/>
      <c r="BR371" s="26"/>
      <c r="BS371" s="26"/>
      <c r="BT371" s="26"/>
      <c r="BU371" s="26"/>
      <c r="BV371" s="26"/>
      <c r="BW371" s="26"/>
      <c r="BX371" s="26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26"/>
      <c r="CP371" s="26"/>
      <c r="CQ371" s="26"/>
      <c r="CR371" s="26"/>
      <c r="CS371" s="26"/>
      <c r="CT371" s="26"/>
      <c r="CU371" s="26"/>
      <c r="CV371" s="26"/>
      <c r="CW371" s="26"/>
    </row>
    <row r="372" spans="1:101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6"/>
      <c r="AB372" s="26"/>
      <c r="AC372" s="26"/>
      <c r="AD372" s="26"/>
      <c r="AE372" s="26"/>
      <c r="AF372" s="26"/>
      <c r="AG372" s="26"/>
      <c r="AH372" s="26"/>
      <c r="AI372" s="26"/>
      <c r="AJ372" s="26"/>
      <c r="AK372" s="26"/>
      <c r="AL372" s="26"/>
      <c r="AM372" s="26"/>
      <c r="AN372" s="26"/>
      <c r="AO372" s="26"/>
      <c r="AP372" s="26"/>
      <c r="AQ372" s="26"/>
      <c r="AR372" s="26"/>
      <c r="AS372" s="26"/>
      <c r="AT372" s="26"/>
      <c r="AU372" s="26"/>
      <c r="AV372" s="26"/>
      <c r="AW372" s="26"/>
      <c r="AX372" s="26"/>
      <c r="AY372" s="26"/>
      <c r="AZ372" s="26"/>
      <c r="BA372" s="26"/>
      <c r="BB372" s="26"/>
      <c r="BC372" s="26"/>
      <c r="BD372" s="26"/>
      <c r="BE372" s="26"/>
      <c r="BF372" s="26"/>
      <c r="BG372" s="26"/>
      <c r="BH372" s="26"/>
      <c r="BI372" s="26"/>
      <c r="BJ372" s="26"/>
      <c r="BK372" s="26"/>
      <c r="BL372" s="26"/>
      <c r="BM372" s="26"/>
      <c r="BN372" s="26"/>
      <c r="BO372" s="26"/>
      <c r="BP372" s="26"/>
      <c r="BQ372" s="26"/>
      <c r="BR372" s="26"/>
      <c r="BS372" s="26"/>
      <c r="BT372" s="26"/>
      <c r="BU372" s="26"/>
      <c r="BV372" s="26"/>
      <c r="BW372" s="26"/>
      <c r="BX372" s="26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26"/>
      <c r="CP372" s="26"/>
      <c r="CQ372" s="26"/>
      <c r="CR372" s="26"/>
      <c r="CS372" s="26"/>
      <c r="CT372" s="26"/>
      <c r="CU372" s="26"/>
      <c r="CV372" s="26"/>
      <c r="CW372" s="26"/>
    </row>
    <row r="373" spans="1:101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6"/>
      <c r="AB373" s="26"/>
      <c r="AC373" s="26"/>
      <c r="AD373" s="26"/>
      <c r="AE373" s="26"/>
      <c r="AF373" s="26"/>
      <c r="AG373" s="26"/>
      <c r="AH373" s="26"/>
      <c r="AI373" s="26"/>
      <c r="AJ373" s="26"/>
      <c r="AK373" s="26"/>
      <c r="AL373" s="26"/>
      <c r="AM373" s="26"/>
      <c r="AN373" s="26"/>
      <c r="AO373" s="26"/>
      <c r="AP373" s="26"/>
      <c r="AQ373" s="26"/>
      <c r="AR373" s="26"/>
      <c r="AS373" s="26"/>
      <c r="AT373" s="26"/>
      <c r="AU373" s="26"/>
      <c r="AV373" s="26"/>
      <c r="AW373" s="26"/>
      <c r="AX373" s="26"/>
      <c r="AY373" s="26"/>
      <c r="AZ373" s="26"/>
      <c r="BA373" s="26"/>
      <c r="BB373" s="26"/>
      <c r="BC373" s="26"/>
      <c r="BD373" s="26"/>
      <c r="BE373" s="26"/>
      <c r="BF373" s="26"/>
      <c r="BG373" s="26"/>
      <c r="BH373" s="26"/>
      <c r="BI373" s="26"/>
      <c r="BJ373" s="26"/>
      <c r="BK373" s="26"/>
      <c r="BL373" s="26"/>
      <c r="BM373" s="26"/>
      <c r="BN373" s="26"/>
      <c r="BO373" s="26"/>
      <c r="BP373" s="26"/>
      <c r="BQ373" s="26"/>
      <c r="BR373" s="26"/>
      <c r="BS373" s="26"/>
      <c r="BT373" s="26"/>
      <c r="BU373" s="26"/>
      <c r="BV373" s="26"/>
      <c r="BW373" s="26"/>
      <c r="BX373" s="26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26"/>
      <c r="CP373" s="26"/>
      <c r="CQ373" s="26"/>
      <c r="CR373" s="26"/>
      <c r="CS373" s="26"/>
      <c r="CT373" s="26"/>
      <c r="CU373" s="26"/>
      <c r="CV373" s="26"/>
      <c r="CW373" s="26"/>
    </row>
    <row r="374" spans="1:101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6"/>
      <c r="AB374" s="26"/>
      <c r="AC374" s="26"/>
      <c r="AD374" s="26"/>
      <c r="AE374" s="26"/>
      <c r="AF374" s="26"/>
      <c r="AG374" s="26"/>
      <c r="AH374" s="26"/>
      <c r="AI374" s="26"/>
      <c r="AJ374" s="26"/>
      <c r="AK374" s="26"/>
      <c r="AL374" s="26"/>
      <c r="AM374" s="26"/>
      <c r="AN374" s="26"/>
      <c r="AO374" s="26"/>
      <c r="AP374" s="26"/>
      <c r="AQ374" s="26"/>
      <c r="AR374" s="26"/>
      <c r="AS374" s="26"/>
      <c r="AT374" s="26"/>
      <c r="AU374" s="26"/>
      <c r="AV374" s="26"/>
      <c r="AW374" s="26"/>
      <c r="AX374" s="26"/>
      <c r="AY374" s="26"/>
      <c r="AZ374" s="26"/>
      <c r="BA374" s="26"/>
      <c r="BB374" s="26"/>
      <c r="BC374" s="26"/>
      <c r="BD374" s="26"/>
      <c r="BE374" s="26"/>
      <c r="BF374" s="26"/>
      <c r="BG374" s="26"/>
      <c r="BH374" s="26"/>
      <c r="BI374" s="26"/>
      <c r="BJ374" s="26"/>
      <c r="BK374" s="26"/>
      <c r="BL374" s="26"/>
      <c r="BM374" s="26"/>
      <c r="BN374" s="26"/>
      <c r="BO374" s="26"/>
      <c r="BP374" s="26"/>
      <c r="BQ374" s="26"/>
      <c r="BR374" s="26"/>
      <c r="BS374" s="26"/>
      <c r="BT374" s="26"/>
      <c r="BU374" s="26"/>
      <c r="BV374" s="26"/>
      <c r="BW374" s="26"/>
      <c r="BX374" s="26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26"/>
      <c r="CP374" s="26"/>
      <c r="CQ374" s="26"/>
      <c r="CR374" s="26"/>
      <c r="CS374" s="26"/>
      <c r="CT374" s="26"/>
      <c r="CU374" s="26"/>
      <c r="CV374" s="26"/>
      <c r="CW374" s="26"/>
    </row>
    <row r="375" spans="1:101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6"/>
      <c r="AB375" s="26"/>
      <c r="AC375" s="26"/>
      <c r="AD375" s="26"/>
      <c r="AE375" s="26"/>
      <c r="AF375" s="26"/>
      <c r="AG375" s="26"/>
      <c r="AH375" s="26"/>
      <c r="AI375" s="26"/>
      <c r="AJ375" s="26"/>
      <c r="AK375" s="26"/>
      <c r="AL375" s="26"/>
      <c r="AM375" s="26"/>
      <c r="AN375" s="26"/>
      <c r="AO375" s="26"/>
      <c r="AP375" s="26"/>
      <c r="AQ375" s="26"/>
      <c r="AR375" s="26"/>
      <c r="AS375" s="26"/>
      <c r="AT375" s="26"/>
      <c r="AU375" s="26"/>
      <c r="AV375" s="26"/>
      <c r="AW375" s="26"/>
      <c r="AX375" s="26"/>
      <c r="AY375" s="26"/>
      <c r="AZ375" s="26"/>
      <c r="BA375" s="26"/>
      <c r="BB375" s="26"/>
      <c r="BC375" s="26"/>
      <c r="BD375" s="26"/>
      <c r="BE375" s="26"/>
      <c r="BF375" s="26"/>
      <c r="BG375" s="26"/>
      <c r="BH375" s="26"/>
      <c r="BI375" s="26"/>
      <c r="BJ375" s="26"/>
      <c r="BK375" s="26"/>
      <c r="BL375" s="26"/>
      <c r="BM375" s="26"/>
      <c r="BN375" s="26"/>
      <c r="BO375" s="26"/>
      <c r="BP375" s="26"/>
      <c r="BQ375" s="26"/>
      <c r="BR375" s="26"/>
      <c r="BS375" s="26"/>
      <c r="BT375" s="26"/>
      <c r="BU375" s="26"/>
      <c r="BV375" s="26"/>
      <c r="BW375" s="26"/>
      <c r="BX375" s="26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26"/>
      <c r="CP375" s="26"/>
      <c r="CQ375" s="26"/>
      <c r="CR375" s="26"/>
      <c r="CS375" s="26"/>
      <c r="CT375" s="26"/>
      <c r="CU375" s="26"/>
      <c r="CV375" s="26"/>
      <c r="CW375" s="26"/>
    </row>
    <row r="376" spans="1:101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6"/>
      <c r="AB376" s="26"/>
      <c r="AC376" s="26"/>
      <c r="AD376" s="26"/>
      <c r="AE376" s="26"/>
      <c r="AF376" s="26"/>
      <c r="AG376" s="26"/>
      <c r="AH376" s="26"/>
      <c r="AI376" s="26"/>
      <c r="AJ376" s="26"/>
      <c r="AK376" s="26"/>
      <c r="AL376" s="26"/>
      <c r="AM376" s="26"/>
      <c r="AN376" s="26"/>
      <c r="AO376" s="26"/>
      <c r="AP376" s="26"/>
      <c r="AQ376" s="26"/>
      <c r="AR376" s="26"/>
      <c r="AS376" s="26"/>
      <c r="AT376" s="26"/>
      <c r="AU376" s="26"/>
      <c r="AV376" s="26"/>
      <c r="AW376" s="26"/>
      <c r="AX376" s="26"/>
      <c r="AY376" s="26"/>
      <c r="AZ376" s="26"/>
      <c r="BA376" s="26"/>
      <c r="BB376" s="26"/>
      <c r="BC376" s="26"/>
      <c r="BD376" s="26"/>
      <c r="BE376" s="26"/>
      <c r="BF376" s="26"/>
      <c r="BG376" s="26"/>
      <c r="BH376" s="26"/>
      <c r="BI376" s="26"/>
      <c r="BJ376" s="26"/>
      <c r="BK376" s="26"/>
      <c r="BL376" s="26"/>
      <c r="BM376" s="26"/>
      <c r="BN376" s="26"/>
      <c r="BO376" s="26"/>
      <c r="BP376" s="26"/>
      <c r="BQ376" s="26"/>
      <c r="BR376" s="26"/>
      <c r="BS376" s="26"/>
      <c r="BT376" s="26"/>
      <c r="BU376" s="26"/>
      <c r="BV376" s="26"/>
      <c r="BW376" s="26"/>
      <c r="BX376" s="26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26"/>
      <c r="CP376" s="26"/>
      <c r="CQ376" s="26"/>
      <c r="CR376" s="26"/>
      <c r="CS376" s="26"/>
      <c r="CT376" s="26"/>
      <c r="CU376" s="26"/>
      <c r="CV376" s="26"/>
      <c r="CW376" s="26"/>
    </row>
    <row r="377" spans="1:101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6"/>
      <c r="AB377" s="26"/>
      <c r="AC377" s="26"/>
      <c r="AD377" s="26"/>
      <c r="AE377" s="26"/>
      <c r="AF377" s="26"/>
      <c r="AG377" s="26"/>
      <c r="AH377" s="26"/>
      <c r="AI377" s="26"/>
      <c r="AJ377" s="26"/>
      <c r="AK377" s="26"/>
      <c r="AL377" s="26"/>
      <c r="AM377" s="26"/>
      <c r="AN377" s="26"/>
      <c r="AO377" s="26"/>
      <c r="AP377" s="26"/>
      <c r="AQ377" s="26"/>
      <c r="AR377" s="26"/>
      <c r="AS377" s="26"/>
      <c r="AT377" s="26"/>
      <c r="AU377" s="26"/>
      <c r="AV377" s="26"/>
      <c r="AW377" s="26"/>
      <c r="AX377" s="26"/>
      <c r="AY377" s="26"/>
      <c r="AZ377" s="26"/>
      <c r="BA377" s="26"/>
      <c r="BB377" s="26"/>
      <c r="BC377" s="26"/>
      <c r="BD377" s="26"/>
      <c r="BE377" s="26"/>
      <c r="BF377" s="26"/>
      <c r="BG377" s="26"/>
      <c r="BH377" s="26"/>
      <c r="BI377" s="26"/>
      <c r="BJ377" s="26"/>
      <c r="BK377" s="26"/>
      <c r="BL377" s="26"/>
      <c r="BM377" s="26"/>
      <c r="BN377" s="26"/>
      <c r="BO377" s="26"/>
      <c r="BP377" s="26"/>
      <c r="BQ377" s="26"/>
      <c r="BR377" s="26"/>
      <c r="BS377" s="26"/>
      <c r="BT377" s="26"/>
      <c r="BU377" s="26"/>
      <c r="BV377" s="26"/>
      <c r="BW377" s="26"/>
      <c r="BX377" s="26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26"/>
      <c r="CP377" s="26"/>
      <c r="CQ377" s="26"/>
      <c r="CR377" s="26"/>
      <c r="CS377" s="26"/>
      <c r="CT377" s="26"/>
      <c r="CU377" s="26"/>
      <c r="CV377" s="26"/>
      <c r="CW377" s="26"/>
    </row>
    <row r="378" spans="1:101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6"/>
      <c r="AB378" s="26"/>
      <c r="AC378" s="26"/>
      <c r="AD378" s="26"/>
      <c r="AE378" s="26"/>
      <c r="AF378" s="26"/>
      <c r="AG378" s="26"/>
      <c r="AH378" s="26"/>
      <c r="AI378" s="26"/>
      <c r="AJ378" s="26"/>
      <c r="AK378" s="26"/>
      <c r="AL378" s="26"/>
      <c r="AM378" s="26"/>
      <c r="AN378" s="26"/>
      <c r="AO378" s="26"/>
      <c r="AP378" s="26"/>
      <c r="AQ378" s="26"/>
      <c r="AR378" s="26"/>
      <c r="AS378" s="26"/>
      <c r="AT378" s="26"/>
      <c r="AU378" s="26"/>
      <c r="AV378" s="26"/>
      <c r="AW378" s="26"/>
      <c r="AX378" s="26"/>
      <c r="AY378" s="26"/>
      <c r="AZ378" s="26"/>
      <c r="BA378" s="26"/>
      <c r="BB378" s="26"/>
      <c r="BC378" s="26"/>
      <c r="BD378" s="26"/>
      <c r="BE378" s="26"/>
      <c r="BF378" s="26"/>
      <c r="BG378" s="26"/>
      <c r="BH378" s="26"/>
      <c r="BI378" s="26"/>
      <c r="BJ378" s="26"/>
      <c r="BK378" s="26"/>
      <c r="BL378" s="26"/>
      <c r="BM378" s="26"/>
      <c r="BN378" s="26"/>
      <c r="BO378" s="26"/>
      <c r="BP378" s="26"/>
      <c r="BQ378" s="26"/>
      <c r="BR378" s="26"/>
      <c r="BS378" s="26"/>
      <c r="BT378" s="26"/>
      <c r="BU378" s="26"/>
      <c r="BV378" s="26"/>
      <c r="BW378" s="26"/>
      <c r="BX378" s="26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26"/>
      <c r="CP378" s="26"/>
      <c r="CQ378" s="26"/>
      <c r="CR378" s="26"/>
      <c r="CS378" s="26"/>
      <c r="CT378" s="26"/>
      <c r="CU378" s="26"/>
      <c r="CV378" s="26"/>
      <c r="CW378" s="26"/>
    </row>
    <row r="379" spans="1:101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6"/>
      <c r="AB379" s="26"/>
      <c r="AC379" s="26"/>
      <c r="AD379" s="26"/>
      <c r="AE379" s="26"/>
      <c r="AF379" s="26"/>
      <c r="AG379" s="26"/>
      <c r="AH379" s="26"/>
      <c r="AI379" s="26"/>
      <c r="AJ379" s="26"/>
      <c r="AK379" s="26"/>
      <c r="AL379" s="26"/>
      <c r="AM379" s="26"/>
      <c r="AN379" s="26"/>
      <c r="AO379" s="26"/>
      <c r="AP379" s="26"/>
      <c r="AQ379" s="26"/>
      <c r="AR379" s="26"/>
      <c r="AS379" s="26"/>
      <c r="AT379" s="26"/>
      <c r="AU379" s="26"/>
      <c r="AV379" s="26"/>
      <c r="AW379" s="26"/>
      <c r="AX379" s="26"/>
      <c r="AY379" s="26"/>
      <c r="AZ379" s="26"/>
      <c r="BA379" s="26"/>
      <c r="BB379" s="26"/>
      <c r="BC379" s="26"/>
      <c r="BD379" s="26"/>
      <c r="BE379" s="26"/>
      <c r="BF379" s="26"/>
      <c r="BG379" s="26"/>
      <c r="BH379" s="26"/>
      <c r="BI379" s="26"/>
      <c r="BJ379" s="26"/>
      <c r="BK379" s="26"/>
      <c r="BL379" s="26"/>
      <c r="BM379" s="26"/>
      <c r="BN379" s="26"/>
      <c r="BO379" s="26"/>
      <c r="BP379" s="26"/>
      <c r="BQ379" s="26"/>
      <c r="BR379" s="26"/>
      <c r="BS379" s="26"/>
      <c r="BT379" s="26"/>
      <c r="BU379" s="26"/>
      <c r="BV379" s="26"/>
      <c r="BW379" s="26"/>
      <c r="BX379" s="26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26"/>
      <c r="CP379" s="26"/>
      <c r="CQ379" s="26"/>
      <c r="CR379" s="26"/>
      <c r="CS379" s="26"/>
      <c r="CT379" s="26"/>
      <c r="CU379" s="26"/>
      <c r="CV379" s="26"/>
      <c r="CW379" s="26"/>
    </row>
    <row r="380" spans="1:101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6"/>
      <c r="AB380" s="26"/>
      <c r="AC380" s="26"/>
      <c r="AD380" s="26"/>
      <c r="AE380" s="26"/>
      <c r="AF380" s="26"/>
      <c r="AG380" s="26"/>
      <c r="AH380" s="26"/>
      <c r="AI380" s="26"/>
      <c r="AJ380" s="26"/>
      <c r="AK380" s="26"/>
      <c r="AL380" s="26"/>
      <c r="AM380" s="26"/>
      <c r="AN380" s="26"/>
      <c r="AO380" s="26"/>
      <c r="AP380" s="26"/>
      <c r="AQ380" s="26"/>
      <c r="AR380" s="26"/>
      <c r="AS380" s="26"/>
      <c r="AT380" s="26"/>
      <c r="AU380" s="26"/>
      <c r="AV380" s="26"/>
      <c r="AW380" s="26"/>
      <c r="AX380" s="26"/>
      <c r="AY380" s="26"/>
      <c r="AZ380" s="26"/>
      <c r="BA380" s="26"/>
      <c r="BB380" s="26"/>
      <c r="BC380" s="26"/>
      <c r="BD380" s="26"/>
      <c r="BE380" s="26"/>
      <c r="BF380" s="26"/>
      <c r="BG380" s="26"/>
      <c r="BH380" s="26"/>
      <c r="BI380" s="26"/>
      <c r="BJ380" s="26"/>
      <c r="BK380" s="26"/>
      <c r="BL380" s="26"/>
      <c r="BM380" s="26"/>
      <c r="BN380" s="26"/>
      <c r="BO380" s="26"/>
      <c r="BP380" s="26"/>
      <c r="BQ380" s="26"/>
      <c r="BR380" s="26"/>
      <c r="BS380" s="26"/>
      <c r="BT380" s="26"/>
      <c r="BU380" s="26"/>
      <c r="BV380" s="26"/>
      <c r="BW380" s="26"/>
      <c r="BX380" s="26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26"/>
      <c r="CP380" s="26"/>
      <c r="CQ380" s="26"/>
      <c r="CR380" s="26"/>
      <c r="CS380" s="26"/>
      <c r="CT380" s="26"/>
      <c r="CU380" s="26"/>
      <c r="CV380" s="26"/>
      <c r="CW380" s="26"/>
    </row>
    <row r="381" spans="1:101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6"/>
      <c r="AB381" s="26"/>
      <c r="AC381" s="26"/>
      <c r="AD381" s="26"/>
      <c r="AE381" s="26"/>
      <c r="AF381" s="26"/>
      <c r="AG381" s="26"/>
      <c r="AH381" s="26"/>
      <c r="AI381" s="26"/>
      <c r="AJ381" s="26"/>
      <c r="AK381" s="26"/>
      <c r="AL381" s="26"/>
      <c r="AM381" s="26"/>
      <c r="AN381" s="26"/>
      <c r="AO381" s="26"/>
      <c r="AP381" s="26"/>
      <c r="AQ381" s="26"/>
      <c r="AR381" s="26"/>
      <c r="AS381" s="26"/>
      <c r="AT381" s="26"/>
      <c r="AU381" s="26"/>
      <c r="AV381" s="26"/>
      <c r="AW381" s="26"/>
      <c r="AX381" s="26"/>
      <c r="AY381" s="26"/>
      <c r="AZ381" s="26"/>
      <c r="BA381" s="26"/>
      <c r="BB381" s="26"/>
      <c r="BC381" s="26"/>
      <c r="BD381" s="26"/>
      <c r="BE381" s="26"/>
      <c r="BF381" s="26"/>
      <c r="BG381" s="26"/>
      <c r="BH381" s="26"/>
      <c r="BI381" s="26"/>
      <c r="BJ381" s="26"/>
      <c r="BK381" s="26"/>
      <c r="BL381" s="26"/>
      <c r="BM381" s="26"/>
      <c r="BN381" s="26"/>
      <c r="BO381" s="26"/>
      <c r="BP381" s="26"/>
      <c r="BQ381" s="26"/>
      <c r="BR381" s="26"/>
      <c r="BS381" s="26"/>
      <c r="BT381" s="26"/>
      <c r="BU381" s="26"/>
      <c r="BV381" s="26"/>
      <c r="BW381" s="26"/>
      <c r="BX381" s="26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26"/>
      <c r="CP381" s="26"/>
      <c r="CQ381" s="26"/>
      <c r="CR381" s="26"/>
      <c r="CS381" s="26"/>
      <c r="CT381" s="26"/>
      <c r="CU381" s="26"/>
      <c r="CV381" s="26"/>
      <c r="CW381" s="26"/>
    </row>
    <row r="382" spans="1:101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6"/>
      <c r="AB382" s="26"/>
      <c r="AC382" s="26"/>
      <c r="AD382" s="26"/>
      <c r="AE382" s="26"/>
      <c r="AF382" s="26"/>
      <c r="AG382" s="26"/>
      <c r="AH382" s="26"/>
      <c r="AI382" s="26"/>
      <c r="AJ382" s="26"/>
      <c r="AK382" s="26"/>
      <c r="AL382" s="26"/>
      <c r="AM382" s="26"/>
      <c r="AN382" s="26"/>
      <c r="AO382" s="26"/>
      <c r="AP382" s="26"/>
      <c r="AQ382" s="26"/>
      <c r="AR382" s="26"/>
      <c r="AS382" s="26"/>
      <c r="AT382" s="26"/>
      <c r="AU382" s="26"/>
      <c r="AV382" s="26"/>
      <c r="AW382" s="26"/>
      <c r="AX382" s="26"/>
      <c r="AY382" s="26"/>
      <c r="AZ382" s="26"/>
      <c r="BA382" s="26"/>
      <c r="BB382" s="26"/>
      <c r="BC382" s="26"/>
      <c r="BD382" s="26"/>
      <c r="BE382" s="26"/>
      <c r="BF382" s="26"/>
      <c r="BG382" s="26"/>
      <c r="BH382" s="26"/>
      <c r="BI382" s="26"/>
      <c r="BJ382" s="26"/>
      <c r="BK382" s="26"/>
      <c r="BL382" s="26"/>
      <c r="BM382" s="26"/>
      <c r="BN382" s="26"/>
      <c r="BO382" s="26"/>
      <c r="BP382" s="26"/>
      <c r="BQ382" s="26"/>
      <c r="BR382" s="26"/>
      <c r="BS382" s="26"/>
      <c r="BT382" s="26"/>
      <c r="BU382" s="26"/>
      <c r="BV382" s="26"/>
      <c r="BW382" s="26"/>
      <c r="BX382" s="26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26"/>
      <c r="CP382" s="26"/>
      <c r="CQ382" s="26"/>
      <c r="CR382" s="26"/>
      <c r="CS382" s="26"/>
      <c r="CT382" s="26"/>
      <c r="CU382" s="26"/>
      <c r="CV382" s="26"/>
      <c r="CW382" s="26"/>
    </row>
    <row r="383" spans="1:101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6"/>
      <c r="AB383" s="26"/>
      <c r="AC383" s="26"/>
      <c r="AD383" s="26"/>
      <c r="AE383" s="26"/>
      <c r="AF383" s="26"/>
      <c r="AG383" s="26"/>
      <c r="AH383" s="26"/>
      <c r="AI383" s="26"/>
      <c r="AJ383" s="26"/>
      <c r="AK383" s="26"/>
      <c r="AL383" s="26"/>
      <c r="AM383" s="26"/>
      <c r="AN383" s="26"/>
      <c r="AO383" s="26"/>
      <c r="AP383" s="26"/>
      <c r="AQ383" s="26"/>
      <c r="AR383" s="26"/>
      <c r="AS383" s="26"/>
      <c r="AT383" s="26"/>
      <c r="AU383" s="26"/>
      <c r="AV383" s="26"/>
      <c r="AW383" s="26"/>
      <c r="AX383" s="26"/>
      <c r="AY383" s="26"/>
      <c r="AZ383" s="26"/>
      <c r="BA383" s="26"/>
      <c r="BB383" s="26"/>
      <c r="BC383" s="26"/>
      <c r="BD383" s="26"/>
      <c r="BE383" s="26"/>
      <c r="BF383" s="26"/>
      <c r="BG383" s="26"/>
      <c r="BH383" s="26"/>
      <c r="BI383" s="26"/>
      <c r="BJ383" s="26"/>
      <c r="BK383" s="26"/>
      <c r="BL383" s="26"/>
      <c r="BM383" s="26"/>
      <c r="BN383" s="26"/>
      <c r="BO383" s="26"/>
      <c r="BP383" s="26"/>
      <c r="BQ383" s="26"/>
      <c r="BR383" s="26"/>
      <c r="BS383" s="26"/>
      <c r="BT383" s="26"/>
      <c r="BU383" s="26"/>
      <c r="BV383" s="26"/>
      <c r="BW383" s="26"/>
      <c r="BX383" s="26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26"/>
      <c r="CP383" s="26"/>
      <c r="CQ383" s="26"/>
      <c r="CR383" s="26"/>
      <c r="CS383" s="26"/>
      <c r="CT383" s="26"/>
      <c r="CU383" s="26"/>
      <c r="CV383" s="26"/>
      <c r="CW383" s="26"/>
    </row>
    <row r="384" spans="1:101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6"/>
      <c r="AB384" s="26"/>
      <c r="AC384" s="26"/>
      <c r="AD384" s="26"/>
      <c r="AE384" s="26"/>
      <c r="AF384" s="26"/>
      <c r="AG384" s="26"/>
      <c r="AH384" s="26"/>
      <c r="AI384" s="26"/>
      <c r="AJ384" s="26"/>
      <c r="AK384" s="26"/>
      <c r="AL384" s="26"/>
      <c r="AM384" s="26"/>
      <c r="AN384" s="26"/>
      <c r="AO384" s="26"/>
      <c r="AP384" s="26"/>
      <c r="AQ384" s="26"/>
      <c r="AR384" s="26"/>
      <c r="AS384" s="26"/>
      <c r="AT384" s="26"/>
      <c r="AU384" s="26"/>
      <c r="AV384" s="26"/>
      <c r="AW384" s="26"/>
      <c r="AX384" s="26"/>
      <c r="AY384" s="26"/>
      <c r="AZ384" s="26"/>
      <c r="BA384" s="26"/>
      <c r="BB384" s="26"/>
      <c r="BC384" s="26"/>
      <c r="BD384" s="26"/>
      <c r="BE384" s="26"/>
      <c r="BF384" s="26"/>
      <c r="BG384" s="26"/>
      <c r="BH384" s="26"/>
      <c r="BI384" s="26"/>
      <c r="BJ384" s="26"/>
      <c r="BK384" s="26"/>
      <c r="BL384" s="26"/>
      <c r="BM384" s="26"/>
      <c r="BN384" s="26"/>
      <c r="BO384" s="26"/>
      <c r="BP384" s="26"/>
      <c r="BQ384" s="26"/>
      <c r="BR384" s="26"/>
      <c r="BS384" s="26"/>
      <c r="BT384" s="26"/>
      <c r="BU384" s="26"/>
      <c r="BV384" s="26"/>
      <c r="BW384" s="26"/>
      <c r="BX384" s="26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26"/>
      <c r="CP384" s="26"/>
      <c r="CQ384" s="26"/>
      <c r="CR384" s="26"/>
      <c r="CS384" s="26"/>
      <c r="CT384" s="26"/>
      <c r="CU384" s="26"/>
      <c r="CV384" s="26"/>
      <c r="CW384" s="26"/>
    </row>
    <row r="385" spans="1:101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6"/>
      <c r="AB385" s="26"/>
      <c r="AC385" s="26"/>
      <c r="AD385" s="26"/>
      <c r="AE385" s="26"/>
      <c r="AF385" s="26"/>
      <c r="AG385" s="26"/>
      <c r="AH385" s="26"/>
      <c r="AI385" s="26"/>
      <c r="AJ385" s="26"/>
      <c r="AK385" s="26"/>
      <c r="AL385" s="26"/>
      <c r="AM385" s="26"/>
      <c r="AN385" s="26"/>
      <c r="AO385" s="26"/>
      <c r="AP385" s="26"/>
      <c r="AQ385" s="26"/>
      <c r="AR385" s="26"/>
      <c r="AS385" s="26"/>
      <c r="AT385" s="26"/>
      <c r="AU385" s="26"/>
      <c r="AV385" s="26"/>
      <c r="AW385" s="26"/>
      <c r="AX385" s="26"/>
      <c r="AY385" s="26"/>
      <c r="AZ385" s="26"/>
      <c r="BA385" s="26"/>
      <c r="BB385" s="26"/>
      <c r="BC385" s="26"/>
      <c r="BD385" s="26"/>
      <c r="BE385" s="26"/>
      <c r="BF385" s="26"/>
      <c r="BG385" s="26"/>
      <c r="BH385" s="26"/>
      <c r="BI385" s="26"/>
      <c r="BJ385" s="26"/>
      <c r="BK385" s="26"/>
      <c r="BL385" s="26"/>
      <c r="BM385" s="26"/>
      <c r="BN385" s="26"/>
      <c r="BO385" s="26"/>
      <c r="BP385" s="26"/>
      <c r="BQ385" s="26"/>
      <c r="BR385" s="26"/>
      <c r="BS385" s="26"/>
      <c r="BT385" s="26"/>
      <c r="BU385" s="26"/>
      <c r="BV385" s="26"/>
      <c r="BW385" s="26"/>
      <c r="BX385" s="26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26"/>
      <c r="CP385" s="26"/>
      <c r="CQ385" s="26"/>
      <c r="CR385" s="26"/>
      <c r="CS385" s="26"/>
      <c r="CT385" s="26"/>
      <c r="CU385" s="26"/>
      <c r="CV385" s="26"/>
      <c r="CW385" s="26"/>
    </row>
    <row r="386" spans="1:101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6"/>
      <c r="AB386" s="26"/>
      <c r="AC386" s="26"/>
      <c r="AD386" s="26"/>
      <c r="AE386" s="26"/>
      <c r="AF386" s="26"/>
      <c r="AG386" s="26"/>
      <c r="AH386" s="26"/>
      <c r="AI386" s="26"/>
      <c r="AJ386" s="26"/>
      <c r="AK386" s="26"/>
      <c r="AL386" s="26"/>
      <c r="AM386" s="26"/>
      <c r="AN386" s="26"/>
      <c r="AO386" s="26"/>
      <c r="AP386" s="26"/>
      <c r="AQ386" s="26"/>
      <c r="AR386" s="26"/>
      <c r="AS386" s="26"/>
      <c r="AT386" s="26"/>
      <c r="AU386" s="26"/>
      <c r="AV386" s="26"/>
      <c r="AW386" s="26"/>
      <c r="AX386" s="26"/>
      <c r="AY386" s="26"/>
      <c r="AZ386" s="26"/>
      <c r="BA386" s="26"/>
      <c r="BB386" s="26"/>
      <c r="BC386" s="26"/>
      <c r="BD386" s="26"/>
      <c r="BE386" s="26"/>
      <c r="BF386" s="26"/>
      <c r="BG386" s="26"/>
      <c r="BH386" s="26"/>
      <c r="BI386" s="26"/>
      <c r="BJ386" s="26"/>
      <c r="BK386" s="26"/>
      <c r="BL386" s="26"/>
      <c r="BM386" s="26"/>
      <c r="BN386" s="26"/>
      <c r="BO386" s="26"/>
      <c r="BP386" s="26"/>
      <c r="BQ386" s="26"/>
      <c r="BR386" s="26"/>
      <c r="BS386" s="26"/>
      <c r="BT386" s="26"/>
      <c r="BU386" s="26"/>
      <c r="BV386" s="26"/>
      <c r="BW386" s="26"/>
      <c r="BX386" s="26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26"/>
      <c r="CP386" s="26"/>
      <c r="CQ386" s="26"/>
      <c r="CR386" s="26"/>
      <c r="CS386" s="26"/>
      <c r="CT386" s="26"/>
      <c r="CU386" s="26"/>
      <c r="CV386" s="26"/>
      <c r="CW386" s="26"/>
    </row>
    <row r="387" spans="1:101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6"/>
      <c r="AB387" s="26"/>
      <c r="AC387" s="26"/>
      <c r="AD387" s="26"/>
      <c r="AE387" s="26"/>
      <c r="AF387" s="26"/>
      <c r="AG387" s="26"/>
      <c r="AH387" s="26"/>
      <c r="AI387" s="26"/>
      <c r="AJ387" s="26"/>
      <c r="AK387" s="26"/>
      <c r="AL387" s="26"/>
      <c r="AM387" s="26"/>
      <c r="AN387" s="26"/>
      <c r="AO387" s="26"/>
      <c r="AP387" s="26"/>
      <c r="AQ387" s="26"/>
      <c r="AR387" s="26"/>
      <c r="AS387" s="26"/>
      <c r="AT387" s="26"/>
      <c r="AU387" s="26"/>
      <c r="AV387" s="26"/>
      <c r="AW387" s="26"/>
      <c r="AX387" s="26"/>
      <c r="AY387" s="26"/>
      <c r="AZ387" s="26"/>
      <c r="BA387" s="26"/>
      <c r="BB387" s="26"/>
      <c r="BC387" s="26"/>
      <c r="BD387" s="26"/>
      <c r="BE387" s="26"/>
      <c r="BF387" s="26"/>
      <c r="BG387" s="26"/>
      <c r="BH387" s="26"/>
      <c r="BI387" s="26"/>
      <c r="BJ387" s="26"/>
      <c r="BK387" s="26"/>
      <c r="BL387" s="26"/>
      <c r="BM387" s="26"/>
      <c r="BN387" s="26"/>
      <c r="BO387" s="26"/>
      <c r="BP387" s="26"/>
      <c r="BQ387" s="26"/>
      <c r="BR387" s="26"/>
      <c r="BS387" s="26"/>
      <c r="BT387" s="26"/>
      <c r="BU387" s="26"/>
      <c r="BV387" s="26"/>
      <c r="BW387" s="26"/>
      <c r="BX387" s="26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26"/>
      <c r="CP387" s="26"/>
      <c r="CQ387" s="26"/>
      <c r="CR387" s="26"/>
      <c r="CS387" s="26"/>
      <c r="CT387" s="26"/>
      <c r="CU387" s="26"/>
      <c r="CV387" s="26"/>
      <c r="CW387" s="26"/>
    </row>
    <row r="388" spans="1:101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6"/>
      <c r="AB388" s="26"/>
      <c r="AC388" s="26"/>
      <c r="AD388" s="26"/>
      <c r="AE388" s="26"/>
      <c r="AF388" s="26"/>
      <c r="AG388" s="26"/>
      <c r="AH388" s="26"/>
      <c r="AI388" s="26"/>
      <c r="AJ388" s="26"/>
      <c r="AK388" s="26"/>
      <c r="AL388" s="26"/>
      <c r="AM388" s="26"/>
      <c r="AN388" s="26"/>
      <c r="AO388" s="26"/>
      <c r="AP388" s="26"/>
      <c r="AQ388" s="26"/>
      <c r="AR388" s="26"/>
      <c r="AS388" s="26"/>
      <c r="AT388" s="26"/>
      <c r="AU388" s="26"/>
      <c r="AV388" s="26"/>
      <c r="AW388" s="26"/>
      <c r="AX388" s="26"/>
      <c r="AY388" s="26"/>
      <c r="AZ388" s="26"/>
      <c r="BA388" s="26"/>
      <c r="BB388" s="26"/>
      <c r="BC388" s="26"/>
      <c r="BD388" s="26"/>
      <c r="BE388" s="26"/>
      <c r="BF388" s="26"/>
      <c r="BG388" s="26"/>
      <c r="BH388" s="26"/>
      <c r="BI388" s="26"/>
      <c r="BJ388" s="26"/>
      <c r="BK388" s="26"/>
      <c r="BL388" s="26"/>
      <c r="BM388" s="26"/>
      <c r="BN388" s="26"/>
      <c r="BO388" s="26"/>
      <c r="BP388" s="26"/>
      <c r="BQ388" s="26"/>
      <c r="BR388" s="26"/>
      <c r="BS388" s="26"/>
      <c r="BT388" s="26"/>
      <c r="BU388" s="26"/>
      <c r="BV388" s="26"/>
      <c r="BW388" s="26"/>
      <c r="BX388" s="26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26"/>
      <c r="CP388" s="26"/>
      <c r="CQ388" s="26"/>
      <c r="CR388" s="26"/>
      <c r="CS388" s="26"/>
      <c r="CT388" s="26"/>
      <c r="CU388" s="26"/>
      <c r="CV388" s="26"/>
      <c r="CW388" s="26"/>
    </row>
    <row r="389" spans="1:101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6"/>
      <c r="AB389" s="26"/>
      <c r="AC389" s="26"/>
      <c r="AD389" s="26"/>
      <c r="AE389" s="26"/>
      <c r="AF389" s="26"/>
      <c r="AG389" s="26"/>
      <c r="AH389" s="26"/>
      <c r="AI389" s="26"/>
      <c r="AJ389" s="26"/>
      <c r="AK389" s="26"/>
      <c r="AL389" s="26"/>
      <c r="AM389" s="26"/>
      <c r="AN389" s="26"/>
      <c r="AO389" s="26"/>
      <c r="AP389" s="26"/>
      <c r="AQ389" s="26"/>
      <c r="AR389" s="26"/>
      <c r="AS389" s="26"/>
      <c r="AT389" s="26"/>
      <c r="AU389" s="26"/>
      <c r="AV389" s="26"/>
      <c r="AW389" s="26"/>
      <c r="AX389" s="26"/>
      <c r="AY389" s="26"/>
      <c r="AZ389" s="26"/>
      <c r="BA389" s="26"/>
      <c r="BB389" s="26"/>
      <c r="BC389" s="26"/>
      <c r="BD389" s="26"/>
      <c r="BE389" s="26"/>
      <c r="BF389" s="26"/>
      <c r="BG389" s="26"/>
      <c r="BH389" s="26"/>
      <c r="BI389" s="26"/>
      <c r="BJ389" s="26"/>
      <c r="BK389" s="26"/>
      <c r="BL389" s="26"/>
      <c r="BM389" s="26"/>
      <c r="BN389" s="26"/>
      <c r="BO389" s="26"/>
      <c r="BP389" s="26"/>
      <c r="BQ389" s="26"/>
      <c r="BR389" s="26"/>
      <c r="BS389" s="26"/>
      <c r="BT389" s="26"/>
      <c r="BU389" s="26"/>
      <c r="BV389" s="26"/>
      <c r="BW389" s="26"/>
      <c r="BX389" s="26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26"/>
      <c r="CP389" s="26"/>
      <c r="CQ389" s="26"/>
      <c r="CR389" s="26"/>
      <c r="CS389" s="26"/>
      <c r="CT389" s="26"/>
      <c r="CU389" s="26"/>
      <c r="CV389" s="26"/>
      <c r="CW389" s="26"/>
    </row>
    <row r="390" spans="1:101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6"/>
      <c r="AB390" s="26"/>
      <c r="AC390" s="26"/>
      <c r="AD390" s="26"/>
      <c r="AE390" s="26"/>
      <c r="AF390" s="26"/>
      <c r="AG390" s="26"/>
      <c r="AH390" s="26"/>
      <c r="AI390" s="26"/>
      <c r="AJ390" s="26"/>
      <c r="AK390" s="26"/>
      <c r="AL390" s="26"/>
      <c r="AM390" s="26"/>
      <c r="AN390" s="26"/>
      <c r="AO390" s="26"/>
      <c r="AP390" s="26"/>
      <c r="AQ390" s="26"/>
      <c r="AR390" s="26"/>
      <c r="AS390" s="26"/>
      <c r="AT390" s="26"/>
      <c r="AU390" s="26"/>
      <c r="AV390" s="26"/>
      <c r="AW390" s="26"/>
      <c r="AX390" s="26"/>
      <c r="AY390" s="26"/>
      <c r="AZ390" s="26"/>
      <c r="BA390" s="26"/>
      <c r="BB390" s="26"/>
      <c r="BC390" s="26"/>
      <c r="BD390" s="26"/>
      <c r="BE390" s="26"/>
      <c r="BF390" s="26"/>
      <c r="BG390" s="26"/>
      <c r="BH390" s="26"/>
      <c r="BI390" s="26"/>
      <c r="BJ390" s="26"/>
      <c r="BK390" s="26"/>
      <c r="BL390" s="26"/>
      <c r="BM390" s="26"/>
      <c r="BN390" s="26"/>
      <c r="BO390" s="26"/>
      <c r="BP390" s="26"/>
      <c r="BQ390" s="26"/>
      <c r="BR390" s="26"/>
      <c r="BS390" s="26"/>
      <c r="BT390" s="26"/>
      <c r="BU390" s="26"/>
      <c r="BV390" s="26"/>
      <c r="BW390" s="26"/>
      <c r="BX390" s="26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26"/>
      <c r="CP390" s="26"/>
      <c r="CQ390" s="26"/>
      <c r="CR390" s="26"/>
      <c r="CS390" s="26"/>
      <c r="CT390" s="26"/>
      <c r="CU390" s="26"/>
      <c r="CV390" s="26"/>
      <c r="CW390" s="26"/>
    </row>
    <row r="391" spans="1:101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6"/>
      <c r="AB391" s="26"/>
      <c r="AC391" s="26"/>
      <c r="AD391" s="26"/>
      <c r="AE391" s="26"/>
      <c r="AF391" s="26"/>
      <c r="AG391" s="26"/>
      <c r="AH391" s="26"/>
      <c r="AI391" s="26"/>
      <c r="AJ391" s="26"/>
      <c r="AK391" s="26"/>
      <c r="AL391" s="26"/>
      <c r="AM391" s="26"/>
      <c r="AN391" s="26"/>
      <c r="AO391" s="26"/>
      <c r="AP391" s="26"/>
      <c r="AQ391" s="26"/>
      <c r="AR391" s="26"/>
      <c r="AS391" s="26"/>
      <c r="AT391" s="26"/>
      <c r="AU391" s="26"/>
      <c r="AV391" s="26"/>
      <c r="AW391" s="26"/>
      <c r="AX391" s="26"/>
      <c r="AY391" s="26"/>
      <c r="AZ391" s="26"/>
      <c r="BA391" s="26"/>
      <c r="BB391" s="26"/>
      <c r="BC391" s="26"/>
      <c r="BD391" s="26"/>
      <c r="BE391" s="26"/>
      <c r="BF391" s="26"/>
      <c r="BG391" s="26"/>
      <c r="BH391" s="26"/>
      <c r="BI391" s="26"/>
      <c r="BJ391" s="26"/>
      <c r="BK391" s="26"/>
      <c r="BL391" s="26"/>
      <c r="BM391" s="26"/>
      <c r="BN391" s="26"/>
      <c r="BO391" s="26"/>
      <c r="BP391" s="26"/>
      <c r="BQ391" s="26"/>
      <c r="BR391" s="26"/>
      <c r="BS391" s="26"/>
      <c r="BT391" s="26"/>
      <c r="BU391" s="26"/>
      <c r="BV391" s="26"/>
      <c r="BW391" s="26"/>
      <c r="BX391" s="26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26"/>
      <c r="CP391" s="26"/>
      <c r="CQ391" s="26"/>
      <c r="CR391" s="26"/>
      <c r="CS391" s="26"/>
      <c r="CT391" s="26"/>
      <c r="CU391" s="26"/>
      <c r="CV391" s="26"/>
      <c r="CW391" s="26"/>
    </row>
    <row r="392" spans="1:101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6"/>
      <c r="AB392" s="26"/>
      <c r="AC392" s="26"/>
      <c r="AD392" s="26"/>
      <c r="AE392" s="26"/>
      <c r="AF392" s="26"/>
      <c r="AG392" s="26"/>
      <c r="AH392" s="26"/>
      <c r="AI392" s="26"/>
      <c r="AJ392" s="26"/>
      <c r="AK392" s="26"/>
      <c r="AL392" s="26"/>
      <c r="AM392" s="26"/>
      <c r="AN392" s="26"/>
      <c r="AO392" s="26"/>
      <c r="AP392" s="26"/>
      <c r="AQ392" s="26"/>
      <c r="AR392" s="26"/>
      <c r="AS392" s="26"/>
      <c r="AT392" s="26"/>
      <c r="AU392" s="26"/>
      <c r="AV392" s="26"/>
      <c r="AW392" s="26"/>
      <c r="AX392" s="26"/>
      <c r="AY392" s="26"/>
      <c r="AZ392" s="26"/>
      <c r="BA392" s="26"/>
      <c r="BB392" s="26"/>
      <c r="BC392" s="26"/>
      <c r="BD392" s="26"/>
      <c r="BE392" s="26"/>
      <c r="BF392" s="26"/>
      <c r="BG392" s="26"/>
      <c r="BH392" s="26"/>
      <c r="BI392" s="26"/>
      <c r="BJ392" s="26"/>
      <c r="BK392" s="26"/>
      <c r="BL392" s="26"/>
      <c r="BM392" s="26"/>
      <c r="BN392" s="26"/>
      <c r="BO392" s="26"/>
      <c r="BP392" s="26"/>
      <c r="BQ392" s="26"/>
      <c r="BR392" s="26"/>
      <c r="BS392" s="26"/>
      <c r="BT392" s="26"/>
      <c r="BU392" s="26"/>
      <c r="BV392" s="26"/>
      <c r="BW392" s="26"/>
      <c r="BX392" s="26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26"/>
      <c r="CP392" s="26"/>
      <c r="CQ392" s="26"/>
      <c r="CR392" s="26"/>
      <c r="CS392" s="26"/>
      <c r="CT392" s="26"/>
      <c r="CU392" s="26"/>
      <c r="CV392" s="26"/>
      <c r="CW392" s="26"/>
    </row>
    <row r="393" spans="1:101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6"/>
      <c r="AB393" s="26"/>
      <c r="AC393" s="26"/>
      <c r="AD393" s="26"/>
      <c r="AE393" s="26"/>
      <c r="AF393" s="26"/>
      <c r="AG393" s="26"/>
      <c r="AH393" s="26"/>
      <c r="AI393" s="26"/>
      <c r="AJ393" s="26"/>
      <c r="AK393" s="26"/>
      <c r="AL393" s="26"/>
      <c r="AM393" s="26"/>
      <c r="AN393" s="26"/>
      <c r="AO393" s="26"/>
      <c r="AP393" s="26"/>
      <c r="AQ393" s="26"/>
      <c r="AR393" s="26"/>
      <c r="AS393" s="26"/>
      <c r="AT393" s="26"/>
      <c r="AU393" s="26"/>
      <c r="AV393" s="26"/>
      <c r="AW393" s="26"/>
      <c r="AX393" s="26"/>
      <c r="AY393" s="26"/>
      <c r="AZ393" s="26"/>
      <c r="BA393" s="26"/>
      <c r="BB393" s="26"/>
      <c r="BC393" s="26"/>
      <c r="BD393" s="26"/>
      <c r="BE393" s="26"/>
      <c r="BF393" s="26"/>
      <c r="BG393" s="26"/>
      <c r="BH393" s="26"/>
      <c r="BI393" s="26"/>
      <c r="BJ393" s="26"/>
      <c r="BK393" s="26"/>
      <c r="BL393" s="26"/>
      <c r="BM393" s="26"/>
      <c r="BN393" s="26"/>
      <c r="BO393" s="26"/>
      <c r="BP393" s="26"/>
      <c r="BQ393" s="26"/>
      <c r="BR393" s="26"/>
      <c r="BS393" s="26"/>
      <c r="BT393" s="26"/>
      <c r="BU393" s="26"/>
      <c r="BV393" s="26"/>
      <c r="BW393" s="26"/>
      <c r="BX393" s="26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26"/>
      <c r="CP393" s="26"/>
      <c r="CQ393" s="26"/>
      <c r="CR393" s="26"/>
      <c r="CS393" s="26"/>
      <c r="CT393" s="26"/>
      <c r="CU393" s="26"/>
      <c r="CV393" s="26"/>
      <c r="CW393" s="26"/>
    </row>
    <row r="394" spans="1:101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6"/>
      <c r="AB394" s="26"/>
      <c r="AC394" s="26"/>
      <c r="AD394" s="26"/>
      <c r="AE394" s="26"/>
      <c r="AF394" s="26"/>
      <c r="AG394" s="26"/>
      <c r="AH394" s="26"/>
      <c r="AI394" s="26"/>
      <c r="AJ394" s="26"/>
      <c r="AK394" s="26"/>
      <c r="AL394" s="26"/>
      <c r="AM394" s="26"/>
      <c r="AN394" s="26"/>
      <c r="AO394" s="26"/>
      <c r="AP394" s="26"/>
      <c r="AQ394" s="26"/>
      <c r="AR394" s="26"/>
      <c r="AS394" s="26"/>
      <c r="AT394" s="26"/>
      <c r="AU394" s="26"/>
      <c r="AV394" s="26"/>
      <c r="AW394" s="26"/>
      <c r="AX394" s="26"/>
      <c r="AY394" s="26"/>
      <c r="AZ394" s="26"/>
      <c r="BA394" s="26"/>
      <c r="BB394" s="26"/>
      <c r="BC394" s="26"/>
      <c r="BD394" s="26"/>
      <c r="BE394" s="26"/>
      <c r="BF394" s="26"/>
      <c r="BG394" s="26"/>
      <c r="BH394" s="26"/>
      <c r="BI394" s="26"/>
      <c r="BJ394" s="26"/>
      <c r="BK394" s="26"/>
      <c r="BL394" s="26"/>
      <c r="BM394" s="26"/>
      <c r="BN394" s="26"/>
      <c r="BO394" s="26"/>
      <c r="BP394" s="26"/>
      <c r="BQ394" s="26"/>
      <c r="BR394" s="26"/>
      <c r="BS394" s="26"/>
      <c r="BT394" s="26"/>
      <c r="BU394" s="26"/>
      <c r="BV394" s="26"/>
      <c r="BW394" s="26"/>
      <c r="BX394" s="26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26"/>
      <c r="CP394" s="26"/>
      <c r="CQ394" s="26"/>
      <c r="CR394" s="26"/>
      <c r="CS394" s="26"/>
      <c r="CT394" s="26"/>
      <c r="CU394" s="26"/>
      <c r="CV394" s="26"/>
      <c r="CW394" s="26"/>
    </row>
    <row r="395" spans="1:101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6"/>
      <c r="AB395" s="26"/>
      <c r="AC395" s="26"/>
      <c r="AD395" s="26"/>
      <c r="AE395" s="26"/>
      <c r="AF395" s="26"/>
      <c r="AG395" s="26"/>
      <c r="AH395" s="26"/>
      <c r="AI395" s="26"/>
      <c r="AJ395" s="26"/>
      <c r="AK395" s="26"/>
      <c r="AL395" s="26"/>
      <c r="AM395" s="26"/>
      <c r="AN395" s="26"/>
      <c r="AO395" s="26"/>
      <c r="AP395" s="26"/>
      <c r="AQ395" s="26"/>
      <c r="AR395" s="26"/>
      <c r="AS395" s="26"/>
      <c r="AT395" s="26"/>
      <c r="AU395" s="26"/>
      <c r="AV395" s="26"/>
      <c r="AW395" s="26"/>
      <c r="AX395" s="26"/>
      <c r="AY395" s="26"/>
      <c r="AZ395" s="26"/>
      <c r="BA395" s="26"/>
      <c r="BB395" s="26"/>
      <c r="BC395" s="26"/>
      <c r="BD395" s="26"/>
      <c r="BE395" s="26"/>
      <c r="BF395" s="26"/>
      <c r="BG395" s="26"/>
      <c r="BH395" s="26"/>
      <c r="BI395" s="26"/>
      <c r="BJ395" s="26"/>
      <c r="BK395" s="26"/>
      <c r="BL395" s="26"/>
      <c r="BM395" s="26"/>
      <c r="BN395" s="26"/>
      <c r="BO395" s="26"/>
      <c r="BP395" s="26"/>
      <c r="BQ395" s="26"/>
      <c r="BR395" s="26"/>
      <c r="BS395" s="26"/>
      <c r="BT395" s="26"/>
      <c r="BU395" s="26"/>
      <c r="BV395" s="26"/>
      <c r="BW395" s="26"/>
      <c r="BX395" s="26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26"/>
      <c r="CP395" s="26"/>
      <c r="CQ395" s="26"/>
      <c r="CR395" s="26"/>
      <c r="CS395" s="26"/>
      <c r="CT395" s="26"/>
      <c r="CU395" s="26"/>
      <c r="CV395" s="26"/>
      <c r="CW395" s="26"/>
    </row>
    <row r="396" spans="1:101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6"/>
      <c r="AB396" s="26"/>
      <c r="AC396" s="26"/>
      <c r="AD396" s="26"/>
      <c r="AE396" s="26"/>
      <c r="AF396" s="26"/>
      <c r="AG396" s="26"/>
      <c r="AH396" s="26"/>
      <c r="AI396" s="26"/>
      <c r="AJ396" s="26"/>
      <c r="AK396" s="26"/>
      <c r="AL396" s="26"/>
      <c r="AM396" s="26"/>
      <c r="AN396" s="26"/>
      <c r="AO396" s="26"/>
      <c r="AP396" s="26"/>
      <c r="AQ396" s="26"/>
      <c r="AR396" s="26"/>
      <c r="AS396" s="26"/>
      <c r="AT396" s="26"/>
      <c r="AU396" s="26"/>
      <c r="AV396" s="26"/>
      <c r="AW396" s="26"/>
      <c r="AX396" s="26"/>
      <c r="AY396" s="26"/>
      <c r="AZ396" s="26"/>
      <c r="BA396" s="26"/>
      <c r="BB396" s="26"/>
      <c r="BC396" s="26"/>
      <c r="BD396" s="26"/>
      <c r="BE396" s="26"/>
      <c r="BF396" s="26"/>
      <c r="BG396" s="26"/>
      <c r="BH396" s="26"/>
      <c r="BI396" s="26"/>
      <c r="BJ396" s="26"/>
      <c r="BK396" s="26"/>
      <c r="BL396" s="26"/>
      <c r="BM396" s="26"/>
      <c r="BN396" s="26"/>
      <c r="BO396" s="26"/>
      <c r="BP396" s="26"/>
      <c r="BQ396" s="26"/>
      <c r="BR396" s="26"/>
      <c r="BS396" s="26"/>
      <c r="BT396" s="26"/>
      <c r="BU396" s="26"/>
      <c r="BV396" s="26"/>
      <c r="BW396" s="26"/>
      <c r="BX396" s="26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26"/>
      <c r="CP396" s="26"/>
      <c r="CQ396" s="26"/>
      <c r="CR396" s="26"/>
      <c r="CS396" s="26"/>
      <c r="CT396" s="26"/>
      <c r="CU396" s="26"/>
      <c r="CV396" s="26"/>
      <c r="CW396" s="26"/>
    </row>
    <row r="397" spans="1:101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6"/>
      <c r="AB397" s="26"/>
      <c r="AC397" s="26"/>
      <c r="AD397" s="26"/>
      <c r="AE397" s="26"/>
      <c r="AF397" s="26"/>
      <c r="AG397" s="26"/>
      <c r="AH397" s="26"/>
      <c r="AI397" s="26"/>
      <c r="AJ397" s="26"/>
      <c r="AK397" s="26"/>
      <c r="AL397" s="26"/>
      <c r="AM397" s="26"/>
      <c r="AN397" s="26"/>
      <c r="AO397" s="26"/>
      <c r="AP397" s="26"/>
      <c r="AQ397" s="26"/>
      <c r="AR397" s="26"/>
      <c r="AS397" s="26"/>
      <c r="AT397" s="26"/>
      <c r="AU397" s="26"/>
      <c r="AV397" s="26"/>
      <c r="AW397" s="26"/>
      <c r="AX397" s="26"/>
      <c r="AY397" s="26"/>
      <c r="AZ397" s="26"/>
      <c r="BA397" s="26"/>
      <c r="BB397" s="26"/>
      <c r="BC397" s="26"/>
      <c r="BD397" s="26"/>
      <c r="BE397" s="26"/>
      <c r="BF397" s="26"/>
      <c r="BG397" s="26"/>
      <c r="BH397" s="26"/>
      <c r="BI397" s="26"/>
      <c r="BJ397" s="26"/>
      <c r="BK397" s="26"/>
      <c r="BL397" s="26"/>
      <c r="BM397" s="26"/>
      <c r="BN397" s="26"/>
      <c r="BO397" s="26"/>
      <c r="BP397" s="26"/>
      <c r="BQ397" s="26"/>
      <c r="BR397" s="26"/>
      <c r="BS397" s="26"/>
      <c r="BT397" s="26"/>
      <c r="BU397" s="26"/>
      <c r="BV397" s="26"/>
      <c r="BW397" s="26"/>
      <c r="BX397" s="26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26"/>
      <c r="CP397" s="26"/>
      <c r="CQ397" s="26"/>
      <c r="CR397" s="26"/>
      <c r="CS397" s="26"/>
      <c r="CT397" s="26"/>
      <c r="CU397" s="26"/>
      <c r="CV397" s="26"/>
      <c r="CW397" s="26"/>
    </row>
    <row r="398" spans="1:101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6"/>
      <c r="AB398" s="26"/>
      <c r="AC398" s="26"/>
      <c r="AD398" s="26"/>
      <c r="AE398" s="26"/>
      <c r="AF398" s="26"/>
      <c r="AG398" s="26"/>
      <c r="AH398" s="26"/>
      <c r="AI398" s="26"/>
      <c r="AJ398" s="26"/>
      <c r="AK398" s="26"/>
      <c r="AL398" s="26"/>
      <c r="AM398" s="26"/>
      <c r="AN398" s="26"/>
      <c r="AO398" s="26"/>
      <c r="AP398" s="26"/>
      <c r="AQ398" s="26"/>
      <c r="AR398" s="26"/>
      <c r="AS398" s="26"/>
      <c r="AT398" s="26"/>
      <c r="AU398" s="26"/>
      <c r="AV398" s="26"/>
      <c r="AW398" s="26"/>
      <c r="AX398" s="26"/>
      <c r="AY398" s="26"/>
      <c r="AZ398" s="26"/>
      <c r="BA398" s="26"/>
      <c r="BB398" s="26"/>
      <c r="BC398" s="26"/>
      <c r="BD398" s="26"/>
      <c r="BE398" s="26"/>
      <c r="BF398" s="26"/>
      <c r="BG398" s="26"/>
      <c r="BH398" s="26"/>
      <c r="BI398" s="26"/>
      <c r="BJ398" s="26"/>
      <c r="BK398" s="26"/>
      <c r="BL398" s="26"/>
      <c r="BM398" s="26"/>
      <c r="BN398" s="26"/>
      <c r="BO398" s="26"/>
      <c r="BP398" s="26"/>
      <c r="BQ398" s="26"/>
      <c r="BR398" s="26"/>
      <c r="BS398" s="26"/>
      <c r="BT398" s="26"/>
      <c r="BU398" s="26"/>
      <c r="BV398" s="26"/>
      <c r="BW398" s="26"/>
      <c r="BX398" s="26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26"/>
      <c r="CP398" s="26"/>
      <c r="CQ398" s="26"/>
      <c r="CR398" s="26"/>
      <c r="CS398" s="26"/>
      <c r="CT398" s="26"/>
      <c r="CU398" s="26"/>
      <c r="CV398" s="26"/>
      <c r="CW398" s="26"/>
    </row>
    <row r="399" spans="1:101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6"/>
      <c r="AB399" s="26"/>
      <c r="AC399" s="26"/>
      <c r="AD399" s="26"/>
      <c r="AE399" s="26"/>
      <c r="AF399" s="26"/>
      <c r="AG399" s="26"/>
      <c r="AH399" s="26"/>
      <c r="AI399" s="26"/>
      <c r="AJ399" s="26"/>
      <c r="AK399" s="26"/>
      <c r="AL399" s="26"/>
      <c r="AM399" s="26"/>
      <c r="AN399" s="26"/>
      <c r="AO399" s="26"/>
      <c r="AP399" s="26"/>
      <c r="AQ399" s="26"/>
      <c r="AR399" s="26"/>
      <c r="AS399" s="26"/>
      <c r="AT399" s="26"/>
      <c r="AU399" s="26"/>
      <c r="AV399" s="26"/>
      <c r="AW399" s="26"/>
      <c r="AX399" s="26"/>
      <c r="AY399" s="26"/>
      <c r="AZ399" s="26"/>
      <c r="BA399" s="26"/>
      <c r="BB399" s="26"/>
      <c r="BC399" s="26"/>
      <c r="BD399" s="26"/>
      <c r="BE399" s="26"/>
      <c r="BF399" s="26"/>
      <c r="BG399" s="26"/>
      <c r="BH399" s="26"/>
      <c r="BI399" s="26"/>
      <c r="BJ399" s="26"/>
      <c r="BK399" s="26"/>
      <c r="BL399" s="26"/>
      <c r="BM399" s="26"/>
      <c r="BN399" s="26"/>
      <c r="BO399" s="26"/>
      <c r="BP399" s="26"/>
      <c r="BQ399" s="26"/>
      <c r="BR399" s="26"/>
      <c r="BS399" s="26"/>
      <c r="BT399" s="26"/>
      <c r="BU399" s="26"/>
      <c r="BV399" s="26"/>
      <c r="BW399" s="26"/>
      <c r="BX399" s="26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26"/>
      <c r="CP399" s="26"/>
      <c r="CQ399" s="26"/>
      <c r="CR399" s="26"/>
      <c r="CS399" s="26"/>
      <c r="CT399" s="26"/>
      <c r="CU399" s="26"/>
      <c r="CV399" s="26"/>
      <c r="CW399" s="26"/>
    </row>
    <row r="400" spans="1:101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6"/>
      <c r="AB400" s="26"/>
      <c r="AC400" s="26"/>
      <c r="AD400" s="26"/>
      <c r="AE400" s="26"/>
      <c r="AF400" s="26"/>
      <c r="AG400" s="26"/>
      <c r="AH400" s="26"/>
      <c r="AI400" s="26"/>
      <c r="AJ400" s="26"/>
      <c r="AK400" s="26"/>
      <c r="AL400" s="26"/>
      <c r="AM400" s="26"/>
      <c r="AN400" s="26"/>
      <c r="AO400" s="26"/>
      <c r="AP400" s="26"/>
      <c r="AQ400" s="26"/>
      <c r="AR400" s="26"/>
      <c r="AS400" s="26"/>
      <c r="AT400" s="26"/>
      <c r="AU400" s="26"/>
      <c r="AV400" s="26"/>
      <c r="AW400" s="26"/>
      <c r="AX400" s="26"/>
      <c r="AY400" s="26"/>
      <c r="AZ400" s="26"/>
      <c r="BA400" s="26"/>
      <c r="BB400" s="26"/>
      <c r="BC400" s="26"/>
      <c r="BD400" s="26"/>
      <c r="BE400" s="26"/>
      <c r="BF400" s="26"/>
      <c r="BG400" s="26"/>
      <c r="BH400" s="26"/>
      <c r="BI400" s="26"/>
      <c r="BJ400" s="26"/>
      <c r="BK400" s="26"/>
      <c r="BL400" s="26"/>
      <c r="BM400" s="26"/>
      <c r="BN400" s="26"/>
      <c r="BO400" s="26"/>
      <c r="BP400" s="26"/>
      <c r="BQ400" s="26"/>
      <c r="BR400" s="26"/>
      <c r="BS400" s="26"/>
      <c r="BT400" s="26"/>
      <c r="BU400" s="26"/>
      <c r="BV400" s="26"/>
      <c r="BW400" s="26"/>
      <c r="BX400" s="26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26"/>
      <c r="CP400" s="26"/>
      <c r="CQ400" s="26"/>
      <c r="CR400" s="26"/>
      <c r="CS400" s="26"/>
      <c r="CT400" s="26"/>
      <c r="CU400" s="26"/>
      <c r="CV400" s="26"/>
      <c r="CW400" s="26"/>
    </row>
    <row r="401" spans="1:101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6"/>
      <c r="AB401" s="26"/>
      <c r="AC401" s="26"/>
      <c r="AD401" s="26"/>
      <c r="AE401" s="26"/>
      <c r="AF401" s="26"/>
      <c r="AG401" s="26"/>
      <c r="AH401" s="26"/>
      <c r="AI401" s="26"/>
      <c r="AJ401" s="26"/>
      <c r="AK401" s="26"/>
      <c r="AL401" s="26"/>
      <c r="AM401" s="26"/>
      <c r="AN401" s="26"/>
      <c r="AO401" s="26"/>
      <c r="AP401" s="26"/>
      <c r="AQ401" s="26"/>
      <c r="AR401" s="26"/>
      <c r="AS401" s="26"/>
      <c r="AT401" s="26"/>
      <c r="AU401" s="26"/>
      <c r="AV401" s="26"/>
      <c r="AW401" s="26"/>
      <c r="AX401" s="26"/>
      <c r="AY401" s="26"/>
      <c r="AZ401" s="26"/>
      <c r="BA401" s="26"/>
      <c r="BB401" s="26"/>
      <c r="BC401" s="26"/>
      <c r="BD401" s="26"/>
      <c r="BE401" s="26"/>
      <c r="BF401" s="26"/>
      <c r="BG401" s="26"/>
      <c r="BH401" s="26"/>
      <c r="BI401" s="26"/>
      <c r="BJ401" s="26"/>
      <c r="BK401" s="26"/>
      <c r="BL401" s="26"/>
      <c r="BM401" s="26"/>
      <c r="BN401" s="26"/>
      <c r="BO401" s="26"/>
      <c r="BP401" s="26"/>
      <c r="BQ401" s="26"/>
      <c r="BR401" s="26"/>
      <c r="BS401" s="26"/>
      <c r="BT401" s="26"/>
      <c r="BU401" s="26"/>
      <c r="BV401" s="26"/>
      <c r="BW401" s="26"/>
      <c r="BX401" s="26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26"/>
      <c r="CP401" s="26"/>
      <c r="CQ401" s="26"/>
      <c r="CR401" s="26"/>
      <c r="CS401" s="26"/>
      <c r="CT401" s="26"/>
      <c r="CU401" s="26"/>
      <c r="CV401" s="26"/>
      <c r="CW401" s="26"/>
    </row>
    <row r="402" spans="1:101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6"/>
      <c r="AB402" s="26"/>
      <c r="AC402" s="26"/>
      <c r="AD402" s="26"/>
      <c r="AE402" s="26"/>
      <c r="AF402" s="26"/>
      <c r="AG402" s="26"/>
      <c r="AH402" s="26"/>
      <c r="AI402" s="26"/>
      <c r="AJ402" s="26"/>
      <c r="AK402" s="26"/>
      <c r="AL402" s="26"/>
      <c r="AM402" s="26"/>
      <c r="AN402" s="26"/>
      <c r="AO402" s="26"/>
      <c r="AP402" s="26"/>
      <c r="AQ402" s="26"/>
      <c r="AR402" s="26"/>
      <c r="AS402" s="26"/>
      <c r="AT402" s="26"/>
      <c r="AU402" s="26"/>
      <c r="AV402" s="26"/>
      <c r="AW402" s="26"/>
      <c r="AX402" s="26"/>
      <c r="AY402" s="26"/>
      <c r="AZ402" s="26"/>
      <c r="BA402" s="26"/>
      <c r="BB402" s="26"/>
      <c r="BC402" s="26"/>
      <c r="BD402" s="26"/>
      <c r="BE402" s="26"/>
      <c r="BF402" s="26"/>
      <c r="BG402" s="26"/>
      <c r="BH402" s="26"/>
      <c r="BI402" s="26"/>
      <c r="BJ402" s="26"/>
      <c r="BK402" s="26"/>
      <c r="BL402" s="26"/>
      <c r="BM402" s="26"/>
      <c r="BN402" s="26"/>
      <c r="BO402" s="26"/>
      <c r="BP402" s="26"/>
      <c r="BQ402" s="26"/>
      <c r="BR402" s="26"/>
      <c r="BS402" s="26"/>
      <c r="BT402" s="26"/>
      <c r="BU402" s="26"/>
      <c r="BV402" s="26"/>
      <c r="BW402" s="26"/>
      <c r="BX402" s="26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26"/>
      <c r="CP402" s="26"/>
      <c r="CQ402" s="26"/>
      <c r="CR402" s="26"/>
      <c r="CS402" s="26"/>
      <c r="CT402" s="26"/>
      <c r="CU402" s="26"/>
      <c r="CV402" s="26"/>
      <c r="CW402" s="26"/>
    </row>
    <row r="403" spans="1:101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6"/>
      <c r="AB403" s="26"/>
      <c r="AC403" s="26"/>
      <c r="AD403" s="26"/>
      <c r="AE403" s="26"/>
      <c r="AF403" s="26"/>
      <c r="AG403" s="26"/>
      <c r="AH403" s="26"/>
      <c r="AI403" s="26"/>
      <c r="AJ403" s="26"/>
      <c r="AK403" s="26"/>
      <c r="AL403" s="26"/>
      <c r="AM403" s="26"/>
      <c r="AN403" s="26"/>
      <c r="AO403" s="26"/>
      <c r="AP403" s="26"/>
      <c r="AQ403" s="26"/>
      <c r="AR403" s="26"/>
      <c r="AS403" s="26"/>
      <c r="AT403" s="26"/>
      <c r="AU403" s="26"/>
      <c r="AV403" s="26"/>
      <c r="AW403" s="26"/>
      <c r="AX403" s="26"/>
      <c r="AY403" s="26"/>
      <c r="AZ403" s="26"/>
      <c r="BA403" s="26"/>
      <c r="BB403" s="26"/>
      <c r="BC403" s="26"/>
      <c r="BD403" s="26"/>
      <c r="BE403" s="26"/>
      <c r="BF403" s="26"/>
      <c r="BG403" s="26"/>
      <c r="BH403" s="26"/>
      <c r="BI403" s="26"/>
      <c r="BJ403" s="26"/>
      <c r="BK403" s="26"/>
      <c r="BL403" s="26"/>
      <c r="BM403" s="26"/>
      <c r="BN403" s="26"/>
      <c r="BO403" s="26"/>
      <c r="BP403" s="26"/>
      <c r="BQ403" s="26"/>
      <c r="BR403" s="26"/>
      <c r="BS403" s="26"/>
      <c r="BT403" s="26"/>
      <c r="BU403" s="26"/>
      <c r="BV403" s="26"/>
      <c r="BW403" s="26"/>
      <c r="BX403" s="26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26"/>
      <c r="CP403" s="26"/>
      <c r="CQ403" s="26"/>
      <c r="CR403" s="26"/>
      <c r="CS403" s="26"/>
      <c r="CT403" s="26"/>
      <c r="CU403" s="26"/>
      <c r="CV403" s="26"/>
      <c r="CW403" s="26"/>
    </row>
    <row r="404" spans="1:101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6"/>
      <c r="AB404" s="26"/>
      <c r="AC404" s="26"/>
      <c r="AD404" s="26"/>
      <c r="AE404" s="26"/>
      <c r="AF404" s="26"/>
      <c r="AG404" s="26"/>
      <c r="AH404" s="26"/>
      <c r="AI404" s="26"/>
      <c r="AJ404" s="26"/>
      <c r="AK404" s="26"/>
      <c r="AL404" s="26"/>
      <c r="AM404" s="26"/>
      <c r="AN404" s="26"/>
      <c r="AO404" s="26"/>
      <c r="AP404" s="26"/>
      <c r="AQ404" s="26"/>
      <c r="AR404" s="26"/>
      <c r="AS404" s="26"/>
      <c r="AT404" s="26"/>
      <c r="AU404" s="26"/>
      <c r="AV404" s="26"/>
      <c r="AW404" s="26"/>
      <c r="AX404" s="26"/>
      <c r="AY404" s="26"/>
      <c r="AZ404" s="26"/>
      <c r="BA404" s="26"/>
      <c r="BB404" s="26"/>
      <c r="BC404" s="26"/>
      <c r="BD404" s="26"/>
      <c r="BE404" s="26"/>
      <c r="BF404" s="26"/>
      <c r="BG404" s="26"/>
      <c r="BH404" s="26"/>
      <c r="BI404" s="26"/>
      <c r="BJ404" s="26"/>
      <c r="BK404" s="26"/>
      <c r="BL404" s="26"/>
      <c r="BM404" s="26"/>
      <c r="BN404" s="26"/>
      <c r="BO404" s="26"/>
      <c r="BP404" s="26"/>
      <c r="BQ404" s="26"/>
      <c r="BR404" s="26"/>
      <c r="BS404" s="26"/>
      <c r="BT404" s="26"/>
      <c r="BU404" s="26"/>
      <c r="BV404" s="26"/>
      <c r="BW404" s="26"/>
      <c r="BX404" s="26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26"/>
      <c r="CP404" s="26"/>
      <c r="CQ404" s="26"/>
      <c r="CR404" s="26"/>
      <c r="CS404" s="26"/>
      <c r="CT404" s="26"/>
      <c r="CU404" s="26"/>
      <c r="CV404" s="26"/>
      <c r="CW404" s="26"/>
    </row>
    <row r="405" spans="1:101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6"/>
      <c r="AB405" s="26"/>
      <c r="AC405" s="26"/>
      <c r="AD405" s="26"/>
      <c r="AE405" s="26"/>
      <c r="AF405" s="26"/>
      <c r="AG405" s="26"/>
      <c r="AH405" s="26"/>
      <c r="AI405" s="26"/>
      <c r="AJ405" s="26"/>
      <c r="AK405" s="26"/>
      <c r="AL405" s="26"/>
      <c r="AM405" s="26"/>
      <c r="AN405" s="26"/>
      <c r="AO405" s="26"/>
      <c r="AP405" s="26"/>
      <c r="AQ405" s="26"/>
      <c r="AR405" s="26"/>
      <c r="AS405" s="26"/>
      <c r="AT405" s="26"/>
      <c r="AU405" s="26"/>
      <c r="AV405" s="26"/>
      <c r="AW405" s="26"/>
      <c r="AX405" s="26"/>
      <c r="AY405" s="26"/>
      <c r="AZ405" s="26"/>
      <c r="BA405" s="26"/>
      <c r="BB405" s="26"/>
      <c r="BC405" s="26"/>
      <c r="BD405" s="26"/>
      <c r="BE405" s="26"/>
      <c r="BF405" s="26"/>
      <c r="BG405" s="26"/>
      <c r="BH405" s="26"/>
      <c r="BI405" s="26"/>
      <c r="BJ405" s="26"/>
      <c r="BK405" s="26"/>
      <c r="BL405" s="26"/>
      <c r="BM405" s="26"/>
      <c r="BN405" s="26"/>
      <c r="BO405" s="26"/>
      <c r="BP405" s="26"/>
      <c r="BQ405" s="26"/>
      <c r="BR405" s="26"/>
      <c r="BS405" s="26"/>
      <c r="BT405" s="26"/>
      <c r="BU405" s="26"/>
      <c r="BV405" s="26"/>
      <c r="BW405" s="26"/>
      <c r="BX405" s="26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26"/>
      <c r="CP405" s="26"/>
      <c r="CQ405" s="26"/>
      <c r="CR405" s="26"/>
      <c r="CS405" s="26"/>
      <c r="CT405" s="26"/>
      <c r="CU405" s="26"/>
      <c r="CV405" s="26"/>
      <c r="CW405" s="26"/>
    </row>
    <row r="406" spans="1:101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6"/>
      <c r="AB406" s="26"/>
      <c r="AC406" s="26"/>
      <c r="AD406" s="26"/>
      <c r="AE406" s="26"/>
      <c r="AF406" s="26"/>
      <c r="AG406" s="26"/>
      <c r="AH406" s="26"/>
      <c r="AI406" s="26"/>
      <c r="AJ406" s="26"/>
      <c r="AK406" s="26"/>
      <c r="AL406" s="26"/>
      <c r="AM406" s="26"/>
      <c r="AN406" s="26"/>
      <c r="AO406" s="26"/>
      <c r="AP406" s="26"/>
      <c r="AQ406" s="26"/>
      <c r="AR406" s="26"/>
      <c r="AS406" s="26"/>
      <c r="AT406" s="26"/>
      <c r="AU406" s="26"/>
      <c r="AV406" s="26"/>
      <c r="AW406" s="26"/>
      <c r="AX406" s="26"/>
      <c r="AY406" s="26"/>
      <c r="AZ406" s="26"/>
      <c r="BA406" s="26"/>
      <c r="BB406" s="26"/>
      <c r="BC406" s="26"/>
      <c r="BD406" s="26"/>
      <c r="BE406" s="26"/>
      <c r="BF406" s="26"/>
      <c r="BG406" s="26"/>
      <c r="BH406" s="26"/>
      <c r="BI406" s="26"/>
      <c r="BJ406" s="26"/>
      <c r="BK406" s="26"/>
      <c r="BL406" s="26"/>
      <c r="BM406" s="26"/>
      <c r="BN406" s="26"/>
      <c r="BO406" s="26"/>
      <c r="BP406" s="26"/>
      <c r="BQ406" s="26"/>
      <c r="BR406" s="26"/>
      <c r="BS406" s="26"/>
      <c r="BT406" s="26"/>
      <c r="BU406" s="26"/>
      <c r="BV406" s="26"/>
      <c r="BW406" s="26"/>
      <c r="BX406" s="26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26"/>
      <c r="CP406" s="26"/>
      <c r="CQ406" s="26"/>
      <c r="CR406" s="26"/>
      <c r="CS406" s="26"/>
      <c r="CT406" s="26"/>
      <c r="CU406" s="26"/>
      <c r="CV406" s="26"/>
      <c r="CW406" s="26"/>
    </row>
    <row r="407" spans="1:101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6"/>
      <c r="AB407" s="26"/>
      <c r="AC407" s="26"/>
      <c r="AD407" s="26"/>
      <c r="AE407" s="26"/>
      <c r="AF407" s="26"/>
      <c r="AG407" s="26"/>
      <c r="AH407" s="26"/>
      <c r="AI407" s="26"/>
      <c r="AJ407" s="26"/>
      <c r="AK407" s="26"/>
      <c r="AL407" s="26"/>
      <c r="AM407" s="26"/>
      <c r="AN407" s="26"/>
      <c r="AO407" s="26"/>
      <c r="AP407" s="26"/>
      <c r="AQ407" s="26"/>
      <c r="AR407" s="26"/>
      <c r="AS407" s="26"/>
      <c r="AT407" s="26"/>
      <c r="AU407" s="26"/>
      <c r="AV407" s="26"/>
      <c r="AW407" s="26"/>
      <c r="AX407" s="26"/>
      <c r="AY407" s="26"/>
      <c r="AZ407" s="26"/>
      <c r="BA407" s="26"/>
      <c r="BB407" s="26"/>
      <c r="BC407" s="26"/>
      <c r="BD407" s="26"/>
      <c r="BE407" s="26"/>
      <c r="BF407" s="26"/>
      <c r="BG407" s="26"/>
      <c r="BH407" s="26"/>
      <c r="BI407" s="26"/>
      <c r="BJ407" s="26"/>
      <c r="BK407" s="26"/>
      <c r="BL407" s="26"/>
      <c r="BM407" s="26"/>
      <c r="BN407" s="26"/>
      <c r="BO407" s="26"/>
      <c r="BP407" s="26"/>
      <c r="BQ407" s="26"/>
      <c r="BR407" s="26"/>
      <c r="BS407" s="26"/>
      <c r="BT407" s="26"/>
      <c r="BU407" s="26"/>
      <c r="BV407" s="26"/>
      <c r="BW407" s="26"/>
      <c r="BX407" s="26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26"/>
      <c r="CP407" s="26"/>
      <c r="CQ407" s="26"/>
      <c r="CR407" s="26"/>
      <c r="CS407" s="26"/>
      <c r="CT407" s="26"/>
      <c r="CU407" s="26"/>
      <c r="CV407" s="26"/>
      <c r="CW407" s="26"/>
    </row>
    <row r="408" spans="1:101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6"/>
      <c r="AB408" s="26"/>
      <c r="AC408" s="26"/>
      <c r="AD408" s="26"/>
      <c r="AE408" s="26"/>
      <c r="AF408" s="26"/>
      <c r="AG408" s="26"/>
      <c r="AH408" s="26"/>
      <c r="AI408" s="26"/>
      <c r="AJ408" s="26"/>
      <c r="AK408" s="26"/>
      <c r="AL408" s="26"/>
      <c r="AM408" s="26"/>
      <c r="AN408" s="26"/>
      <c r="AO408" s="26"/>
      <c r="AP408" s="26"/>
      <c r="AQ408" s="26"/>
      <c r="AR408" s="26"/>
      <c r="AS408" s="26"/>
      <c r="AT408" s="26"/>
      <c r="AU408" s="26"/>
      <c r="AV408" s="26"/>
      <c r="AW408" s="26"/>
      <c r="AX408" s="26"/>
      <c r="AY408" s="26"/>
      <c r="AZ408" s="26"/>
      <c r="BA408" s="26"/>
      <c r="BB408" s="26"/>
      <c r="BC408" s="26"/>
      <c r="BD408" s="26"/>
      <c r="BE408" s="26"/>
      <c r="BF408" s="26"/>
      <c r="BG408" s="26"/>
      <c r="BH408" s="26"/>
      <c r="BI408" s="26"/>
      <c r="BJ408" s="26"/>
      <c r="BK408" s="26"/>
      <c r="BL408" s="26"/>
      <c r="BM408" s="26"/>
      <c r="BN408" s="26"/>
      <c r="BO408" s="26"/>
      <c r="BP408" s="26"/>
      <c r="BQ408" s="26"/>
      <c r="BR408" s="26"/>
      <c r="BS408" s="26"/>
      <c r="BT408" s="26"/>
      <c r="BU408" s="26"/>
      <c r="BV408" s="26"/>
      <c r="BW408" s="26"/>
      <c r="BX408" s="26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26"/>
      <c r="CP408" s="26"/>
      <c r="CQ408" s="26"/>
      <c r="CR408" s="26"/>
      <c r="CS408" s="26"/>
      <c r="CT408" s="26"/>
      <c r="CU408" s="26"/>
      <c r="CV408" s="26"/>
      <c r="CW408" s="26"/>
    </row>
    <row r="409" spans="1:101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6"/>
      <c r="AB409" s="26"/>
      <c r="AC409" s="26"/>
      <c r="AD409" s="26"/>
      <c r="AE409" s="26"/>
      <c r="AF409" s="26"/>
      <c r="AG409" s="26"/>
      <c r="AH409" s="26"/>
      <c r="AI409" s="26"/>
      <c r="AJ409" s="26"/>
      <c r="AK409" s="26"/>
      <c r="AL409" s="26"/>
      <c r="AM409" s="26"/>
      <c r="AN409" s="26"/>
      <c r="AO409" s="26"/>
      <c r="AP409" s="26"/>
      <c r="AQ409" s="26"/>
      <c r="AR409" s="26"/>
      <c r="AS409" s="26"/>
      <c r="AT409" s="26"/>
      <c r="AU409" s="26"/>
      <c r="AV409" s="26"/>
      <c r="AW409" s="26"/>
      <c r="AX409" s="26"/>
      <c r="AY409" s="26"/>
      <c r="AZ409" s="26"/>
      <c r="BA409" s="26"/>
      <c r="BB409" s="26"/>
      <c r="BC409" s="26"/>
      <c r="BD409" s="26"/>
      <c r="BE409" s="26"/>
      <c r="BF409" s="26"/>
      <c r="BG409" s="26"/>
      <c r="BH409" s="26"/>
      <c r="BI409" s="26"/>
      <c r="BJ409" s="26"/>
      <c r="BK409" s="26"/>
      <c r="BL409" s="26"/>
      <c r="BM409" s="26"/>
      <c r="BN409" s="26"/>
      <c r="BO409" s="26"/>
      <c r="BP409" s="26"/>
      <c r="BQ409" s="26"/>
      <c r="BR409" s="26"/>
      <c r="BS409" s="26"/>
      <c r="BT409" s="26"/>
      <c r="BU409" s="26"/>
      <c r="BV409" s="26"/>
      <c r="BW409" s="26"/>
      <c r="BX409" s="26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26"/>
      <c r="CP409" s="26"/>
      <c r="CQ409" s="26"/>
      <c r="CR409" s="26"/>
      <c r="CS409" s="26"/>
      <c r="CT409" s="26"/>
      <c r="CU409" s="26"/>
      <c r="CV409" s="26"/>
      <c r="CW409" s="26"/>
    </row>
    <row r="410" spans="1:101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</row>
    <row r="411" spans="1:101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</row>
    <row r="412" spans="1:101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</row>
    <row r="413" spans="1:101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</row>
    <row r="414" spans="1:101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</row>
    <row r="415" spans="1:101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</row>
    <row r="416" spans="1:101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</row>
    <row r="417" spans="1:14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</row>
    <row r="418" spans="1:14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</row>
    <row r="419" spans="1:14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</row>
    <row r="420" spans="1:14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</row>
    <row r="421" spans="1:14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</row>
    <row r="422" spans="1:14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</row>
    <row r="423" spans="1:14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</row>
    <row r="424" spans="1:14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</row>
    <row r="425" spans="1:14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</row>
    <row r="426" spans="1:14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</row>
    <row r="427" spans="1:14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</row>
    <row r="428" spans="1:14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</row>
    <row r="429" spans="1:14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</row>
    <row r="430" spans="1:14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</row>
    <row r="431" spans="1:14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</row>
    <row r="432" spans="1:14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</row>
    <row r="433" spans="1:14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</row>
    <row r="434" spans="1:14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</row>
    <row r="435" spans="1:14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</row>
    <row r="436" spans="1:14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</row>
    <row r="437" spans="1:14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</row>
    <row r="438" spans="1:14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</row>
    <row r="439" spans="1:14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</row>
    <row r="440" spans="1:14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</row>
    <row r="441" spans="1:14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</row>
    <row r="442" spans="1:14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636418" r:id="rId3" name="CommandButton8">
          <controlPr autoLine="0" r:id="rId4">
            <anchor moveWithCells="1">
              <from>
                <xdr:col>14</xdr:col>
                <xdr:colOff>171450</xdr:colOff>
                <xdr:row>18</xdr:row>
                <xdr:rowOff>66675</xdr:rowOff>
              </from>
              <to>
                <xdr:col>17</xdr:col>
                <xdr:colOff>180975</xdr:colOff>
                <xdr:row>20</xdr:row>
                <xdr:rowOff>85725</xdr:rowOff>
              </to>
            </anchor>
          </controlPr>
        </control>
      </mc:Choice>
      <mc:Fallback>
        <control shapeId="12636418" r:id="rId3" name="CommandButton8"/>
      </mc:Fallback>
    </mc:AlternateContent>
    <mc:AlternateContent xmlns:mc="http://schemas.openxmlformats.org/markup-compatibility/2006">
      <mc:Choice Requires="x14">
        <control shapeId="12636417" r:id="rId5" name="CommandButton7">
          <controlPr defaultSize="0" autoLine="0" r:id="rId6">
            <anchor moveWithCells="1">
              <from>
                <xdr:col>14</xdr:col>
                <xdr:colOff>161925</xdr:colOff>
                <xdr:row>13</xdr:row>
                <xdr:rowOff>76200</xdr:rowOff>
              </from>
              <to>
                <xdr:col>17</xdr:col>
                <xdr:colOff>171450</xdr:colOff>
                <xdr:row>15</xdr:row>
                <xdr:rowOff>95250</xdr:rowOff>
              </to>
            </anchor>
          </controlPr>
        </control>
      </mc:Choice>
      <mc:Fallback>
        <control shapeId="12636417" r:id="rId5" name="CommandButton7"/>
      </mc:Fallback>
    </mc:AlternateContent>
    <mc:AlternateContent xmlns:mc="http://schemas.openxmlformats.org/markup-compatibility/2006">
      <mc:Choice Requires="x14">
        <control shapeId="12636416" r:id="rId7" name="CommandButton6">
          <controlPr autoLine="0" r:id="rId8">
            <anchor moveWithCells="1">
              <from>
                <xdr:col>14</xdr:col>
                <xdr:colOff>161925</xdr:colOff>
                <xdr:row>15</xdr:row>
                <xdr:rowOff>142875</xdr:rowOff>
              </from>
              <to>
                <xdr:col>17</xdr:col>
                <xdr:colOff>171450</xdr:colOff>
                <xdr:row>18</xdr:row>
                <xdr:rowOff>0</xdr:rowOff>
              </to>
            </anchor>
          </controlPr>
        </control>
      </mc:Choice>
      <mc:Fallback>
        <control shapeId="12636416" r:id="rId7" name="CommandButton6"/>
      </mc:Fallback>
    </mc:AlternateContent>
    <mc:AlternateContent xmlns:mc="http://schemas.openxmlformats.org/markup-compatibility/2006">
      <mc:Choice Requires="x14">
        <control shapeId="57341" r:id="rId9" name="CommandButton1">
          <controlPr defaultSize="0" autoLine="0" r:id="rId10">
            <anchor moveWithCells="1">
              <from>
                <xdr:col>14</xdr:col>
                <xdr:colOff>161925</xdr:colOff>
                <xdr:row>1</xdr:row>
                <xdr:rowOff>66675</xdr:rowOff>
              </from>
              <to>
                <xdr:col>17</xdr:col>
                <xdr:colOff>171450</xdr:colOff>
                <xdr:row>2</xdr:row>
                <xdr:rowOff>28575</xdr:rowOff>
              </to>
            </anchor>
          </controlPr>
        </control>
      </mc:Choice>
      <mc:Fallback>
        <control shapeId="57341" r:id="rId9" name="CommandButton1"/>
      </mc:Fallback>
    </mc:AlternateContent>
    <mc:AlternateContent xmlns:mc="http://schemas.openxmlformats.org/markup-compatibility/2006">
      <mc:Choice Requires="x14">
        <control shapeId="57342" r:id="rId11" name="CommandButton2">
          <controlPr defaultSize="0" autoLine="0" r:id="rId12">
            <anchor moveWithCells="1">
              <from>
                <xdr:col>14</xdr:col>
                <xdr:colOff>161925</xdr:colOff>
                <xdr:row>2</xdr:row>
                <xdr:rowOff>57150</xdr:rowOff>
              </from>
              <to>
                <xdr:col>17</xdr:col>
                <xdr:colOff>171450</xdr:colOff>
                <xdr:row>4</xdr:row>
                <xdr:rowOff>28575</xdr:rowOff>
              </to>
            </anchor>
          </controlPr>
        </control>
      </mc:Choice>
      <mc:Fallback>
        <control shapeId="57342" r:id="rId11" name="CommandButton2"/>
      </mc:Fallback>
    </mc:AlternateContent>
    <mc:AlternateContent xmlns:mc="http://schemas.openxmlformats.org/markup-compatibility/2006">
      <mc:Choice Requires="x14">
        <control shapeId="12636413" r:id="rId13" name="CommandButton3">
          <controlPr defaultSize="0" autoLine="0" r:id="rId14">
            <anchor moveWithCells="1">
              <from>
                <xdr:col>14</xdr:col>
                <xdr:colOff>161925</xdr:colOff>
                <xdr:row>6</xdr:row>
                <xdr:rowOff>114300</xdr:rowOff>
              </from>
              <to>
                <xdr:col>17</xdr:col>
                <xdr:colOff>171450</xdr:colOff>
                <xdr:row>8</xdr:row>
                <xdr:rowOff>66675</xdr:rowOff>
              </to>
            </anchor>
          </controlPr>
        </control>
      </mc:Choice>
      <mc:Fallback>
        <control shapeId="12636413" r:id="rId13" name="CommandButton3"/>
      </mc:Fallback>
    </mc:AlternateContent>
    <mc:AlternateContent xmlns:mc="http://schemas.openxmlformats.org/markup-compatibility/2006">
      <mc:Choice Requires="x14">
        <control shapeId="12636414" r:id="rId15" name="CommandButton4">
          <controlPr defaultSize="0" autoLine="0" r:id="rId16">
            <anchor moveWithCells="1">
              <from>
                <xdr:col>14</xdr:col>
                <xdr:colOff>161925</xdr:colOff>
                <xdr:row>8</xdr:row>
                <xdr:rowOff>142875</xdr:rowOff>
              </from>
              <to>
                <xdr:col>17</xdr:col>
                <xdr:colOff>171450</xdr:colOff>
                <xdr:row>10</xdr:row>
                <xdr:rowOff>95250</xdr:rowOff>
              </to>
            </anchor>
          </controlPr>
        </control>
      </mc:Choice>
      <mc:Fallback>
        <control shapeId="12636414" r:id="rId15" name="CommandButton4"/>
      </mc:Fallback>
    </mc:AlternateContent>
    <mc:AlternateContent xmlns:mc="http://schemas.openxmlformats.org/markup-compatibility/2006">
      <mc:Choice Requires="x14">
        <control shapeId="12636415" r:id="rId17" name="CommandButton5">
          <controlPr defaultSize="0" autoLine="0" r:id="rId18">
            <anchor moveWithCells="1">
              <from>
                <xdr:col>14</xdr:col>
                <xdr:colOff>161925</xdr:colOff>
                <xdr:row>11</xdr:row>
                <xdr:rowOff>28575</xdr:rowOff>
              </from>
              <to>
                <xdr:col>17</xdr:col>
                <xdr:colOff>171450</xdr:colOff>
                <xdr:row>12</xdr:row>
                <xdr:rowOff>142875</xdr:rowOff>
              </to>
            </anchor>
          </controlPr>
        </control>
      </mc:Choice>
      <mc:Fallback>
        <control shapeId="12636415" r:id="rId17" name="CommandButton5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DD418"/>
  <sheetViews>
    <sheetView showGridLines="0" showRowColHeaders="0" zoomScaleNormal="100" workbookViewId="0">
      <selection activeCell="C1" sqref="C1"/>
    </sheetView>
  </sheetViews>
  <sheetFormatPr defaultRowHeight="12.75"/>
  <cols>
    <col min="1" max="1" width="2.140625" customWidth="1"/>
    <col min="2" max="2" width="0.7109375" customWidth="1"/>
    <col min="14" max="14" width="0.7109375" customWidth="1"/>
  </cols>
  <sheetData>
    <row r="1" spans="1:108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</row>
    <row r="2" spans="1:108" ht="26.25" customHeight="1">
      <c r="A2" s="26"/>
      <c r="B2" s="114"/>
      <c r="C2" s="127" t="s">
        <v>32</v>
      </c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M2" s="26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</row>
    <row r="3" spans="1:108">
      <c r="A3" s="26"/>
      <c r="B3" s="114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14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</row>
    <row r="4" spans="1:108">
      <c r="A4" s="26"/>
      <c r="B4" s="114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14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</row>
    <row r="5" spans="1:108">
      <c r="A5" s="26"/>
      <c r="B5" s="114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114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</row>
    <row r="6" spans="1:108">
      <c r="A6" s="26"/>
      <c r="B6" s="114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114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</row>
    <row r="7" spans="1:108">
      <c r="A7" s="26"/>
      <c r="B7" s="114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114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</row>
    <row r="8" spans="1:108">
      <c r="A8" s="26"/>
      <c r="B8" s="114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114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</row>
    <row r="9" spans="1:108">
      <c r="A9" s="26"/>
      <c r="B9" s="114"/>
      <c r="C9" s="2"/>
      <c r="D9" s="2">
        <v>1</v>
      </c>
      <c r="E9" s="2">
        <v>4</v>
      </c>
      <c r="F9" s="2"/>
      <c r="G9" s="2"/>
      <c r="H9" s="2"/>
      <c r="I9" s="2"/>
      <c r="J9" s="2"/>
      <c r="K9" s="2"/>
      <c r="L9" s="2"/>
      <c r="M9" s="2"/>
      <c r="N9" s="114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</row>
    <row r="10" spans="1:108">
      <c r="A10" s="26"/>
      <c r="B10" s="114"/>
      <c r="C10" s="2"/>
      <c r="D10" s="2">
        <v>3</v>
      </c>
      <c r="E10" s="2">
        <v>3</v>
      </c>
      <c r="F10" s="2"/>
      <c r="G10" s="2"/>
      <c r="H10" s="2"/>
      <c r="I10" s="2"/>
      <c r="J10" s="2"/>
      <c r="K10" s="2"/>
      <c r="L10" s="2"/>
      <c r="M10" s="2"/>
      <c r="N10" s="114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</row>
    <row r="11" spans="1:108">
      <c r="A11" s="26"/>
      <c r="B11" s="114"/>
      <c r="C11" s="2"/>
      <c r="D11" s="2">
        <v>4</v>
      </c>
      <c r="E11" s="2">
        <v>4</v>
      </c>
      <c r="F11" s="2"/>
      <c r="G11" s="2"/>
      <c r="H11" s="2"/>
      <c r="I11" s="2"/>
      <c r="J11" s="2"/>
      <c r="K11" s="2"/>
      <c r="L11" s="2"/>
      <c r="M11" s="2"/>
      <c r="N11" s="114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</row>
    <row r="12" spans="1:108">
      <c r="A12" s="26"/>
      <c r="B12" s="114"/>
      <c r="C12" s="2"/>
      <c r="D12" s="2">
        <v>5</v>
      </c>
      <c r="E12" s="2">
        <v>3</v>
      </c>
      <c r="F12" s="2"/>
      <c r="G12" s="2"/>
      <c r="H12" s="2"/>
      <c r="I12" s="2"/>
      <c r="J12" s="2"/>
      <c r="K12" s="2"/>
      <c r="L12" s="2"/>
      <c r="M12" s="2"/>
      <c r="N12" s="114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</row>
    <row r="13" spans="1:108">
      <c r="A13" s="26"/>
      <c r="B13" s="114"/>
      <c r="C13" s="2"/>
      <c r="D13" s="2">
        <v>6</v>
      </c>
      <c r="E13" s="2">
        <v>4</v>
      </c>
      <c r="F13" s="2"/>
      <c r="G13" s="2"/>
      <c r="H13" s="2"/>
      <c r="I13" s="2"/>
      <c r="J13" s="2"/>
      <c r="K13" s="2"/>
      <c r="L13" s="2"/>
      <c r="M13" s="2"/>
      <c r="N13" s="114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</row>
    <row r="14" spans="1:108">
      <c r="A14" s="26"/>
      <c r="B14" s="114"/>
      <c r="C14" s="2"/>
      <c r="D14" s="2">
        <v>5</v>
      </c>
      <c r="E14" s="2">
        <v>5</v>
      </c>
      <c r="F14" s="2"/>
      <c r="G14" s="2"/>
      <c r="H14" s="2"/>
      <c r="I14" s="2"/>
      <c r="J14" s="2"/>
      <c r="K14" s="2"/>
      <c r="L14" s="2"/>
      <c r="M14" s="2"/>
      <c r="N14" s="114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</row>
    <row r="15" spans="1:108">
      <c r="A15" s="26"/>
      <c r="B15" s="114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114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</row>
    <row r="16" spans="1:108">
      <c r="A16" s="26"/>
      <c r="B16" s="114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114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</row>
    <row r="17" spans="1:108">
      <c r="A17" s="26"/>
      <c r="B17" s="114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114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</row>
    <row r="18" spans="1:108">
      <c r="A18" s="26"/>
      <c r="B18" s="114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114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</row>
    <row r="19" spans="1:108">
      <c r="A19" s="26"/>
      <c r="B19" s="114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114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</row>
    <row r="20" spans="1:108">
      <c r="A20" s="26"/>
      <c r="B20" s="114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114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</row>
    <row r="21" spans="1:108">
      <c r="A21" s="26"/>
      <c r="B21" s="114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114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</row>
    <row r="22" spans="1:108">
      <c r="A22" s="26"/>
      <c r="B22" s="114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114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</row>
    <row r="23" spans="1:108">
      <c r="A23" s="26"/>
      <c r="B23" s="114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114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</row>
    <row r="24" spans="1:108">
      <c r="A24" s="26"/>
      <c r="B24" s="114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114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</row>
    <row r="25" spans="1:108">
      <c r="A25" s="26"/>
      <c r="B25" s="114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114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</row>
    <row r="26" spans="1:108">
      <c r="A26" s="26"/>
      <c r="B26" s="114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114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</row>
    <row r="27" spans="1:108">
      <c r="A27" s="26"/>
      <c r="B27" s="114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114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</row>
    <row r="28" spans="1:108">
      <c r="A28" s="26"/>
      <c r="B28" s="114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114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</row>
    <row r="29" spans="1:108">
      <c r="A29" s="26"/>
      <c r="B29" s="114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114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</row>
    <row r="30" spans="1:108">
      <c r="A30" s="26"/>
      <c r="B30" s="114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114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</row>
    <row r="31" spans="1:108">
      <c r="A31" s="26"/>
      <c r="B31" s="114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114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</row>
    <row r="32" spans="1:108">
      <c r="A32" s="26"/>
      <c r="B32" s="114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114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</row>
    <row r="33" spans="1:108">
      <c r="A33" s="26"/>
      <c r="B33" s="114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114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</row>
    <row r="34" spans="1:108" ht="3.75" customHeight="1">
      <c r="A34" s="26"/>
      <c r="B34" s="114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</row>
    <row r="35" spans="1:108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</row>
    <row r="36" spans="1:108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</row>
    <row r="37" spans="1:108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</row>
    <row r="38" spans="1:108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</row>
    <row r="39" spans="1:108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</row>
    <row r="40" spans="1:108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</row>
    <row r="41" spans="1:108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</row>
    <row r="42" spans="1:108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</row>
    <row r="43" spans="1:108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</row>
    <row r="44" spans="1:108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</row>
    <row r="45" spans="1:108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</row>
    <row r="46" spans="1:108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</row>
    <row r="47" spans="1:108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</row>
    <row r="48" spans="1:108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</row>
    <row r="49" spans="1:101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</row>
    <row r="50" spans="1:101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</row>
    <row r="51" spans="1:101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</row>
    <row r="52" spans="1:101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</row>
    <row r="53" spans="1:101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</row>
    <row r="54" spans="1:101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</row>
    <row r="55" spans="1:101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</row>
    <row r="56" spans="1:101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</row>
    <row r="57" spans="1:101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</row>
    <row r="58" spans="1:101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</row>
    <row r="59" spans="1:101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</row>
    <row r="60" spans="1:101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</row>
    <row r="61" spans="1:101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</row>
    <row r="62" spans="1:101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</row>
    <row r="63" spans="1:101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</row>
    <row r="64" spans="1:101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</row>
    <row r="65" spans="1:101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</row>
    <row r="66" spans="1:101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</row>
    <row r="67" spans="1:101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</row>
    <row r="68" spans="1:101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</row>
    <row r="69" spans="1:101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</row>
    <row r="70" spans="1:101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</row>
    <row r="71" spans="1:101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</row>
    <row r="72" spans="1:101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</row>
    <row r="73" spans="1:101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</row>
    <row r="74" spans="1:101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</row>
    <row r="75" spans="1:101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</row>
    <row r="76" spans="1:101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</row>
    <row r="77" spans="1:101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</row>
    <row r="78" spans="1:101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</row>
    <row r="79" spans="1:101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</row>
    <row r="80" spans="1:101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</row>
    <row r="81" spans="1:101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</row>
    <row r="82" spans="1:101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</row>
    <row r="83" spans="1:101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</row>
    <row r="84" spans="1:101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</row>
    <row r="85" spans="1:101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</row>
    <row r="86" spans="1:101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</row>
    <row r="87" spans="1:101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</row>
    <row r="88" spans="1:101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</row>
    <row r="89" spans="1:101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</row>
    <row r="90" spans="1:101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</row>
    <row r="91" spans="1:101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</row>
    <row r="92" spans="1:101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</row>
    <row r="93" spans="1:101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</row>
    <row r="94" spans="1:101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</row>
    <row r="95" spans="1:101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</row>
    <row r="96" spans="1:101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</row>
    <row r="97" spans="1:101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</row>
    <row r="98" spans="1:101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</row>
    <row r="99" spans="1:101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</row>
    <row r="100" spans="1:101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</row>
    <row r="101" spans="1:101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</row>
    <row r="102" spans="1:101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</row>
    <row r="103" spans="1:101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</row>
    <row r="104" spans="1:101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</row>
    <row r="105" spans="1:101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</row>
    <row r="106" spans="1:101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</row>
    <row r="107" spans="1:101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</row>
    <row r="108" spans="1:101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</row>
    <row r="109" spans="1:101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</row>
    <row r="110" spans="1:101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</row>
    <row r="111" spans="1:101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</row>
    <row r="112" spans="1:101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</row>
    <row r="113" spans="1:101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</row>
    <row r="114" spans="1:101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</row>
    <row r="115" spans="1:101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</row>
    <row r="116" spans="1:101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</row>
    <row r="117" spans="1:101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</row>
    <row r="118" spans="1:101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</row>
    <row r="119" spans="1:101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</row>
    <row r="120" spans="1:101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</row>
    <row r="121" spans="1:101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</row>
    <row r="122" spans="1:101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</row>
    <row r="123" spans="1:101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</row>
    <row r="124" spans="1:101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</row>
    <row r="125" spans="1:101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</row>
    <row r="126" spans="1:101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</row>
    <row r="127" spans="1:101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</row>
    <row r="128" spans="1:101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</row>
    <row r="129" spans="1:101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</row>
    <row r="130" spans="1:101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</row>
    <row r="131" spans="1:101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</row>
    <row r="132" spans="1:101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</row>
    <row r="133" spans="1:101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</row>
    <row r="134" spans="1:101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</row>
    <row r="135" spans="1:101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</row>
    <row r="136" spans="1:101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</row>
    <row r="137" spans="1:101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</row>
    <row r="138" spans="1:101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</row>
    <row r="139" spans="1:101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</row>
    <row r="140" spans="1:101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</row>
    <row r="141" spans="1:101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</row>
    <row r="142" spans="1:101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</row>
    <row r="143" spans="1:101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</row>
    <row r="144" spans="1:101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</row>
    <row r="145" spans="1:101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</row>
    <row r="146" spans="1:101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</row>
    <row r="147" spans="1:101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</row>
    <row r="148" spans="1:101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</row>
    <row r="149" spans="1:101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</row>
    <row r="150" spans="1:101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</row>
    <row r="151" spans="1:101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</row>
    <row r="152" spans="1:101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</row>
    <row r="153" spans="1:101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</row>
    <row r="154" spans="1:101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</row>
    <row r="155" spans="1:101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</row>
    <row r="156" spans="1:101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</row>
    <row r="157" spans="1:101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</row>
    <row r="158" spans="1:101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</row>
    <row r="159" spans="1:101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</row>
    <row r="160" spans="1:101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</row>
    <row r="161" spans="1:101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</row>
    <row r="162" spans="1:101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</row>
    <row r="163" spans="1:101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</row>
    <row r="164" spans="1:101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</row>
    <row r="165" spans="1:101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</row>
    <row r="166" spans="1:101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</row>
    <row r="167" spans="1:101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</row>
    <row r="168" spans="1:101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</row>
    <row r="169" spans="1:101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</row>
    <row r="170" spans="1:101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</row>
    <row r="171" spans="1:101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</row>
    <row r="172" spans="1:101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</row>
    <row r="173" spans="1:101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</row>
    <row r="174" spans="1:101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</row>
    <row r="175" spans="1:101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</row>
    <row r="176" spans="1:101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</row>
    <row r="177" spans="1:101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</row>
    <row r="178" spans="1:101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</row>
    <row r="179" spans="1:101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</row>
    <row r="180" spans="1:101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</row>
    <row r="181" spans="1:101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</row>
    <row r="182" spans="1:101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</row>
    <row r="183" spans="1:101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</row>
    <row r="184" spans="1:101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</row>
    <row r="185" spans="1:101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</row>
    <row r="186" spans="1:101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</row>
    <row r="187" spans="1:101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</row>
    <row r="188" spans="1:101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</row>
    <row r="189" spans="1:101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</row>
    <row r="190" spans="1:101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</row>
    <row r="191" spans="1:101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</row>
    <row r="192" spans="1:101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</row>
    <row r="193" spans="1:101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</row>
    <row r="194" spans="1:101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</row>
    <row r="195" spans="1:101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</row>
    <row r="196" spans="1:101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</row>
    <row r="197" spans="1:101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</row>
    <row r="198" spans="1:101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</row>
    <row r="199" spans="1:101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</row>
    <row r="200" spans="1:101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</row>
    <row r="201" spans="1:101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</row>
    <row r="202" spans="1:101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</row>
    <row r="203" spans="1:101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</row>
    <row r="204" spans="1:101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</row>
    <row r="205" spans="1:101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</row>
    <row r="206" spans="1:101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</row>
    <row r="207" spans="1:101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</row>
    <row r="208" spans="1:101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</row>
    <row r="209" spans="1:101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</row>
    <row r="210" spans="1:101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</row>
    <row r="211" spans="1:101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</row>
    <row r="212" spans="1:101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</row>
    <row r="213" spans="1:101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</row>
    <row r="214" spans="1:101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</row>
    <row r="215" spans="1:101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</row>
    <row r="216" spans="1:101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</row>
    <row r="217" spans="1:101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</row>
    <row r="218" spans="1:101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</row>
    <row r="219" spans="1:101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</row>
    <row r="220" spans="1:101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</row>
    <row r="221" spans="1:101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</row>
    <row r="222" spans="1:101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</row>
    <row r="223" spans="1:101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</row>
    <row r="224" spans="1:101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</row>
    <row r="225" spans="1:101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</row>
    <row r="226" spans="1:101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</row>
    <row r="227" spans="1:101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</row>
    <row r="228" spans="1:101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</row>
    <row r="229" spans="1:101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</row>
    <row r="230" spans="1:101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</row>
    <row r="231" spans="1:101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</row>
    <row r="232" spans="1:101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</row>
    <row r="233" spans="1:101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</row>
    <row r="234" spans="1:101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</row>
    <row r="235" spans="1:101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</row>
    <row r="236" spans="1:101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</row>
    <row r="237" spans="1:101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</row>
    <row r="238" spans="1:101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</row>
    <row r="239" spans="1:101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</row>
    <row r="240" spans="1:101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</row>
    <row r="241" spans="1:101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</row>
    <row r="242" spans="1:101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</row>
    <row r="243" spans="1:101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</row>
    <row r="244" spans="1:101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</row>
    <row r="245" spans="1:101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</row>
    <row r="246" spans="1:101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</row>
    <row r="247" spans="1:101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</row>
    <row r="248" spans="1:101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</row>
    <row r="249" spans="1:101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</row>
    <row r="250" spans="1:101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</row>
    <row r="251" spans="1:101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</row>
    <row r="252" spans="1:101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</row>
    <row r="253" spans="1:101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</row>
    <row r="254" spans="1:101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</row>
    <row r="255" spans="1:101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</row>
    <row r="256" spans="1:101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</row>
    <row r="257" spans="1:101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</row>
    <row r="258" spans="1:101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</row>
    <row r="259" spans="1:101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</row>
    <row r="260" spans="1:101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</row>
    <row r="261" spans="1:101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</row>
    <row r="262" spans="1:101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</row>
    <row r="263" spans="1:101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</row>
    <row r="264" spans="1:101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</row>
    <row r="265" spans="1:101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</row>
    <row r="266" spans="1:101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</row>
    <row r="267" spans="1:101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</row>
    <row r="268" spans="1:101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</row>
    <row r="269" spans="1:101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</row>
    <row r="270" spans="1:101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</row>
    <row r="271" spans="1:101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</row>
    <row r="272" spans="1:101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</row>
    <row r="273" spans="1:101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</row>
    <row r="274" spans="1:101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</row>
    <row r="275" spans="1:101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</row>
    <row r="276" spans="1:101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</row>
    <row r="277" spans="1:101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</row>
    <row r="278" spans="1:101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</row>
    <row r="279" spans="1:101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</row>
    <row r="280" spans="1:101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</row>
    <row r="281" spans="1:101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</row>
    <row r="282" spans="1:101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</row>
    <row r="283" spans="1:101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</row>
    <row r="284" spans="1:101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</row>
    <row r="285" spans="1:101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</row>
    <row r="286" spans="1:101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</row>
    <row r="287" spans="1:101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</row>
    <row r="288" spans="1:101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</row>
    <row r="289" spans="1:101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</row>
    <row r="290" spans="1:101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</row>
    <row r="291" spans="1:101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</row>
    <row r="292" spans="1:101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</row>
    <row r="293" spans="1:101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</row>
    <row r="294" spans="1:101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</row>
    <row r="295" spans="1:101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</row>
    <row r="296" spans="1:101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</row>
    <row r="297" spans="1:101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</row>
    <row r="298" spans="1:101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</row>
    <row r="299" spans="1:101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</row>
    <row r="300" spans="1:101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</row>
    <row r="301" spans="1:101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</row>
    <row r="302" spans="1:101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26"/>
      <c r="AU302" s="26"/>
      <c r="AV302" s="26"/>
      <c r="AW302" s="26"/>
      <c r="AX302" s="26"/>
      <c r="AY302" s="26"/>
      <c r="AZ302" s="26"/>
      <c r="BA302" s="26"/>
      <c r="BB302" s="26"/>
      <c r="BC302" s="26"/>
      <c r="BD302" s="26"/>
      <c r="BE302" s="26"/>
      <c r="BF302" s="26"/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26"/>
      <c r="CP302" s="26"/>
      <c r="CQ302" s="26"/>
      <c r="CR302" s="26"/>
      <c r="CS302" s="26"/>
      <c r="CT302" s="26"/>
      <c r="CU302" s="26"/>
      <c r="CV302" s="26"/>
      <c r="CW302" s="26"/>
    </row>
    <row r="303" spans="1:101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  <c r="AQ303" s="26"/>
      <c r="AR303" s="26"/>
      <c r="AS303" s="26"/>
      <c r="AT303" s="26"/>
      <c r="AU303" s="26"/>
      <c r="AV303" s="26"/>
      <c r="AW303" s="26"/>
      <c r="AX303" s="26"/>
      <c r="AY303" s="26"/>
      <c r="AZ303" s="26"/>
      <c r="BA303" s="26"/>
      <c r="BB303" s="26"/>
      <c r="BC303" s="26"/>
      <c r="BD303" s="26"/>
      <c r="BE303" s="26"/>
      <c r="BF303" s="26"/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26"/>
      <c r="CP303" s="26"/>
      <c r="CQ303" s="26"/>
      <c r="CR303" s="26"/>
      <c r="CS303" s="26"/>
      <c r="CT303" s="26"/>
      <c r="CU303" s="26"/>
      <c r="CV303" s="26"/>
      <c r="CW303" s="26"/>
    </row>
    <row r="304" spans="1:101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  <c r="AQ304" s="26"/>
      <c r="AR304" s="26"/>
      <c r="AS304" s="26"/>
      <c r="AT304" s="26"/>
      <c r="AU304" s="26"/>
      <c r="AV304" s="26"/>
      <c r="AW304" s="26"/>
      <c r="AX304" s="26"/>
      <c r="AY304" s="26"/>
      <c r="AZ304" s="26"/>
      <c r="BA304" s="26"/>
      <c r="BB304" s="26"/>
      <c r="BC304" s="26"/>
      <c r="BD304" s="26"/>
      <c r="BE304" s="26"/>
      <c r="BF304" s="26"/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26"/>
      <c r="CP304" s="26"/>
      <c r="CQ304" s="26"/>
      <c r="CR304" s="26"/>
      <c r="CS304" s="26"/>
      <c r="CT304" s="26"/>
      <c r="CU304" s="26"/>
      <c r="CV304" s="26"/>
      <c r="CW304" s="26"/>
    </row>
    <row r="305" spans="1:101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  <c r="AQ305" s="26"/>
      <c r="AR305" s="26"/>
      <c r="AS305" s="26"/>
      <c r="AT305" s="26"/>
      <c r="AU305" s="26"/>
      <c r="AV305" s="26"/>
      <c r="AW305" s="26"/>
      <c r="AX305" s="26"/>
      <c r="AY305" s="26"/>
      <c r="AZ305" s="26"/>
      <c r="BA305" s="26"/>
      <c r="BB305" s="26"/>
      <c r="BC305" s="26"/>
      <c r="BD305" s="26"/>
      <c r="BE305" s="26"/>
      <c r="BF305" s="26"/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26"/>
      <c r="CP305" s="26"/>
      <c r="CQ305" s="26"/>
      <c r="CR305" s="26"/>
      <c r="CS305" s="26"/>
      <c r="CT305" s="26"/>
      <c r="CU305" s="26"/>
      <c r="CV305" s="26"/>
      <c r="CW305" s="26"/>
    </row>
    <row r="306" spans="1:101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6"/>
      <c r="AB306" s="26"/>
      <c r="AC306" s="26"/>
      <c r="AD306" s="26"/>
      <c r="AE306" s="26"/>
      <c r="AF306" s="26"/>
      <c r="AG306" s="26"/>
      <c r="AH306" s="26"/>
      <c r="AI306" s="26"/>
      <c r="AJ306" s="26"/>
      <c r="AK306" s="26"/>
      <c r="AL306" s="26"/>
      <c r="AM306" s="26"/>
      <c r="AN306" s="26"/>
      <c r="AO306" s="26"/>
      <c r="AP306" s="26"/>
      <c r="AQ306" s="26"/>
      <c r="AR306" s="26"/>
      <c r="AS306" s="26"/>
      <c r="AT306" s="26"/>
      <c r="AU306" s="26"/>
      <c r="AV306" s="26"/>
      <c r="AW306" s="26"/>
      <c r="AX306" s="26"/>
      <c r="AY306" s="26"/>
      <c r="AZ306" s="26"/>
      <c r="BA306" s="26"/>
      <c r="BB306" s="26"/>
      <c r="BC306" s="26"/>
      <c r="BD306" s="26"/>
      <c r="BE306" s="26"/>
      <c r="BF306" s="26"/>
      <c r="BG306" s="26"/>
      <c r="BH306" s="26"/>
      <c r="BI306" s="26"/>
      <c r="BJ306" s="26"/>
      <c r="BK306" s="26"/>
      <c r="BL306" s="26"/>
      <c r="BM306" s="26"/>
      <c r="BN306" s="26"/>
      <c r="BO306" s="26"/>
      <c r="BP306" s="26"/>
      <c r="BQ306" s="26"/>
      <c r="BR306" s="26"/>
      <c r="BS306" s="26"/>
      <c r="BT306" s="26"/>
      <c r="BU306" s="26"/>
      <c r="BV306" s="26"/>
      <c r="BW306" s="26"/>
      <c r="BX306" s="26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26"/>
      <c r="CP306" s="26"/>
      <c r="CQ306" s="26"/>
      <c r="CR306" s="26"/>
      <c r="CS306" s="26"/>
      <c r="CT306" s="26"/>
      <c r="CU306" s="26"/>
      <c r="CV306" s="26"/>
      <c r="CW306" s="26"/>
    </row>
    <row r="307" spans="1:101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6"/>
      <c r="AB307" s="26"/>
      <c r="AC307" s="26"/>
      <c r="AD307" s="26"/>
      <c r="AE307" s="26"/>
      <c r="AF307" s="26"/>
      <c r="AG307" s="26"/>
      <c r="AH307" s="26"/>
      <c r="AI307" s="26"/>
      <c r="AJ307" s="26"/>
      <c r="AK307" s="26"/>
      <c r="AL307" s="26"/>
      <c r="AM307" s="26"/>
      <c r="AN307" s="26"/>
      <c r="AO307" s="26"/>
      <c r="AP307" s="26"/>
      <c r="AQ307" s="26"/>
      <c r="AR307" s="26"/>
      <c r="AS307" s="26"/>
      <c r="AT307" s="26"/>
      <c r="AU307" s="26"/>
      <c r="AV307" s="26"/>
      <c r="AW307" s="26"/>
      <c r="AX307" s="26"/>
      <c r="AY307" s="26"/>
      <c r="AZ307" s="26"/>
      <c r="BA307" s="26"/>
      <c r="BB307" s="26"/>
      <c r="BC307" s="26"/>
      <c r="BD307" s="26"/>
      <c r="BE307" s="26"/>
      <c r="BF307" s="26"/>
      <c r="BG307" s="26"/>
      <c r="BH307" s="26"/>
      <c r="BI307" s="26"/>
      <c r="BJ307" s="26"/>
      <c r="BK307" s="26"/>
      <c r="BL307" s="26"/>
      <c r="BM307" s="26"/>
      <c r="BN307" s="26"/>
      <c r="BO307" s="26"/>
      <c r="BP307" s="26"/>
      <c r="BQ307" s="26"/>
      <c r="BR307" s="26"/>
      <c r="BS307" s="26"/>
      <c r="BT307" s="26"/>
      <c r="BU307" s="26"/>
      <c r="BV307" s="26"/>
      <c r="BW307" s="26"/>
      <c r="BX307" s="26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26"/>
      <c r="CP307" s="26"/>
      <c r="CQ307" s="26"/>
      <c r="CR307" s="26"/>
      <c r="CS307" s="26"/>
      <c r="CT307" s="26"/>
      <c r="CU307" s="26"/>
      <c r="CV307" s="26"/>
      <c r="CW307" s="26"/>
    </row>
    <row r="308" spans="1:101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6"/>
      <c r="AB308" s="26"/>
      <c r="AC308" s="26"/>
      <c r="AD308" s="26"/>
      <c r="AE308" s="26"/>
      <c r="AF308" s="26"/>
      <c r="AG308" s="26"/>
      <c r="AH308" s="26"/>
      <c r="AI308" s="26"/>
      <c r="AJ308" s="26"/>
      <c r="AK308" s="26"/>
      <c r="AL308" s="26"/>
      <c r="AM308" s="26"/>
      <c r="AN308" s="26"/>
      <c r="AO308" s="26"/>
      <c r="AP308" s="26"/>
      <c r="AQ308" s="26"/>
      <c r="AR308" s="26"/>
      <c r="AS308" s="26"/>
      <c r="AT308" s="26"/>
      <c r="AU308" s="26"/>
      <c r="AV308" s="26"/>
      <c r="AW308" s="26"/>
      <c r="AX308" s="26"/>
      <c r="AY308" s="26"/>
      <c r="AZ308" s="26"/>
      <c r="BA308" s="26"/>
      <c r="BB308" s="26"/>
      <c r="BC308" s="26"/>
      <c r="BD308" s="26"/>
      <c r="BE308" s="26"/>
      <c r="BF308" s="26"/>
      <c r="BG308" s="26"/>
      <c r="BH308" s="26"/>
      <c r="BI308" s="26"/>
      <c r="BJ308" s="26"/>
      <c r="BK308" s="26"/>
      <c r="BL308" s="26"/>
      <c r="BM308" s="26"/>
      <c r="BN308" s="26"/>
      <c r="BO308" s="26"/>
      <c r="BP308" s="26"/>
      <c r="BQ308" s="26"/>
      <c r="BR308" s="26"/>
      <c r="BS308" s="26"/>
      <c r="BT308" s="26"/>
      <c r="BU308" s="26"/>
      <c r="BV308" s="26"/>
      <c r="BW308" s="26"/>
      <c r="BX308" s="26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26"/>
      <c r="CP308" s="26"/>
      <c r="CQ308" s="26"/>
      <c r="CR308" s="26"/>
      <c r="CS308" s="26"/>
      <c r="CT308" s="26"/>
      <c r="CU308" s="26"/>
      <c r="CV308" s="26"/>
      <c r="CW308" s="26"/>
    </row>
    <row r="309" spans="1:101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6"/>
      <c r="AB309" s="26"/>
      <c r="AC309" s="26"/>
      <c r="AD309" s="26"/>
      <c r="AE309" s="26"/>
      <c r="AF309" s="26"/>
      <c r="AG309" s="26"/>
      <c r="AH309" s="26"/>
      <c r="AI309" s="26"/>
      <c r="AJ309" s="26"/>
      <c r="AK309" s="26"/>
      <c r="AL309" s="26"/>
      <c r="AM309" s="26"/>
      <c r="AN309" s="26"/>
      <c r="AO309" s="26"/>
      <c r="AP309" s="26"/>
      <c r="AQ309" s="26"/>
      <c r="AR309" s="26"/>
      <c r="AS309" s="26"/>
      <c r="AT309" s="26"/>
      <c r="AU309" s="26"/>
      <c r="AV309" s="26"/>
      <c r="AW309" s="26"/>
      <c r="AX309" s="26"/>
      <c r="AY309" s="26"/>
      <c r="AZ309" s="26"/>
      <c r="BA309" s="26"/>
      <c r="BB309" s="26"/>
      <c r="BC309" s="26"/>
      <c r="BD309" s="26"/>
      <c r="BE309" s="26"/>
      <c r="BF309" s="26"/>
      <c r="BG309" s="26"/>
      <c r="BH309" s="26"/>
      <c r="BI309" s="26"/>
      <c r="BJ309" s="26"/>
      <c r="BK309" s="26"/>
      <c r="BL309" s="26"/>
      <c r="BM309" s="26"/>
      <c r="BN309" s="26"/>
      <c r="BO309" s="26"/>
      <c r="BP309" s="26"/>
      <c r="BQ309" s="26"/>
      <c r="BR309" s="26"/>
      <c r="BS309" s="26"/>
      <c r="BT309" s="26"/>
      <c r="BU309" s="26"/>
      <c r="BV309" s="26"/>
      <c r="BW309" s="26"/>
      <c r="BX309" s="26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26"/>
      <c r="CP309" s="26"/>
      <c r="CQ309" s="26"/>
      <c r="CR309" s="26"/>
      <c r="CS309" s="26"/>
      <c r="CT309" s="26"/>
      <c r="CU309" s="26"/>
      <c r="CV309" s="26"/>
      <c r="CW309" s="26"/>
    </row>
    <row r="310" spans="1:101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6"/>
      <c r="AB310" s="26"/>
      <c r="AC310" s="26"/>
      <c r="AD310" s="26"/>
      <c r="AE310" s="26"/>
      <c r="AF310" s="26"/>
      <c r="AG310" s="26"/>
      <c r="AH310" s="26"/>
      <c r="AI310" s="26"/>
      <c r="AJ310" s="26"/>
      <c r="AK310" s="26"/>
      <c r="AL310" s="26"/>
      <c r="AM310" s="26"/>
      <c r="AN310" s="26"/>
      <c r="AO310" s="26"/>
      <c r="AP310" s="26"/>
      <c r="AQ310" s="26"/>
      <c r="AR310" s="26"/>
      <c r="AS310" s="26"/>
      <c r="AT310" s="26"/>
      <c r="AU310" s="26"/>
      <c r="AV310" s="26"/>
      <c r="AW310" s="26"/>
      <c r="AX310" s="26"/>
      <c r="AY310" s="26"/>
      <c r="AZ310" s="26"/>
      <c r="BA310" s="26"/>
      <c r="BB310" s="26"/>
      <c r="BC310" s="26"/>
      <c r="BD310" s="26"/>
      <c r="BE310" s="26"/>
      <c r="BF310" s="26"/>
      <c r="BG310" s="26"/>
      <c r="BH310" s="26"/>
      <c r="BI310" s="26"/>
      <c r="BJ310" s="26"/>
      <c r="BK310" s="26"/>
      <c r="BL310" s="26"/>
      <c r="BM310" s="26"/>
      <c r="BN310" s="26"/>
      <c r="BO310" s="26"/>
      <c r="BP310" s="26"/>
      <c r="BQ310" s="26"/>
      <c r="BR310" s="26"/>
      <c r="BS310" s="26"/>
      <c r="BT310" s="26"/>
      <c r="BU310" s="26"/>
      <c r="BV310" s="26"/>
      <c r="BW310" s="26"/>
      <c r="BX310" s="26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26"/>
      <c r="CP310" s="26"/>
      <c r="CQ310" s="26"/>
      <c r="CR310" s="26"/>
      <c r="CS310" s="26"/>
      <c r="CT310" s="26"/>
      <c r="CU310" s="26"/>
      <c r="CV310" s="26"/>
      <c r="CW310" s="26"/>
    </row>
    <row r="311" spans="1:101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6"/>
      <c r="AB311" s="26"/>
      <c r="AC311" s="26"/>
      <c r="AD311" s="26"/>
      <c r="AE311" s="26"/>
      <c r="AF311" s="26"/>
      <c r="AG311" s="26"/>
      <c r="AH311" s="26"/>
      <c r="AI311" s="26"/>
      <c r="AJ311" s="26"/>
      <c r="AK311" s="26"/>
      <c r="AL311" s="26"/>
      <c r="AM311" s="26"/>
      <c r="AN311" s="26"/>
      <c r="AO311" s="26"/>
      <c r="AP311" s="26"/>
      <c r="AQ311" s="26"/>
      <c r="AR311" s="26"/>
      <c r="AS311" s="26"/>
      <c r="AT311" s="26"/>
      <c r="AU311" s="26"/>
      <c r="AV311" s="26"/>
      <c r="AW311" s="26"/>
      <c r="AX311" s="26"/>
      <c r="AY311" s="26"/>
      <c r="AZ311" s="26"/>
      <c r="BA311" s="26"/>
      <c r="BB311" s="26"/>
      <c r="BC311" s="26"/>
      <c r="BD311" s="26"/>
      <c r="BE311" s="26"/>
      <c r="BF311" s="26"/>
      <c r="BG311" s="26"/>
      <c r="BH311" s="26"/>
      <c r="BI311" s="26"/>
      <c r="BJ311" s="26"/>
      <c r="BK311" s="26"/>
      <c r="BL311" s="26"/>
      <c r="BM311" s="26"/>
      <c r="BN311" s="26"/>
      <c r="BO311" s="26"/>
      <c r="BP311" s="26"/>
      <c r="BQ311" s="26"/>
      <c r="BR311" s="26"/>
      <c r="BS311" s="26"/>
      <c r="BT311" s="26"/>
      <c r="BU311" s="26"/>
      <c r="BV311" s="26"/>
      <c r="BW311" s="26"/>
      <c r="BX311" s="26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26"/>
      <c r="CP311" s="26"/>
      <c r="CQ311" s="26"/>
      <c r="CR311" s="26"/>
      <c r="CS311" s="26"/>
      <c r="CT311" s="26"/>
      <c r="CU311" s="26"/>
      <c r="CV311" s="26"/>
      <c r="CW311" s="26"/>
    </row>
    <row r="312" spans="1:101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6"/>
      <c r="AB312" s="26"/>
      <c r="AC312" s="26"/>
      <c r="AD312" s="26"/>
      <c r="AE312" s="26"/>
      <c r="AF312" s="26"/>
      <c r="AG312" s="26"/>
      <c r="AH312" s="26"/>
      <c r="AI312" s="26"/>
      <c r="AJ312" s="26"/>
      <c r="AK312" s="26"/>
      <c r="AL312" s="26"/>
      <c r="AM312" s="26"/>
      <c r="AN312" s="26"/>
      <c r="AO312" s="26"/>
      <c r="AP312" s="26"/>
      <c r="AQ312" s="26"/>
      <c r="AR312" s="26"/>
      <c r="AS312" s="26"/>
      <c r="AT312" s="26"/>
      <c r="AU312" s="26"/>
      <c r="AV312" s="26"/>
      <c r="AW312" s="26"/>
      <c r="AX312" s="26"/>
      <c r="AY312" s="26"/>
      <c r="AZ312" s="26"/>
      <c r="BA312" s="26"/>
      <c r="BB312" s="26"/>
      <c r="BC312" s="26"/>
      <c r="BD312" s="26"/>
      <c r="BE312" s="26"/>
      <c r="BF312" s="26"/>
      <c r="BG312" s="26"/>
      <c r="BH312" s="26"/>
      <c r="BI312" s="26"/>
      <c r="BJ312" s="26"/>
      <c r="BK312" s="26"/>
      <c r="BL312" s="26"/>
      <c r="BM312" s="26"/>
      <c r="BN312" s="26"/>
      <c r="BO312" s="26"/>
      <c r="BP312" s="26"/>
      <c r="BQ312" s="26"/>
      <c r="BR312" s="26"/>
      <c r="BS312" s="26"/>
      <c r="BT312" s="26"/>
      <c r="BU312" s="26"/>
      <c r="BV312" s="26"/>
      <c r="BW312" s="26"/>
      <c r="BX312" s="26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26"/>
      <c r="CP312" s="26"/>
      <c r="CQ312" s="26"/>
      <c r="CR312" s="26"/>
      <c r="CS312" s="26"/>
      <c r="CT312" s="26"/>
      <c r="CU312" s="26"/>
      <c r="CV312" s="26"/>
      <c r="CW312" s="26"/>
    </row>
    <row r="313" spans="1:101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6"/>
      <c r="AB313" s="26"/>
      <c r="AC313" s="26"/>
      <c r="AD313" s="26"/>
      <c r="AE313" s="26"/>
      <c r="AF313" s="26"/>
      <c r="AG313" s="26"/>
      <c r="AH313" s="26"/>
      <c r="AI313" s="26"/>
      <c r="AJ313" s="26"/>
      <c r="AK313" s="26"/>
      <c r="AL313" s="26"/>
      <c r="AM313" s="26"/>
      <c r="AN313" s="26"/>
      <c r="AO313" s="26"/>
      <c r="AP313" s="26"/>
      <c r="AQ313" s="26"/>
      <c r="AR313" s="26"/>
      <c r="AS313" s="26"/>
      <c r="AT313" s="26"/>
      <c r="AU313" s="26"/>
      <c r="AV313" s="26"/>
      <c r="AW313" s="26"/>
      <c r="AX313" s="26"/>
      <c r="AY313" s="26"/>
      <c r="AZ313" s="26"/>
      <c r="BA313" s="26"/>
      <c r="BB313" s="26"/>
      <c r="BC313" s="26"/>
      <c r="BD313" s="26"/>
      <c r="BE313" s="26"/>
      <c r="BF313" s="26"/>
      <c r="BG313" s="26"/>
      <c r="BH313" s="26"/>
      <c r="BI313" s="26"/>
      <c r="BJ313" s="26"/>
      <c r="BK313" s="26"/>
      <c r="BL313" s="26"/>
      <c r="BM313" s="26"/>
      <c r="BN313" s="26"/>
      <c r="BO313" s="26"/>
      <c r="BP313" s="26"/>
      <c r="BQ313" s="26"/>
      <c r="BR313" s="26"/>
      <c r="BS313" s="26"/>
      <c r="BT313" s="26"/>
      <c r="BU313" s="26"/>
      <c r="BV313" s="26"/>
      <c r="BW313" s="26"/>
      <c r="BX313" s="26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26"/>
      <c r="CP313" s="26"/>
      <c r="CQ313" s="26"/>
      <c r="CR313" s="26"/>
      <c r="CS313" s="26"/>
      <c r="CT313" s="26"/>
      <c r="CU313" s="26"/>
      <c r="CV313" s="26"/>
      <c r="CW313" s="26"/>
    </row>
    <row r="314" spans="1:101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6"/>
      <c r="AB314" s="26"/>
      <c r="AC314" s="26"/>
      <c r="AD314" s="26"/>
      <c r="AE314" s="26"/>
      <c r="AF314" s="26"/>
      <c r="AG314" s="26"/>
      <c r="AH314" s="26"/>
      <c r="AI314" s="26"/>
      <c r="AJ314" s="26"/>
      <c r="AK314" s="26"/>
      <c r="AL314" s="26"/>
      <c r="AM314" s="26"/>
      <c r="AN314" s="26"/>
      <c r="AO314" s="26"/>
      <c r="AP314" s="26"/>
      <c r="AQ314" s="26"/>
      <c r="AR314" s="26"/>
      <c r="AS314" s="26"/>
      <c r="AT314" s="26"/>
      <c r="AU314" s="26"/>
      <c r="AV314" s="26"/>
      <c r="AW314" s="26"/>
      <c r="AX314" s="26"/>
      <c r="AY314" s="26"/>
      <c r="AZ314" s="26"/>
      <c r="BA314" s="26"/>
      <c r="BB314" s="26"/>
      <c r="BC314" s="26"/>
      <c r="BD314" s="26"/>
      <c r="BE314" s="26"/>
      <c r="BF314" s="26"/>
      <c r="BG314" s="26"/>
      <c r="BH314" s="26"/>
      <c r="BI314" s="26"/>
      <c r="BJ314" s="26"/>
      <c r="BK314" s="26"/>
      <c r="BL314" s="26"/>
      <c r="BM314" s="26"/>
      <c r="BN314" s="26"/>
      <c r="BO314" s="26"/>
      <c r="BP314" s="26"/>
      <c r="BQ314" s="26"/>
      <c r="BR314" s="26"/>
      <c r="BS314" s="26"/>
      <c r="BT314" s="26"/>
      <c r="BU314" s="26"/>
      <c r="BV314" s="26"/>
      <c r="BW314" s="26"/>
      <c r="BX314" s="26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26"/>
      <c r="CP314" s="26"/>
      <c r="CQ314" s="26"/>
      <c r="CR314" s="26"/>
      <c r="CS314" s="26"/>
      <c r="CT314" s="26"/>
      <c r="CU314" s="26"/>
      <c r="CV314" s="26"/>
      <c r="CW314" s="26"/>
    </row>
    <row r="315" spans="1:101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6"/>
      <c r="AB315" s="26"/>
      <c r="AC315" s="26"/>
      <c r="AD315" s="26"/>
      <c r="AE315" s="26"/>
      <c r="AF315" s="26"/>
      <c r="AG315" s="26"/>
      <c r="AH315" s="26"/>
      <c r="AI315" s="26"/>
      <c r="AJ315" s="26"/>
      <c r="AK315" s="26"/>
      <c r="AL315" s="26"/>
      <c r="AM315" s="26"/>
      <c r="AN315" s="26"/>
      <c r="AO315" s="26"/>
      <c r="AP315" s="26"/>
      <c r="AQ315" s="26"/>
      <c r="AR315" s="26"/>
      <c r="AS315" s="26"/>
      <c r="AT315" s="26"/>
      <c r="AU315" s="26"/>
      <c r="AV315" s="26"/>
      <c r="AW315" s="26"/>
      <c r="AX315" s="26"/>
      <c r="AY315" s="26"/>
      <c r="AZ315" s="26"/>
      <c r="BA315" s="26"/>
      <c r="BB315" s="26"/>
      <c r="BC315" s="26"/>
      <c r="BD315" s="26"/>
      <c r="BE315" s="26"/>
      <c r="BF315" s="26"/>
      <c r="BG315" s="26"/>
      <c r="BH315" s="26"/>
      <c r="BI315" s="26"/>
      <c r="BJ315" s="26"/>
      <c r="BK315" s="26"/>
      <c r="BL315" s="26"/>
      <c r="BM315" s="26"/>
      <c r="BN315" s="26"/>
      <c r="BO315" s="26"/>
      <c r="BP315" s="26"/>
      <c r="BQ315" s="26"/>
      <c r="BR315" s="26"/>
      <c r="BS315" s="26"/>
      <c r="BT315" s="26"/>
      <c r="BU315" s="26"/>
      <c r="BV315" s="26"/>
      <c r="BW315" s="26"/>
      <c r="BX315" s="26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26"/>
      <c r="CP315" s="26"/>
      <c r="CQ315" s="26"/>
      <c r="CR315" s="26"/>
      <c r="CS315" s="26"/>
      <c r="CT315" s="26"/>
      <c r="CU315" s="26"/>
      <c r="CV315" s="26"/>
      <c r="CW315" s="26"/>
    </row>
    <row r="316" spans="1:101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6"/>
      <c r="AB316" s="26"/>
      <c r="AC316" s="26"/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  <c r="AQ316" s="26"/>
      <c r="AR316" s="26"/>
      <c r="AS316" s="26"/>
      <c r="AT316" s="26"/>
      <c r="AU316" s="26"/>
      <c r="AV316" s="26"/>
      <c r="AW316" s="26"/>
      <c r="AX316" s="26"/>
      <c r="AY316" s="26"/>
      <c r="AZ316" s="26"/>
      <c r="BA316" s="26"/>
      <c r="BB316" s="26"/>
      <c r="BC316" s="26"/>
      <c r="BD316" s="26"/>
      <c r="BE316" s="26"/>
      <c r="BF316" s="26"/>
      <c r="BG316" s="26"/>
      <c r="BH316" s="26"/>
      <c r="BI316" s="26"/>
      <c r="BJ316" s="26"/>
      <c r="BK316" s="26"/>
      <c r="BL316" s="26"/>
      <c r="BM316" s="26"/>
      <c r="BN316" s="26"/>
      <c r="BO316" s="26"/>
      <c r="BP316" s="26"/>
      <c r="BQ316" s="26"/>
      <c r="BR316" s="26"/>
      <c r="BS316" s="26"/>
      <c r="BT316" s="26"/>
      <c r="BU316" s="26"/>
      <c r="BV316" s="26"/>
      <c r="BW316" s="26"/>
      <c r="BX316" s="26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26"/>
      <c r="CP316" s="26"/>
      <c r="CQ316" s="26"/>
      <c r="CR316" s="26"/>
      <c r="CS316" s="26"/>
      <c r="CT316" s="26"/>
      <c r="CU316" s="26"/>
      <c r="CV316" s="26"/>
      <c r="CW316" s="26"/>
    </row>
    <row r="317" spans="1:101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6"/>
      <c r="AB317" s="26"/>
      <c r="AC317" s="26"/>
      <c r="AD317" s="26"/>
      <c r="AE317" s="26"/>
      <c r="AF317" s="26"/>
      <c r="AG317" s="26"/>
      <c r="AH317" s="26"/>
      <c r="AI317" s="26"/>
      <c r="AJ317" s="26"/>
      <c r="AK317" s="26"/>
      <c r="AL317" s="26"/>
      <c r="AM317" s="26"/>
      <c r="AN317" s="26"/>
      <c r="AO317" s="26"/>
      <c r="AP317" s="26"/>
      <c r="AQ317" s="26"/>
      <c r="AR317" s="26"/>
      <c r="AS317" s="26"/>
      <c r="AT317" s="26"/>
      <c r="AU317" s="26"/>
      <c r="AV317" s="26"/>
      <c r="AW317" s="26"/>
      <c r="AX317" s="26"/>
      <c r="AY317" s="26"/>
      <c r="AZ317" s="26"/>
      <c r="BA317" s="26"/>
      <c r="BB317" s="26"/>
      <c r="BC317" s="26"/>
      <c r="BD317" s="26"/>
      <c r="BE317" s="26"/>
      <c r="BF317" s="26"/>
      <c r="BG317" s="26"/>
      <c r="BH317" s="26"/>
      <c r="BI317" s="26"/>
      <c r="BJ317" s="26"/>
      <c r="BK317" s="26"/>
      <c r="BL317" s="26"/>
      <c r="BM317" s="26"/>
      <c r="BN317" s="26"/>
      <c r="BO317" s="26"/>
      <c r="BP317" s="26"/>
      <c r="BQ317" s="26"/>
      <c r="BR317" s="26"/>
      <c r="BS317" s="26"/>
      <c r="BT317" s="26"/>
      <c r="BU317" s="26"/>
      <c r="BV317" s="26"/>
      <c r="BW317" s="26"/>
      <c r="BX317" s="26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26"/>
      <c r="CP317" s="26"/>
      <c r="CQ317" s="26"/>
      <c r="CR317" s="26"/>
      <c r="CS317" s="26"/>
      <c r="CT317" s="26"/>
      <c r="CU317" s="26"/>
      <c r="CV317" s="26"/>
      <c r="CW317" s="26"/>
    </row>
    <row r="318" spans="1:101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6"/>
      <c r="AB318" s="26"/>
      <c r="AC318" s="26"/>
      <c r="AD318" s="26"/>
      <c r="AE318" s="26"/>
      <c r="AF318" s="26"/>
      <c r="AG318" s="26"/>
      <c r="AH318" s="26"/>
      <c r="AI318" s="26"/>
      <c r="AJ318" s="26"/>
      <c r="AK318" s="26"/>
      <c r="AL318" s="26"/>
      <c r="AM318" s="26"/>
      <c r="AN318" s="26"/>
      <c r="AO318" s="26"/>
      <c r="AP318" s="26"/>
      <c r="AQ318" s="26"/>
      <c r="AR318" s="26"/>
      <c r="AS318" s="26"/>
      <c r="AT318" s="26"/>
      <c r="AU318" s="26"/>
      <c r="AV318" s="26"/>
      <c r="AW318" s="26"/>
      <c r="AX318" s="26"/>
      <c r="AY318" s="26"/>
      <c r="AZ318" s="26"/>
      <c r="BA318" s="26"/>
      <c r="BB318" s="26"/>
      <c r="BC318" s="26"/>
      <c r="BD318" s="26"/>
      <c r="BE318" s="26"/>
      <c r="BF318" s="26"/>
      <c r="BG318" s="26"/>
      <c r="BH318" s="26"/>
      <c r="BI318" s="26"/>
      <c r="BJ318" s="26"/>
      <c r="BK318" s="26"/>
      <c r="BL318" s="26"/>
      <c r="BM318" s="26"/>
      <c r="BN318" s="26"/>
      <c r="BO318" s="26"/>
      <c r="BP318" s="26"/>
      <c r="BQ318" s="26"/>
      <c r="BR318" s="26"/>
      <c r="BS318" s="26"/>
      <c r="BT318" s="26"/>
      <c r="BU318" s="26"/>
      <c r="BV318" s="26"/>
      <c r="BW318" s="26"/>
      <c r="BX318" s="26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26"/>
      <c r="CP318" s="26"/>
      <c r="CQ318" s="26"/>
      <c r="CR318" s="26"/>
      <c r="CS318" s="26"/>
      <c r="CT318" s="26"/>
      <c r="CU318" s="26"/>
      <c r="CV318" s="26"/>
      <c r="CW318" s="26"/>
    </row>
    <row r="319" spans="1:101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6"/>
      <c r="AB319" s="26"/>
      <c r="AC319" s="26"/>
      <c r="AD319" s="26"/>
      <c r="AE319" s="26"/>
      <c r="AF319" s="26"/>
      <c r="AG319" s="26"/>
      <c r="AH319" s="26"/>
      <c r="AI319" s="26"/>
      <c r="AJ319" s="26"/>
      <c r="AK319" s="26"/>
      <c r="AL319" s="26"/>
      <c r="AM319" s="26"/>
      <c r="AN319" s="26"/>
      <c r="AO319" s="26"/>
      <c r="AP319" s="26"/>
      <c r="AQ319" s="26"/>
      <c r="AR319" s="26"/>
      <c r="AS319" s="26"/>
      <c r="AT319" s="26"/>
      <c r="AU319" s="26"/>
      <c r="AV319" s="26"/>
      <c r="AW319" s="26"/>
      <c r="AX319" s="26"/>
      <c r="AY319" s="26"/>
      <c r="AZ319" s="26"/>
      <c r="BA319" s="26"/>
      <c r="BB319" s="26"/>
      <c r="BC319" s="26"/>
      <c r="BD319" s="26"/>
      <c r="BE319" s="26"/>
      <c r="BF319" s="26"/>
      <c r="BG319" s="26"/>
      <c r="BH319" s="26"/>
      <c r="BI319" s="26"/>
      <c r="BJ319" s="26"/>
      <c r="BK319" s="26"/>
      <c r="BL319" s="26"/>
      <c r="BM319" s="26"/>
      <c r="BN319" s="26"/>
      <c r="BO319" s="26"/>
      <c r="BP319" s="26"/>
      <c r="BQ319" s="26"/>
      <c r="BR319" s="26"/>
      <c r="BS319" s="26"/>
      <c r="BT319" s="26"/>
      <c r="BU319" s="26"/>
      <c r="BV319" s="26"/>
      <c r="BW319" s="26"/>
      <c r="BX319" s="26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26"/>
      <c r="CP319" s="26"/>
      <c r="CQ319" s="26"/>
      <c r="CR319" s="26"/>
      <c r="CS319" s="26"/>
      <c r="CT319" s="26"/>
      <c r="CU319" s="26"/>
      <c r="CV319" s="26"/>
      <c r="CW319" s="26"/>
    </row>
    <row r="320" spans="1:101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6"/>
      <c r="AB320" s="26"/>
      <c r="AC320" s="26"/>
      <c r="AD320" s="26"/>
      <c r="AE320" s="26"/>
      <c r="AF320" s="26"/>
      <c r="AG320" s="26"/>
      <c r="AH320" s="26"/>
      <c r="AI320" s="26"/>
      <c r="AJ320" s="26"/>
      <c r="AK320" s="26"/>
      <c r="AL320" s="26"/>
      <c r="AM320" s="26"/>
      <c r="AN320" s="26"/>
      <c r="AO320" s="26"/>
      <c r="AP320" s="26"/>
      <c r="AQ320" s="26"/>
      <c r="AR320" s="26"/>
      <c r="AS320" s="26"/>
      <c r="AT320" s="26"/>
      <c r="AU320" s="26"/>
      <c r="AV320" s="26"/>
      <c r="AW320" s="26"/>
      <c r="AX320" s="26"/>
      <c r="AY320" s="26"/>
      <c r="AZ320" s="26"/>
      <c r="BA320" s="26"/>
      <c r="BB320" s="26"/>
      <c r="BC320" s="26"/>
      <c r="BD320" s="26"/>
      <c r="BE320" s="26"/>
      <c r="BF320" s="26"/>
      <c r="BG320" s="26"/>
      <c r="BH320" s="26"/>
      <c r="BI320" s="26"/>
      <c r="BJ320" s="26"/>
      <c r="BK320" s="26"/>
      <c r="BL320" s="26"/>
      <c r="BM320" s="26"/>
      <c r="BN320" s="26"/>
      <c r="BO320" s="26"/>
      <c r="BP320" s="26"/>
      <c r="BQ320" s="26"/>
      <c r="BR320" s="26"/>
      <c r="BS320" s="26"/>
      <c r="BT320" s="26"/>
      <c r="BU320" s="26"/>
      <c r="BV320" s="26"/>
      <c r="BW320" s="26"/>
      <c r="BX320" s="26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26"/>
      <c r="CP320" s="26"/>
      <c r="CQ320" s="26"/>
      <c r="CR320" s="26"/>
      <c r="CS320" s="26"/>
      <c r="CT320" s="26"/>
      <c r="CU320" s="26"/>
      <c r="CV320" s="26"/>
      <c r="CW320" s="26"/>
    </row>
    <row r="321" spans="1:101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6"/>
      <c r="AB321" s="26"/>
      <c r="AC321" s="26"/>
      <c r="AD321" s="26"/>
      <c r="AE321" s="26"/>
      <c r="AF321" s="26"/>
      <c r="AG321" s="26"/>
      <c r="AH321" s="26"/>
      <c r="AI321" s="26"/>
      <c r="AJ321" s="26"/>
      <c r="AK321" s="26"/>
      <c r="AL321" s="26"/>
      <c r="AM321" s="26"/>
      <c r="AN321" s="26"/>
      <c r="AO321" s="26"/>
      <c r="AP321" s="26"/>
      <c r="AQ321" s="26"/>
      <c r="AR321" s="26"/>
      <c r="AS321" s="26"/>
      <c r="AT321" s="26"/>
      <c r="AU321" s="26"/>
      <c r="AV321" s="26"/>
      <c r="AW321" s="26"/>
      <c r="AX321" s="26"/>
      <c r="AY321" s="26"/>
      <c r="AZ321" s="26"/>
      <c r="BA321" s="26"/>
      <c r="BB321" s="26"/>
      <c r="BC321" s="26"/>
      <c r="BD321" s="26"/>
      <c r="BE321" s="26"/>
      <c r="BF321" s="26"/>
      <c r="BG321" s="26"/>
      <c r="BH321" s="26"/>
      <c r="BI321" s="26"/>
      <c r="BJ321" s="26"/>
      <c r="BK321" s="26"/>
      <c r="BL321" s="26"/>
      <c r="BM321" s="26"/>
      <c r="BN321" s="26"/>
      <c r="BO321" s="26"/>
      <c r="BP321" s="26"/>
      <c r="BQ321" s="26"/>
      <c r="BR321" s="26"/>
      <c r="BS321" s="26"/>
      <c r="BT321" s="26"/>
      <c r="BU321" s="26"/>
      <c r="BV321" s="26"/>
      <c r="BW321" s="26"/>
      <c r="BX321" s="26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26"/>
      <c r="CP321" s="26"/>
      <c r="CQ321" s="26"/>
      <c r="CR321" s="26"/>
      <c r="CS321" s="26"/>
      <c r="CT321" s="26"/>
      <c r="CU321" s="26"/>
      <c r="CV321" s="26"/>
      <c r="CW321" s="26"/>
    </row>
    <row r="322" spans="1:101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6"/>
      <c r="AB322" s="26"/>
      <c r="AC322" s="26"/>
      <c r="AD322" s="26"/>
      <c r="AE322" s="26"/>
      <c r="AF322" s="26"/>
      <c r="AG322" s="26"/>
      <c r="AH322" s="26"/>
      <c r="AI322" s="26"/>
      <c r="AJ322" s="26"/>
      <c r="AK322" s="26"/>
      <c r="AL322" s="26"/>
      <c r="AM322" s="26"/>
      <c r="AN322" s="26"/>
      <c r="AO322" s="26"/>
      <c r="AP322" s="26"/>
      <c r="AQ322" s="26"/>
      <c r="AR322" s="26"/>
      <c r="AS322" s="26"/>
      <c r="AT322" s="26"/>
      <c r="AU322" s="26"/>
      <c r="AV322" s="26"/>
      <c r="AW322" s="26"/>
      <c r="AX322" s="26"/>
      <c r="AY322" s="26"/>
      <c r="AZ322" s="26"/>
      <c r="BA322" s="26"/>
      <c r="BB322" s="26"/>
      <c r="BC322" s="26"/>
      <c r="BD322" s="26"/>
      <c r="BE322" s="26"/>
      <c r="BF322" s="26"/>
      <c r="BG322" s="26"/>
      <c r="BH322" s="26"/>
      <c r="BI322" s="26"/>
      <c r="BJ322" s="26"/>
      <c r="BK322" s="26"/>
      <c r="BL322" s="26"/>
      <c r="BM322" s="26"/>
      <c r="BN322" s="26"/>
      <c r="BO322" s="26"/>
      <c r="BP322" s="26"/>
      <c r="BQ322" s="26"/>
      <c r="BR322" s="26"/>
      <c r="BS322" s="26"/>
      <c r="BT322" s="26"/>
      <c r="BU322" s="26"/>
      <c r="BV322" s="26"/>
      <c r="BW322" s="26"/>
      <c r="BX322" s="26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26"/>
      <c r="CP322" s="26"/>
      <c r="CQ322" s="26"/>
      <c r="CR322" s="26"/>
      <c r="CS322" s="26"/>
      <c r="CT322" s="26"/>
      <c r="CU322" s="26"/>
      <c r="CV322" s="26"/>
      <c r="CW322" s="26"/>
    </row>
    <row r="323" spans="1:101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6"/>
      <c r="AB323" s="26"/>
      <c r="AC323" s="26"/>
      <c r="AD323" s="26"/>
      <c r="AE323" s="26"/>
      <c r="AF323" s="26"/>
      <c r="AG323" s="26"/>
      <c r="AH323" s="26"/>
      <c r="AI323" s="26"/>
      <c r="AJ323" s="26"/>
      <c r="AK323" s="26"/>
      <c r="AL323" s="26"/>
      <c r="AM323" s="26"/>
      <c r="AN323" s="26"/>
      <c r="AO323" s="26"/>
      <c r="AP323" s="26"/>
      <c r="AQ323" s="26"/>
      <c r="AR323" s="26"/>
      <c r="AS323" s="26"/>
      <c r="AT323" s="26"/>
      <c r="AU323" s="26"/>
      <c r="AV323" s="26"/>
      <c r="AW323" s="26"/>
      <c r="AX323" s="26"/>
      <c r="AY323" s="26"/>
      <c r="AZ323" s="26"/>
      <c r="BA323" s="26"/>
      <c r="BB323" s="26"/>
      <c r="BC323" s="26"/>
      <c r="BD323" s="26"/>
      <c r="BE323" s="26"/>
      <c r="BF323" s="26"/>
      <c r="BG323" s="26"/>
      <c r="BH323" s="26"/>
      <c r="BI323" s="26"/>
      <c r="BJ323" s="26"/>
      <c r="BK323" s="26"/>
      <c r="BL323" s="26"/>
      <c r="BM323" s="26"/>
      <c r="BN323" s="26"/>
      <c r="BO323" s="26"/>
      <c r="BP323" s="26"/>
      <c r="BQ323" s="26"/>
      <c r="BR323" s="26"/>
      <c r="BS323" s="26"/>
      <c r="BT323" s="26"/>
      <c r="BU323" s="26"/>
      <c r="BV323" s="26"/>
      <c r="BW323" s="26"/>
      <c r="BX323" s="26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26"/>
      <c r="CP323" s="26"/>
      <c r="CQ323" s="26"/>
      <c r="CR323" s="26"/>
      <c r="CS323" s="26"/>
      <c r="CT323" s="26"/>
      <c r="CU323" s="26"/>
      <c r="CV323" s="26"/>
      <c r="CW323" s="26"/>
    </row>
    <row r="324" spans="1:101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6"/>
      <c r="AB324" s="26"/>
      <c r="AC324" s="26"/>
      <c r="AD324" s="26"/>
      <c r="AE324" s="26"/>
      <c r="AF324" s="26"/>
      <c r="AG324" s="26"/>
      <c r="AH324" s="26"/>
      <c r="AI324" s="26"/>
      <c r="AJ324" s="26"/>
      <c r="AK324" s="26"/>
      <c r="AL324" s="26"/>
      <c r="AM324" s="26"/>
      <c r="AN324" s="26"/>
      <c r="AO324" s="26"/>
      <c r="AP324" s="26"/>
      <c r="AQ324" s="26"/>
      <c r="AR324" s="26"/>
      <c r="AS324" s="26"/>
      <c r="AT324" s="26"/>
      <c r="AU324" s="26"/>
      <c r="AV324" s="26"/>
      <c r="AW324" s="26"/>
      <c r="AX324" s="26"/>
      <c r="AY324" s="26"/>
      <c r="AZ324" s="26"/>
      <c r="BA324" s="26"/>
      <c r="BB324" s="26"/>
      <c r="BC324" s="26"/>
      <c r="BD324" s="26"/>
      <c r="BE324" s="26"/>
      <c r="BF324" s="26"/>
      <c r="BG324" s="26"/>
      <c r="BH324" s="26"/>
      <c r="BI324" s="26"/>
      <c r="BJ324" s="26"/>
      <c r="BK324" s="26"/>
      <c r="BL324" s="26"/>
      <c r="BM324" s="26"/>
      <c r="BN324" s="26"/>
      <c r="BO324" s="26"/>
      <c r="BP324" s="26"/>
      <c r="BQ324" s="26"/>
      <c r="BR324" s="26"/>
      <c r="BS324" s="26"/>
      <c r="BT324" s="26"/>
      <c r="BU324" s="26"/>
      <c r="BV324" s="26"/>
      <c r="BW324" s="26"/>
      <c r="BX324" s="26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26"/>
      <c r="CP324" s="26"/>
      <c r="CQ324" s="26"/>
      <c r="CR324" s="26"/>
      <c r="CS324" s="26"/>
      <c r="CT324" s="26"/>
      <c r="CU324" s="26"/>
      <c r="CV324" s="26"/>
      <c r="CW324" s="26"/>
    </row>
    <row r="325" spans="1:101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6"/>
      <c r="AB325" s="26"/>
      <c r="AC325" s="26"/>
      <c r="AD325" s="26"/>
      <c r="AE325" s="26"/>
      <c r="AF325" s="26"/>
      <c r="AG325" s="26"/>
      <c r="AH325" s="26"/>
      <c r="AI325" s="26"/>
      <c r="AJ325" s="26"/>
      <c r="AK325" s="26"/>
      <c r="AL325" s="26"/>
      <c r="AM325" s="26"/>
      <c r="AN325" s="26"/>
      <c r="AO325" s="26"/>
      <c r="AP325" s="26"/>
      <c r="AQ325" s="26"/>
      <c r="AR325" s="26"/>
      <c r="AS325" s="26"/>
      <c r="AT325" s="26"/>
      <c r="AU325" s="26"/>
      <c r="AV325" s="26"/>
      <c r="AW325" s="26"/>
      <c r="AX325" s="26"/>
      <c r="AY325" s="26"/>
      <c r="AZ325" s="26"/>
      <c r="BA325" s="26"/>
      <c r="BB325" s="26"/>
      <c r="BC325" s="26"/>
      <c r="BD325" s="26"/>
      <c r="BE325" s="26"/>
      <c r="BF325" s="26"/>
      <c r="BG325" s="26"/>
      <c r="BH325" s="26"/>
      <c r="BI325" s="26"/>
      <c r="BJ325" s="26"/>
      <c r="BK325" s="26"/>
      <c r="BL325" s="26"/>
      <c r="BM325" s="26"/>
      <c r="BN325" s="26"/>
      <c r="BO325" s="26"/>
      <c r="BP325" s="26"/>
      <c r="BQ325" s="26"/>
      <c r="BR325" s="26"/>
      <c r="BS325" s="26"/>
      <c r="BT325" s="26"/>
      <c r="BU325" s="26"/>
      <c r="BV325" s="26"/>
      <c r="BW325" s="26"/>
      <c r="BX325" s="26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26"/>
      <c r="CP325" s="26"/>
      <c r="CQ325" s="26"/>
      <c r="CR325" s="26"/>
      <c r="CS325" s="26"/>
      <c r="CT325" s="26"/>
      <c r="CU325" s="26"/>
      <c r="CV325" s="26"/>
      <c r="CW325" s="26"/>
    </row>
    <row r="326" spans="1:101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6"/>
      <c r="AB326" s="26"/>
      <c r="AC326" s="26"/>
      <c r="AD326" s="26"/>
      <c r="AE326" s="26"/>
      <c r="AF326" s="26"/>
      <c r="AG326" s="26"/>
      <c r="AH326" s="26"/>
      <c r="AI326" s="26"/>
      <c r="AJ326" s="26"/>
      <c r="AK326" s="26"/>
      <c r="AL326" s="26"/>
      <c r="AM326" s="26"/>
      <c r="AN326" s="26"/>
      <c r="AO326" s="26"/>
      <c r="AP326" s="26"/>
      <c r="AQ326" s="26"/>
      <c r="AR326" s="26"/>
      <c r="AS326" s="26"/>
      <c r="AT326" s="26"/>
      <c r="AU326" s="26"/>
      <c r="AV326" s="26"/>
      <c r="AW326" s="26"/>
      <c r="AX326" s="26"/>
      <c r="AY326" s="26"/>
      <c r="AZ326" s="26"/>
      <c r="BA326" s="26"/>
      <c r="BB326" s="26"/>
      <c r="BC326" s="26"/>
      <c r="BD326" s="26"/>
      <c r="BE326" s="26"/>
      <c r="BF326" s="26"/>
      <c r="BG326" s="26"/>
      <c r="BH326" s="26"/>
      <c r="BI326" s="26"/>
      <c r="BJ326" s="26"/>
      <c r="BK326" s="26"/>
      <c r="BL326" s="26"/>
      <c r="BM326" s="26"/>
      <c r="BN326" s="26"/>
      <c r="BO326" s="26"/>
      <c r="BP326" s="26"/>
      <c r="BQ326" s="26"/>
      <c r="BR326" s="26"/>
      <c r="BS326" s="26"/>
      <c r="BT326" s="26"/>
      <c r="BU326" s="26"/>
      <c r="BV326" s="26"/>
      <c r="BW326" s="26"/>
      <c r="BX326" s="26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26"/>
      <c r="CP326" s="26"/>
      <c r="CQ326" s="26"/>
      <c r="CR326" s="26"/>
      <c r="CS326" s="26"/>
      <c r="CT326" s="26"/>
      <c r="CU326" s="26"/>
      <c r="CV326" s="26"/>
      <c r="CW326" s="26"/>
    </row>
    <row r="327" spans="1:101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6"/>
      <c r="AB327" s="26"/>
      <c r="AC327" s="26"/>
      <c r="AD327" s="26"/>
      <c r="AE327" s="26"/>
      <c r="AF327" s="26"/>
      <c r="AG327" s="26"/>
      <c r="AH327" s="26"/>
      <c r="AI327" s="26"/>
      <c r="AJ327" s="26"/>
      <c r="AK327" s="26"/>
      <c r="AL327" s="26"/>
      <c r="AM327" s="26"/>
      <c r="AN327" s="26"/>
      <c r="AO327" s="26"/>
      <c r="AP327" s="26"/>
      <c r="AQ327" s="26"/>
      <c r="AR327" s="26"/>
      <c r="AS327" s="26"/>
      <c r="AT327" s="26"/>
      <c r="AU327" s="26"/>
      <c r="AV327" s="26"/>
      <c r="AW327" s="26"/>
      <c r="AX327" s="26"/>
      <c r="AY327" s="26"/>
      <c r="AZ327" s="26"/>
      <c r="BA327" s="26"/>
      <c r="BB327" s="26"/>
      <c r="BC327" s="26"/>
      <c r="BD327" s="26"/>
      <c r="BE327" s="26"/>
      <c r="BF327" s="26"/>
      <c r="BG327" s="26"/>
      <c r="BH327" s="26"/>
      <c r="BI327" s="26"/>
      <c r="BJ327" s="26"/>
      <c r="BK327" s="26"/>
      <c r="BL327" s="26"/>
      <c r="BM327" s="26"/>
      <c r="BN327" s="26"/>
      <c r="BO327" s="26"/>
      <c r="BP327" s="26"/>
      <c r="BQ327" s="26"/>
      <c r="BR327" s="26"/>
      <c r="BS327" s="26"/>
      <c r="BT327" s="26"/>
      <c r="BU327" s="26"/>
      <c r="BV327" s="26"/>
      <c r="BW327" s="26"/>
      <c r="BX327" s="26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26"/>
      <c r="CP327" s="26"/>
      <c r="CQ327" s="26"/>
      <c r="CR327" s="26"/>
      <c r="CS327" s="26"/>
      <c r="CT327" s="26"/>
      <c r="CU327" s="26"/>
      <c r="CV327" s="26"/>
      <c r="CW327" s="26"/>
    </row>
    <row r="328" spans="1:101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6"/>
      <c r="AB328" s="26"/>
      <c r="AC328" s="26"/>
      <c r="AD328" s="26"/>
      <c r="AE328" s="26"/>
      <c r="AF328" s="26"/>
      <c r="AG328" s="26"/>
      <c r="AH328" s="26"/>
      <c r="AI328" s="26"/>
      <c r="AJ328" s="26"/>
      <c r="AK328" s="26"/>
      <c r="AL328" s="26"/>
      <c r="AM328" s="26"/>
      <c r="AN328" s="26"/>
      <c r="AO328" s="26"/>
      <c r="AP328" s="26"/>
      <c r="AQ328" s="26"/>
      <c r="AR328" s="26"/>
      <c r="AS328" s="26"/>
      <c r="AT328" s="26"/>
      <c r="AU328" s="26"/>
      <c r="AV328" s="26"/>
      <c r="AW328" s="26"/>
      <c r="AX328" s="26"/>
      <c r="AY328" s="26"/>
      <c r="AZ328" s="26"/>
      <c r="BA328" s="26"/>
      <c r="BB328" s="26"/>
      <c r="BC328" s="26"/>
      <c r="BD328" s="26"/>
      <c r="BE328" s="26"/>
      <c r="BF328" s="26"/>
      <c r="BG328" s="26"/>
      <c r="BH328" s="26"/>
      <c r="BI328" s="26"/>
      <c r="BJ328" s="26"/>
      <c r="BK328" s="26"/>
      <c r="BL328" s="26"/>
      <c r="BM328" s="26"/>
      <c r="BN328" s="26"/>
      <c r="BO328" s="26"/>
      <c r="BP328" s="26"/>
      <c r="BQ328" s="26"/>
      <c r="BR328" s="26"/>
      <c r="BS328" s="26"/>
      <c r="BT328" s="26"/>
      <c r="BU328" s="26"/>
      <c r="BV328" s="26"/>
      <c r="BW328" s="26"/>
      <c r="BX328" s="26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26"/>
      <c r="CP328" s="26"/>
      <c r="CQ328" s="26"/>
      <c r="CR328" s="26"/>
      <c r="CS328" s="26"/>
      <c r="CT328" s="26"/>
      <c r="CU328" s="26"/>
      <c r="CV328" s="26"/>
      <c r="CW328" s="26"/>
    </row>
    <row r="329" spans="1:101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6"/>
      <c r="AB329" s="26"/>
      <c r="AC329" s="26"/>
      <c r="AD329" s="26"/>
      <c r="AE329" s="26"/>
      <c r="AF329" s="26"/>
      <c r="AG329" s="26"/>
      <c r="AH329" s="26"/>
      <c r="AI329" s="26"/>
      <c r="AJ329" s="26"/>
      <c r="AK329" s="26"/>
      <c r="AL329" s="26"/>
      <c r="AM329" s="26"/>
      <c r="AN329" s="26"/>
      <c r="AO329" s="26"/>
      <c r="AP329" s="26"/>
      <c r="AQ329" s="26"/>
      <c r="AR329" s="26"/>
      <c r="AS329" s="26"/>
      <c r="AT329" s="26"/>
      <c r="AU329" s="26"/>
      <c r="AV329" s="26"/>
      <c r="AW329" s="26"/>
      <c r="AX329" s="26"/>
      <c r="AY329" s="26"/>
      <c r="AZ329" s="26"/>
      <c r="BA329" s="26"/>
      <c r="BB329" s="26"/>
      <c r="BC329" s="26"/>
      <c r="BD329" s="26"/>
      <c r="BE329" s="26"/>
      <c r="BF329" s="26"/>
      <c r="BG329" s="26"/>
      <c r="BH329" s="26"/>
      <c r="BI329" s="26"/>
      <c r="BJ329" s="26"/>
      <c r="BK329" s="26"/>
      <c r="BL329" s="26"/>
      <c r="BM329" s="26"/>
      <c r="BN329" s="26"/>
      <c r="BO329" s="26"/>
      <c r="BP329" s="26"/>
      <c r="BQ329" s="26"/>
      <c r="BR329" s="26"/>
      <c r="BS329" s="26"/>
      <c r="BT329" s="26"/>
      <c r="BU329" s="26"/>
      <c r="BV329" s="26"/>
      <c r="BW329" s="26"/>
      <c r="BX329" s="26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26"/>
      <c r="CP329" s="26"/>
      <c r="CQ329" s="26"/>
      <c r="CR329" s="26"/>
      <c r="CS329" s="26"/>
      <c r="CT329" s="26"/>
      <c r="CU329" s="26"/>
      <c r="CV329" s="26"/>
      <c r="CW329" s="26"/>
    </row>
    <row r="330" spans="1:101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6"/>
      <c r="AB330" s="26"/>
      <c r="AC330" s="26"/>
      <c r="AD330" s="26"/>
      <c r="AE330" s="26"/>
      <c r="AF330" s="26"/>
      <c r="AG330" s="26"/>
      <c r="AH330" s="26"/>
      <c r="AI330" s="26"/>
      <c r="AJ330" s="26"/>
      <c r="AK330" s="26"/>
      <c r="AL330" s="26"/>
      <c r="AM330" s="26"/>
      <c r="AN330" s="26"/>
      <c r="AO330" s="26"/>
      <c r="AP330" s="26"/>
      <c r="AQ330" s="26"/>
      <c r="AR330" s="26"/>
      <c r="AS330" s="26"/>
      <c r="AT330" s="26"/>
      <c r="AU330" s="26"/>
      <c r="AV330" s="26"/>
      <c r="AW330" s="26"/>
      <c r="AX330" s="26"/>
      <c r="AY330" s="26"/>
      <c r="AZ330" s="26"/>
      <c r="BA330" s="26"/>
      <c r="BB330" s="26"/>
      <c r="BC330" s="26"/>
      <c r="BD330" s="26"/>
      <c r="BE330" s="26"/>
      <c r="BF330" s="26"/>
      <c r="BG330" s="26"/>
      <c r="BH330" s="26"/>
      <c r="BI330" s="26"/>
      <c r="BJ330" s="26"/>
      <c r="BK330" s="26"/>
      <c r="BL330" s="26"/>
      <c r="BM330" s="26"/>
      <c r="BN330" s="26"/>
      <c r="BO330" s="26"/>
      <c r="BP330" s="26"/>
      <c r="BQ330" s="26"/>
      <c r="BR330" s="26"/>
      <c r="BS330" s="26"/>
      <c r="BT330" s="26"/>
      <c r="BU330" s="26"/>
      <c r="BV330" s="26"/>
      <c r="BW330" s="26"/>
      <c r="BX330" s="26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26"/>
      <c r="CP330" s="26"/>
      <c r="CQ330" s="26"/>
      <c r="CR330" s="26"/>
      <c r="CS330" s="26"/>
      <c r="CT330" s="26"/>
      <c r="CU330" s="26"/>
      <c r="CV330" s="26"/>
      <c r="CW330" s="26"/>
    </row>
    <row r="331" spans="1:101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6"/>
      <c r="AB331" s="26"/>
      <c r="AC331" s="26"/>
      <c r="AD331" s="26"/>
      <c r="AE331" s="26"/>
      <c r="AF331" s="26"/>
      <c r="AG331" s="26"/>
      <c r="AH331" s="26"/>
      <c r="AI331" s="26"/>
      <c r="AJ331" s="26"/>
      <c r="AK331" s="26"/>
      <c r="AL331" s="26"/>
      <c r="AM331" s="26"/>
      <c r="AN331" s="26"/>
      <c r="AO331" s="26"/>
      <c r="AP331" s="26"/>
      <c r="AQ331" s="26"/>
      <c r="AR331" s="26"/>
      <c r="AS331" s="26"/>
      <c r="AT331" s="26"/>
      <c r="AU331" s="26"/>
      <c r="AV331" s="26"/>
      <c r="AW331" s="26"/>
      <c r="AX331" s="26"/>
      <c r="AY331" s="26"/>
      <c r="AZ331" s="26"/>
      <c r="BA331" s="26"/>
      <c r="BB331" s="26"/>
      <c r="BC331" s="26"/>
      <c r="BD331" s="26"/>
      <c r="BE331" s="26"/>
      <c r="BF331" s="26"/>
      <c r="BG331" s="26"/>
      <c r="BH331" s="26"/>
      <c r="BI331" s="26"/>
      <c r="BJ331" s="26"/>
      <c r="BK331" s="26"/>
      <c r="BL331" s="26"/>
      <c r="BM331" s="26"/>
      <c r="BN331" s="26"/>
      <c r="BO331" s="26"/>
      <c r="BP331" s="26"/>
      <c r="BQ331" s="26"/>
      <c r="BR331" s="26"/>
      <c r="BS331" s="26"/>
      <c r="BT331" s="26"/>
      <c r="BU331" s="26"/>
      <c r="BV331" s="26"/>
      <c r="BW331" s="26"/>
      <c r="BX331" s="26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26"/>
      <c r="CP331" s="26"/>
      <c r="CQ331" s="26"/>
      <c r="CR331" s="26"/>
      <c r="CS331" s="26"/>
      <c r="CT331" s="26"/>
      <c r="CU331" s="26"/>
      <c r="CV331" s="26"/>
      <c r="CW331" s="26"/>
    </row>
    <row r="332" spans="1:101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6"/>
      <c r="AB332" s="26"/>
      <c r="AC332" s="26"/>
      <c r="AD332" s="26"/>
      <c r="AE332" s="26"/>
      <c r="AF332" s="26"/>
      <c r="AG332" s="26"/>
      <c r="AH332" s="26"/>
      <c r="AI332" s="26"/>
      <c r="AJ332" s="26"/>
      <c r="AK332" s="26"/>
      <c r="AL332" s="26"/>
      <c r="AM332" s="26"/>
      <c r="AN332" s="26"/>
      <c r="AO332" s="26"/>
      <c r="AP332" s="26"/>
      <c r="AQ332" s="26"/>
      <c r="AR332" s="26"/>
      <c r="AS332" s="26"/>
      <c r="AT332" s="26"/>
      <c r="AU332" s="26"/>
      <c r="AV332" s="26"/>
      <c r="AW332" s="26"/>
      <c r="AX332" s="26"/>
      <c r="AY332" s="26"/>
      <c r="AZ332" s="26"/>
      <c r="BA332" s="26"/>
      <c r="BB332" s="26"/>
      <c r="BC332" s="26"/>
      <c r="BD332" s="26"/>
      <c r="BE332" s="26"/>
      <c r="BF332" s="26"/>
      <c r="BG332" s="26"/>
      <c r="BH332" s="26"/>
      <c r="BI332" s="26"/>
      <c r="BJ332" s="26"/>
      <c r="BK332" s="26"/>
      <c r="BL332" s="26"/>
      <c r="BM332" s="26"/>
      <c r="BN332" s="26"/>
      <c r="BO332" s="26"/>
      <c r="BP332" s="26"/>
      <c r="BQ332" s="26"/>
      <c r="BR332" s="26"/>
      <c r="BS332" s="26"/>
      <c r="BT332" s="26"/>
      <c r="BU332" s="26"/>
      <c r="BV332" s="26"/>
      <c r="BW332" s="26"/>
      <c r="BX332" s="26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26"/>
      <c r="CP332" s="26"/>
      <c r="CQ332" s="26"/>
      <c r="CR332" s="26"/>
      <c r="CS332" s="26"/>
      <c r="CT332" s="26"/>
      <c r="CU332" s="26"/>
      <c r="CV332" s="26"/>
      <c r="CW332" s="26"/>
    </row>
    <row r="333" spans="1:101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6"/>
      <c r="AB333" s="26"/>
      <c r="AC333" s="26"/>
      <c r="AD333" s="26"/>
      <c r="AE333" s="26"/>
      <c r="AF333" s="26"/>
      <c r="AG333" s="26"/>
      <c r="AH333" s="26"/>
      <c r="AI333" s="26"/>
      <c r="AJ333" s="26"/>
      <c r="AK333" s="26"/>
      <c r="AL333" s="26"/>
      <c r="AM333" s="26"/>
      <c r="AN333" s="26"/>
      <c r="AO333" s="26"/>
      <c r="AP333" s="26"/>
      <c r="AQ333" s="26"/>
      <c r="AR333" s="26"/>
      <c r="AS333" s="26"/>
      <c r="AT333" s="26"/>
      <c r="AU333" s="26"/>
      <c r="AV333" s="26"/>
      <c r="AW333" s="26"/>
      <c r="AX333" s="26"/>
      <c r="AY333" s="26"/>
      <c r="AZ333" s="26"/>
      <c r="BA333" s="26"/>
      <c r="BB333" s="26"/>
      <c r="BC333" s="26"/>
      <c r="BD333" s="26"/>
      <c r="BE333" s="26"/>
      <c r="BF333" s="26"/>
      <c r="BG333" s="26"/>
      <c r="BH333" s="26"/>
      <c r="BI333" s="26"/>
      <c r="BJ333" s="26"/>
      <c r="BK333" s="26"/>
      <c r="BL333" s="26"/>
      <c r="BM333" s="26"/>
      <c r="BN333" s="26"/>
      <c r="BO333" s="26"/>
      <c r="BP333" s="26"/>
      <c r="BQ333" s="26"/>
      <c r="BR333" s="26"/>
      <c r="BS333" s="26"/>
      <c r="BT333" s="26"/>
      <c r="BU333" s="26"/>
      <c r="BV333" s="26"/>
      <c r="BW333" s="26"/>
      <c r="BX333" s="26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26"/>
      <c r="CP333" s="26"/>
      <c r="CQ333" s="26"/>
      <c r="CR333" s="26"/>
      <c r="CS333" s="26"/>
      <c r="CT333" s="26"/>
      <c r="CU333" s="26"/>
      <c r="CV333" s="26"/>
      <c r="CW333" s="26"/>
    </row>
    <row r="334" spans="1:101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6"/>
      <c r="AB334" s="26"/>
      <c r="AC334" s="26"/>
      <c r="AD334" s="26"/>
      <c r="AE334" s="26"/>
      <c r="AF334" s="26"/>
      <c r="AG334" s="26"/>
      <c r="AH334" s="26"/>
      <c r="AI334" s="26"/>
      <c r="AJ334" s="26"/>
      <c r="AK334" s="26"/>
      <c r="AL334" s="26"/>
      <c r="AM334" s="26"/>
      <c r="AN334" s="26"/>
      <c r="AO334" s="26"/>
      <c r="AP334" s="26"/>
      <c r="AQ334" s="26"/>
      <c r="AR334" s="26"/>
      <c r="AS334" s="26"/>
      <c r="AT334" s="26"/>
      <c r="AU334" s="26"/>
      <c r="AV334" s="26"/>
      <c r="AW334" s="26"/>
      <c r="AX334" s="26"/>
      <c r="AY334" s="26"/>
      <c r="AZ334" s="26"/>
      <c r="BA334" s="26"/>
      <c r="BB334" s="26"/>
      <c r="BC334" s="26"/>
      <c r="BD334" s="26"/>
      <c r="BE334" s="26"/>
      <c r="BF334" s="26"/>
      <c r="BG334" s="26"/>
      <c r="BH334" s="26"/>
      <c r="BI334" s="26"/>
      <c r="BJ334" s="26"/>
      <c r="BK334" s="26"/>
      <c r="BL334" s="26"/>
      <c r="BM334" s="26"/>
      <c r="BN334" s="26"/>
      <c r="BO334" s="26"/>
      <c r="BP334" s="26"/>
      <c r="BQ334" s="26"/>
      <c r="BR334" s="26"/>
      <c r="BS334" s="26"/>
      <c r="BT334" s="26"/>
      <c r="BU334" s="26"/>
      <c r="BV334" s="26"/>
      <c r="BW334" s="26"/>
      <c r="BX334" s="26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26"/>
      <c r="CP334" s="26"/>
      <c r="CQ334" s="26"/>
      <c r="CR334" s="26"/>
      <c r="CS334" s="26"/>
      <c r="CT334" s="26"/>
      <c r="CU334" s="26"/>
      <c r="CV334" s="26"/>
      <c r="CW334" s="26"/>
    </row>
    <row r="335" spans="1:101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6"/>
      <c r="AB335" s="26"/>
      <c r="AC335" s="26"/>
      <c r="AD335" s="26"/>
      <c r="AE335" s="26"/>
      <c r="AF335" s="26"/>
      <c r="AG335" s="26"/>
      <c r="AH335" s="26"/>
      <c r="AI335" s="26"/>
      <c r="AJ335" s="26"/>
      <c r="AK335" s="26"/>
      <c r="AL335" s="26"/>
      <c r="AM335" s="26"/>
      <c r="AN335" s="26"/>
      <c r="AO335" s="26"/>
      <c r="AP335" s="26"/>
      <c r="AQ335" s="26"/>
      <c r="AR335" s="26"/>
      <c r="AS335" s="26"/>
      <c r="AT335" s="26"/>
      <c r="AU335" s="26"/>
      <c r="AV335" s="26"/>
      <c r="AW335" s="26"/>
      <c r="AX335" s="26"/>
      <c r="AY335" s="26"/>
      <c r="AZ335" s="26"/>
      <c r="BA335" s="26"/>
      <c r="BB335" s="26"/>
      <c r="BC335" s="26"/>
      <c r="BD335" s="26"/>
      <c r="BE335" s="26"/>
      <c r="BF335" s="26"/>
      <c r="BG335" s="26"/>
      <c r="BH335" s="26"/>
      <c r="BI335" s="26"/>
      <c r="BJ335" s="26"/>
      <c r="BK335" s="26"/>
      <c r="BL335" s="26"/>
      <c r="BM335" s="26"/>
      <c r="BN335" s="26"/>
      <c r="BO335" s="26"/>
      <c r="BP335" s="26"/>
      <c r="BQ335" s="26"/>
      <c r="BR335" s="26"/>
      <c r="BS335" s="26"/>
      <c r="BT335" s="26"/>
      <c r="BU335" s="26"/>
      <c r="BV335" s="26"/>
      <c r="BW335" s="26"/>
      <c r="BX335" s="26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26"/>
      <c r="CP335" s="26"/>
      <c r="CQ335" s="26"/>
      <c r="CR335" s="26"/>
      <c r="CS335" s="26"/>
      <c r="CT335" s="26"/>
      <c r="CU335" s="26"/>
      <c r="CV335" s="26"/>
      <c r="CW335" s="26"/>
    </row>
    <row r="336" spans="1:101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6"/>
      <c r="AB336" s="26"/>
      <c r="AC336" s="26"/>
      <c r="AD336" s="26"/>
      <c r="AE336" s="26"/>
      <c r="AF336" s="26"/>
      <c r="AG336" s="26"/>
      <c r="AH336" s="26"/>
      <c r="AI336" s="26"/>
      <c r="AJ336" s="26"/>
      <c r="AK336" s="26"/>
      <c r="AL336" s="26"/>
      <c r="AM336" s="26"/>
      <c r="AN336" s="26"/>
      <c r="AO336" s="26"/>
      <c r="AP336" s="26"/>
      <c r="AQ336" s="26"/>
      <c r="AR336" s="26"/>
      <c r="AS336" s="26"/>
      <c r="AT336" s="26"/>
      <c r="AU336" s="26"/>
      <c r="AV336" s="26"/>
      <c r="AW336" s="26"/>
      <c r="AX336" s="26"/>
      <c r="AY336" s="26"/>
      <c r="AZ336" s="26"/>
      <c r="BA336" s="26"/>
      <c r="BB336" s="26"/>
      <c r="BC336" s="26"/>
      <c r="BD336" s="26"/>
      <c r="BE336" s="26"/>
      <c r="BF336" s="26"/>
      <c r="BG336" s="26"/>
      <c r="BH336" s="26"/>
      <c r="BI336" s="26"/>
      <c r="BJ336" s="26"/>
      <c r="BK336" s="26"/>
      <c r="BL336" s="26"/>
      <c r="BM336" s="26"/>
      <c r="BN336" s="26"/>
      <c r="BO336" s="26"/>
      <c r="BP336" s="26"/>
      <c r="BQ336" s="26"/>
      <c r="BR336" s="26"/>
      <c r="BS336" s="26"/>
      <c r="BT336" s="26"/>
      <c r="BU336" s="26"/>
      <c r="BV336" s="26"/>
      <c r="BW336" s="26"/>
      <c r="BX336" s="26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26"/>
      <c r="CP336" s="26"/>
      <c r="CQ336" s="26"/>
      <c r="CR336" s="26"/>
      <c r="CS336" s="26"/>
      <c r="CT336" s="26"/>
      <c r="CU336" s="26"/>
      <c r="CV336" s="26"/>
      <c r="CW336" s="26"/>
    </row>
    <row r="337" spans="1:101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6"/>
      <c r="AB337" s="26"/>
      <c r="AC337" s="26"/>
      <c r="AD337" s="26"/>
      <c r="AE337" s="26"/>
      <c r="AF337" s="26"/>
      <c r="AG337" s="26"/>
      <c r="AH337" s="26"/>
      <c r="AI337" s="26"/>
      <c r="AJ337" s="26"/>
      <c r="AK337" s="26"/>
      <c r="AL337" s="26"/>
      <c r="AM337" s="26"/>
      <c r="AN337" s="26"/>
      <c r="AO337" s="26"/>
      <c r="AP337" s="26"/>
      <c r="AQ337" s="26"/>
      <c r="AR337" s="26"/>
      <c r="AS337" s="26"/>
      <c r="AT337" s="26"/>
      <c r="AU337" s="26"/>
      <c r="AV337" s="26"/>
      <c r="AW337" s="26"/>
      <c r="AX337" s="26"/>
      <c r="AY337" s="26"/>
      <c r="AZ337" s="26"/>
      <c r="BA337" s="26"/>
      <c r="BB337" s="26"/>
      <c r="BC337" s="26"/>
      <c r="BD337" s="26"/>
      <c r="BE337" s="26"/>
      <c r="BF337" s="26"/>
      <c r="BG337" s="26"/>
      <c r="BH337" s="26"/>
      <c r="BI337" s="26"/>
      <c r="BJ337" s="26"/>
      <c r="BK337" s="26"/>
      <c r="BL337" s="26"/>
      <c r="BM337" s="26"/>
      <c r="BN337" s="26"/>
      <c r="BO337" s="26"/>
      <c r="BP337" s="26"/>
      <c r="BQ337" s="26"/>
      <c r="BR337" s="26"/>
      <c r="BS337" s="26"/>
      <c r="BT337" s="26"/>
      <c r="BU337" s="26"/>
      <c r="BV337" s="26"/>
      <c r="BW337" s="26"/>
      <c r="BX337" s="26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26"/>
      <c r="CP337" s="26"/>
      <c r="CQ337" s="26"/>
      <c r="CR337" s="26"/>
      <c r="CS337" s="26"/>
      <c r="CT337" s="26"/>
      <c r="CU337" s="26"/>
      <c r="CV337" s="26"/>
      <c r="CW337" s="26"/>
    </row>
    <row r="338" spans="1:101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6"/>
      <c r="AB338" s="26"/>
      <c r="AC338" s="26"/>
      <c r="AD338" s="26"/>
      <c r="AE338" s="26"/>
      <c r="AF338" s="26"/>
      <c r="AG338" s="26"/>
      <c r="AH338" s="26"/>
      <c r="AI338" s="26"/>
      <c r="AJ338" s="26"/>
      <c r="AK338" s="26"/>
      <c r="AL338" s="26"/>
      <c r="AM338" s="26"/>
      <c r="AN338" s="26"/>
      <c r="AO338" s="26"/>
      <c r="AP338" s="26"/>
      <c r="AQ338" s="26"/>
      <c r="AR338" s="26"/>
      <c r="AS338" s="26"/>
      <c r="AT338" s="26"/>
      <c r="AU338" s="26"/>
      <c r="AV338" s="26"/>
      <c r="AW338" s="26"/>
      <c r="AX338" s="26"/>
      <c r="AY338" s="26"/>
      <c r="AZ338" s="26"/>
      <c r="BA338" s="26"/>
      <c r="BB338" s="26"/>
      <c r="BC338" s="26"/>
      <c r="BD338" s="26"/>
      <c r="BE338" s="26"/>
      <c r="BF338" s="26"/>
      <c r="BG338" s="26"/>
      <c r="BH338" s="26"/>
      <c r="BI338" s="26"/>
      <c r="BJ338" s="26"/>
      <c r="BK338" s="26"/>
      <c r="BL338" s="26"/>
      <c r="BM338" s="26"/>
      <c r="BN338" s="26"/>
      <c r="BO338" s="26"/>
      <c r="BP338" s="26"/>
      <c r="BQ338" s="26"/>
      <c r="BR338" s="26"/>
      <c r="BS338" s="26"/>
      <c r="BT338" s="26"/>
      <c r="BU338" s="26"/>
      <c r="BV338" s="26"/>
      <c r="BW338" s="26"/>
      <c r="BX338" s="26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26"/>
      <c r="CP338" s="26"/>
      <c r="CQ338" s="26"/>
      <c r="CR338" s="26"/>
      <c r="CS338" s="26"/>
      <c r="CT338" s="26"/>
      <c r="CU338" s="26"/>
      <c r="CV338" s="26"/>
      <c r="CW338" s="26"/>
    </row>
    <row r="339" spans="1:101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6"/>
      <c r="AB339" s="26"/>
      <c r="AC339" s="26"/>
      <c r="AD339" s="26"/>
      <c r="AE339" s="26"/>
      <c r="AF339" s="26"/>
      <c r="AG339" s="26"/>
      <c r="AH339" s="26"/>
      <c r="AI339" s="26"/>
      <c r="AJ339" s="26"/>
      <c r="AK339" s="26"/>
      <c r="AL339" s="26"/>
      <c r="AM339" s="26"/>
      <c r="AN339" s="26"/>
      <c r="AO339" s="26"/>
      <c r="AP339" s="26"/>
      <c r="AQ339" s="26"/>
      <c r="AR339" s="26"/>
      <c r="AS339" s="26"/>
      <c r="AT339" s="26"/>
      <c r="AU339" s="26"/>
      <c r="AV339" s="26"/>
      <c r="AW339" s="26"/>
      <c r="AX339" s="26"/>
      <c r="AY339" s="26"/>
      <c r="AZ339" s="26"/>
      <c r="BA339" s="26"/>
      <c r="BB339" s="26"/>
      <c r="BC339" s="26"/>
      <c r="BD339" s="26"/>
      <c r="BE339" s="26"/>
      <c r="BF339" s="26"/>
      <c r="BG339" s="26"/>
      <c r="BH339" s="26"/>
      <c r="BI339" s="26"/>
      <c r="BJ339" s="26"/>
      <c r="BK339" s="26"/>
      <c r="BL339" s="26"/>
      <c r="BM339" s="26"/>
      <c r="BN339" s="26"/>
      <c r="BO339" s="26"/>
      <c r="BP339" s="26"/>
      <c r="BQ339" s="26"/>
      <c r="BR339" s="26"/>
      <c r="BS339" s="26"/>
      <c r="BT339" s="26"/>
      <c r="BU339" s="26"/>
      <c r="BV339" s="26"/>
      <c r="BW339" s="26"/>
      <c r="BX339" s="26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26"/>
      <c r="CP339" s="26"/>
      <c r="CQ339" s="26"/>
      <c r="CR339" s="26"/>
      <c r="CS339" s="26"/>
      <c r="CT339" s="26"/>
      <c r="CU339" s="26"/>
      <c r="CV339" s="26"/>
      <c r="CW339" s="26"/>
    </row>
    <row r="340" spans="1:101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6"/>
      <c r="AB340" s="26"/>
      <c r="AC340" s="26"/>
      <c r="AD340" s="26"/>
      <c r="AE340" s="26"/>
      <c r="AF340" s="26"/>
      <c r="AG340" s="26"/>
      <c r="AH340" s="26"/>
      <c r="AI340" s="26"/>
      <c r="AJ340" s="26"/>
      <c r="AK340" s="26"/>
      <c r="AL340" s="26"/>
      <c r="AM340" s="26"/>
      <c r="AN340" s="26"/>
      <c r="AO340" s="26"/>
      <c r="AP340" s="26"/>
      <c r="AQ340" s="26"/>
      <c r="AR340" s="26"/>
      <c r="AS340" s="26"/>
      <c r="AT340" s="26"/>
      <c r="AU340" s="26"/>
      <c r="AV340" s="26"/>
      <c r="AW340" s="26"/>
      <c r="AX340" s="26"/>
      <c r="AY340" s="26"/>
      <c r="AZ340" s="26"/>
      <c r="BA340" s="26"/>
      <c r="BB340" s="26"/>
      <c r="BC340" s="26"/>
      <c r="BD340" s="26"/>
      <c r="BE340" s="26"/>
      <c r="BF340" s="26"/>
      <c r="BG340" s="26"/>
      <c r="BH340" s="26"/>
      <c r="BI340" s="26"/>
      <c r="BJ340" s="26"/>
      <c r="BK340" s="26"/>
      <c r="BL340" s="26"/>
      <c r="BM340" s="26"/>
      <c r="BN340" s="26"/>
      <c r="BO340" s="26"/>
      <c r="BP340" s="26"/>
      <c r="BQ340" s="26"/>
      <c r="BR340" s="26"/>
      <c r="BS340" s="26"/>
      <c r="BT340" s="26"/>
      <c r="BU340" s="26"/>
      <c r="BV340" s="26"/>
      <c r="BW340" s="26"/>
      <c r="BX340" s="26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26"/>
      <c r="CP340" s="26"/>
      <c r="CQ340" s="26"/>
      <c r="CR340" s="26"/>
      <c r="CS340" s="26"/>
      <c r="CT340" s="26"/>
      <c r="CU340" s="26"/>
      <c r="CV340" s="26"/>
      <c r="CW340" s="26"/>
    </row>
    <row r="341" spans="1:101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6"/>
      <c r="AB341" s="26"/>
      <c r="AC341" s="26"/>
      <c r="AD341" s="26"/>
      <c r="AE341" s="26"/>
      <c r="AF341" s="26"/>
      <c r="AG341" s="26"/>
      <c r="AH341" s="26"/>
      <c r="AI341" s="26"/>
      <c r="AJ341" s="26"/>
      <c r="AK341" s="26"/>
      <c r="AL341" s="26"/>
      <c r="AM341" s="26"/>
      <c r="AN341" s="26"/>
      <c r="AO341" s="26"/>
      <c r="AP341" s="26"/>
      <c r="AQ341" s="26"/>
      <c r="AR341" s="26"/>
      <c r="AS341" s="26"/>
      <c r="AT341" s="26"/>
      <c r="AU341" s="26"/>
      <c r="AV341" s="26"/>
      <c r="AW341" s="26"/>
      <c r="AX341" s="26"/>
      <c r="AY341" s="26"/>
      <c r="AZ341" s="26"/>
      <c r="BA341" s="26"/>
      <c r="BB341" s="26"/>
      <c r="BC341" s="26"/>
      <c r="BD341" s="26"/>
      <c r="BE341" s="26"/>
      <c r="BF341" s="26"/>
      <c r="BG341" s="26"/>
      <c r="BH341" s="26"/>
      <c r="BI341" s="26"/>
      <c r="BJ341" s="26"/>
      <c r="BK341" s="26"/>
      <c r="BL341" s="26"/>
      <c r="BM341" s="26"/>
      <c r="BN341" s="26"/>
      <c r="BO341" s="26"/>
      <c r="BP341" s="26"/>
      <c r="BQ341" s="26"/>
      <c r="BR341" s="26"/>
      <c r="BS341" s="26"/>
      <c r="BT341" s="26"/>
      <c r="BU341" s="26"/>
      <c r="BV341" s="26"/>
      <c r="BW341" s="26"/>
      <c r="BX341" s="26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26"/>
      <c r="CP341" s="26"/>
      <c r="CQ341" s="26"/>
      <c r="CR341" s="26"/>
      <c r="CS341" s="26"/>
      <c r="CT341" s="26"/>
      <c r="CU341" s="26"/>
      <c r="CV341" s="26"/>
      <c r="CW341" s="26"/>
    </row>
    <row r="342" spans="1:101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6"/>
      <c r="AB342" s="26"/>
      <c r="AC342" s="26"/>
      <c r="AD342" s="26"/>
      <c r="AE342" s="26"/>
      <c r="AF342" s="26"/>
      <c r="AG342" s="26"/>
      <c r="AH342" s="26"/>
      <c r="AI342" s="26"/>
      <c r="AJ342" s="26"/>
      <c r="AK342" s="26"/>
      <c r="AL342" s="26"/>
      <c r="AM342" s="26"/>
      <c r="AN342" s="26"/>
      <c r="AO342" s="26"/>
      <c r="AP342" s="26"/>
      <c r="AQ342" s="26"/>
      <c r="AR342" s="26"/>
      <c r="AS342" s="26"/>
      <c r="AT342" s="26"/>
      <c r="AU342" s="26"/>
      <c r="AV342" s="26"/>
      <c r="AW342" s="26"/>
      <c r="AX342" s="26"/>
      <c r="AY342" s="26"/>
      <c r="AZ342" s="26"/>
      <c r="BA342" s="26"/>
      <c r="BB342" s="26"/>
      <c r="BC342" s="26"/>
      <c r="BD342" s="26"/>
      <c r="BE342" s="26"/>
      <c r="BF342" s="26"/>
      <c r="BG342" s="26"/>
      <c r="BH342" s="26"/>
      <c r="BI342" s="26"/>
      <c r="BJ342" s="26"/>
      <c r="BK342" s="26"/>
      <c r="BL342" s="26"/>
      <c r="BM342" s="26"/>
      <c r="BN342" s="26"/>
      <c r="BO342" s="26"/>
      <c r="BP342" s="26"/>
      <c r="BQ342" s="26"/>
      <c r="BR342" s="26"/>
      <c r="BS342" s="26"/>
      <c r="BT342" s="26"/>
      <c r="BU342" s="26"/>
      <c r="BV342" s="26"/>
      <c r="BW342" s="26"/>
      <c r="BX342" s="26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26"/>
      <c r="CP342" s="26"/>
      <c r="CQ342" s="26"/>
      <c r="CR342" s="26"/>
      <c r="CS342" s="26"/>
      <c r="CT342" s="26"/>
      <c r="CU342" s="26"/>
      <c r="CV342" s="26"/>
      <c r="CW342" s="26"/>
    </row>
    <row r="343" spans="1:101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6"/>
      <c r="AB343" s="26"/>
      <c r="AC343" s="26"/>
      <c r="AD343" s="26"/>
      <c r="AE343" s="26"/>
      <c r="AF343" s="26"/>
      <c r="AG343" s="26"/>
      <c r="AH343" s="26"/>
      <c r="AI343" s="26"/>
      <c r="AJ343" s="26"/>
      <c r="AK343" s="26"/>
      <c r="AL343" s="26"/>
      <c r="AM343" s="26"/>
      <c r="AN343" s="26"/>
      <c r="AO343" s="26"/>
      <c r="AP343" s="26"/>
      <c r="AQ343" s="26"/>
      <c r="AR343" s="26"/>
      <c r="AS343" s="26"/>
      <c r="AT343" s="26"/>
      <c r="AU343" s="26"/>
      <c r="AV343" s="26"/>
      <c r="AW343" s="26"/>
      <c r="AX343" s="26"/>
      <c r="AY343" s="26"/>
      <c r="AZ343" s="26"/>
      <c r="BA343" s="26"/>
      <c r="BB343" s="26"/>
      <c r="BC343" s="26"/>
      <c r="BD343" s="26"/>
      <c r="BE343" s="26"/>
      <c r="BF343" s="26"/>
      <c r="BG343" s="26"/>
      <c r="BH343" s="26"/>
      <c r="BI343" s="26"/>
      <c r="BJ343" s="26"/>
      <c r="BK343" s="26"/>
      <c r="BL343" s="26"/>
      <c r="BM343" s="26"/>
      <c r="BN343" s="26"/>
      <c r="BO343" s="26"/>
      <c r="BP343" s="26"/>
      <c r="BQ343" s="26"/>
      <c r="BR343" s="26"/>
      <c r="BS343" s="26"/>
      <c r="BT343" s="26"/>
      <c r="BU343" s="26"/>
      <c r="BV343" s="26"/>
      <c r="BW343" s="26"/>
      <c r="BX343" s="26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26"/>
      <c r="CP343" s="26"/>
      <c r="CQ343" s="26"/>
      <c r="CR343" s="26"/>
      <c r="CS343" s="26"/>
      <c r="CT343" s="26"/>
      <c r="CU343" s="26"/>
      <c r="CV343" s="26"/>
      <c r="CW343" s="26"/>
    </row>
    <row r="344" spans="1:101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6"/>
      <c r="AB344" s="26"/>
      <c r="AC344" s="26"/>
      <c r="AD344" s="26"/>
      <c r="AE344" s="26"/>
      <c r="AF344" s="26"/>
      <c r="AG344" s="26"/>
      <c r="AH344" s="26"/>
      <c r="AI344" s="26"/>
      <c r="AJ344" s="26"/>
      <c r="AK344" s="26"/>
      <c r="AL344" s="26"/>
      <c r="AM344" s="26"/>
      <c r="AN344" s="26"/>
      <c r="AO344" s="26"/>
      <c r="AP344" s="26"/>
      <c r="AQ344" s="26"/>
      <c r="AR344" s="26"/>
      <c r="AS344" s="26"/>
      <c r="AT344" s="26"/>
      <c r="AU344" s="26"/>
      <c r="AV344" s="26"/>
      <c r="AW344" s="26"/>
      <c r="AX344" s="26"/>
      <c r="AY344" s="26"/>
      <c r="AZ344" s="26"/>
      <c r="BA344" s="26"/>
      <c r="BB344" s="26"/>
      <c r="BC344" s="26"/>
      <c r="BD344" s="26"/>
      <c r="BE344" s="26"/>
      <c r="BF344" s="26"/>
      <c r="BG344" s="26"/>
      <c r="BH344" s="26"/>
      <c r="BI344" s="26"/>
      <c r="BJ344" s="26"/>
      <c r="BK344" s="26"/>
      <c r="BL344" s="26"/>
      <c r="BM344" s="26"/>
      <c r="BN344" s="26"/>
      <c r="BO344" s="26"/>
      <c r="BP344" s="26"/>
      <c r="BQ344" s="26"/>
      <c r="BR344" s="26"/>
      <c r="BS344" s="26"/>
      <c r="BT344" s="26"/>
      <c r="BU344" s="26"/>
      <c r="BV344" s="26"/>
      <c r="BW344" s="26"/>
      <c r="BX344" s="26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26"/>
      <c r="CP344" s="26"/>
      <c r="CQ344" s="26"/>
      <c r="CR344" s="26"/>
      <c r="CS344" s="26"/>
      <c r="CT344" s="26"/>
      <c r="CU344" s="26"/>
      <c r="CV344" s="26"/>
      <c r="CW344" s="26"/>
    </row>
    <row r="345" spans="1:101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6"/>
      <c r="AB345" s="26"/>
      <c r="AC345" s="26"/>
      <c r="AD345" s="26"/>
      <c r="AE345" s="26"/>
      <c r="AF345" s="26"/>
      <c r="AG345" s="26"/>
      <c r="AH345" s="26"/>
      <c r="AI345" s="26"/>
      <c r="AJ345" s="26"/>
      <c r="AK345" s="26"/>
      <c r="AL345" s="26"/>
      <c r="AM345" s="26"/>
      <c r="AN345" s="26"/>
      <c r="AO345" s="26"/>
      <c r="AP345" s="26"/>
      <c r="AQ345" s="26"/>
      <c r="AR345" s="26"/>
      <c r="AS345" s="26"/>
      <c r="AT345" s="26"/>
      <c r="AU345" s="26"/>
      <c r="AV345" s="26"/>
      <c r="AW345" s="26"/>
      <c r="AX345" s="26"/>
      <c r="AY345" s="26"/>
      <c r="AZ345" s="26"/>
      <c r="BA345" s="26"/>
      <c r="BB345" s="26"/>
      <c r="BC345" s="26"/>
      <c r="BD345" s="26"/>
      <c r="BE345" s="26"/>
      <c r="BF345" s="26"/>
      <c r="BG345" s="26"/>
      <c r="BH345" s="26"/>
      <c r="BI345" s="26"/>
      <c r="BJ345" s="26"/>
      <c r="BK345" s="26"/>
      <c r="BL345" s="26"/>
      <c r="BM345" s="26"/>
      <c r="BN345" s="26"/>
      <c r="BO345" s="26"/>
      <c r="BP345" s="26"/>
      <c r="BQ345" s="26"/>
      <c r="BR345" s="26"/>
      <c r="BS345" s="26"/>
      <c r="BT345" s="26"/>
      <c r="BU345" s="26"/>
      <c r="BV345" s="26"/>
      <c r="BW345" s="26"/>
      <c r="BX345" s="26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26"/>
      <c r="CP345" s="26"/>
      <c r="CQ345" s="26"/>
      <c r="CR345" s="26"/>
      <c r="CS345" s="26"/>
      <c r="CT345" s="26"/>
      <c r="CU345" s="26"/>
      <c r="CV345" s="26"/>
      <c r="CW345" s="26"/>
    </row>
    <row r="346" spans="1:101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6"/>
      <c r="AB346" s="26"/>
      <c r="AC346" s="26"/>
      <c r="AD346" s="26"/>
      <c r="AE346" s="26"/>
      <c r="AF346" s="26"/>
      <c r="AG346" s="26"/>
      <c r="AH346" s="26"/>
      <c r="AI346" s="26"/>
      <c r="AJ346" s="26"/>
      <c r="AK346" s="26"/>
      <c r="AL346" s="26"/>
      <c r="AM346" s="26"/>
      <c r="AN346" s="26"/>
      <c r="AO346" s="26"/>
      <c r="AP346" s="26"/>
      <c r="AQ346" s="26"/>
      <c r="AR346" s="26"/>
      <c r="AS346" s="26"/>
      <c r="AT346" s="26"/>
      <c r="AU346" s="26"/>
      <c r="AV346" s="26"/>
      <c r="AW346" s="26"/>
      <c r="AX346" s="26"/>
      <c r="AY346" s="26"/>
      <c r="AZ346" s="26"/>
      <c r="BA346" s="26"/>
      <c r="BB346" s="26"/>
      <c r="BC346" s="26"/>
      <c r="BD346" s="26"/>
      <c r="BE346" s="26"/>
      <c r="BF346" s="26"/>
      <c r="BG346" s="26"/>
      <c r="BH346" s="26"/>
      <c r="BI346" s="26"/>
      <c r="BJ346" s="26"/>
      <c r="BK346" s="26"/>
      <c r="BL346" s="26"/>
      <c r="BM346" s="26"/>
      <c r="BN346" s="26"/>
      <c r="BO346" s="26"/>
      <c r="BP346" s="26"/>
      <c r="BQ346" s="26"/>
      <c r="BR346" s="26"/>
      <c r="BS346" s="26"/>
      <c r="BT346" s="26"/>
      <c r="BU346" s="26"/>
      <c r="BV346" s="26"/>
      <c r="BW346" s="26"/>
      <c r="BX346" s="26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26"/>
      <c r="CP346" s="26"/>
      <c r="CQ346" s="26"/>
      <c r="CR346" s="26"/>
      <c r="CS346" s="26"/>
      <c r="CT346" s="26"/>
      <c r="CU346" s="26"/>
      <c r="CV346" s="26"/>
      <c r="CW346" s="26"/>
    </row>
    <row r="347" spans="1:101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6"/>
      <c r="AB347" s="26"/>
      <c r="AC347" s="26"/>
      <c r="AD347" s="26"/>
      <c r="AE347" s="26"/>
      <c r="AF347" s="26"/>
      <c r="AG347" s="26"/>
      <c r="AH347" s="26"/>
      <c r="AI347" s="26"/>
      <c r="AJ347" s="26"/>
      <c r="AK347" s="26"/>
      <c r="AL347" s="26"/>
      <c r="AM347" s="26"/>
      <c r="AN347" s="26"/>
      <c r="AO347" s="26"/>
      <c r="AP347" s="26"/>
      <c r="AQ347" s="26"/>
      <c r="AR347" s="26"/>
      <c r="AS347" s="26"/>
      <c r="AT347" s="26"/>
      <c r="AU347" s="26"/>
      <c r="AV347" s="26"/>
      <c r="AW347" s="26"/>
      <c r="AX347" s="26"/>
      <c r="AY347" s="26"/>
      <c r="AZ347" s="26"/>
      <c r="BA347" s="26"/>
      <c r="BB347" s="26"/>
      <c r="BC347" s="26"/>
      <c r="BD347" s="26"/>
      <c r="BE347" s="26"/>
      <c r="BF347" s="26"/>
      <c r="BG347" s="26"/>
      <c r="BH347" s="26"/>
      <c r="BI347" s="26"/>
      <c r="BJ347" s="26"/>
      <c r="BK347" s="26"/>
      <c r="BL347" s="26"/>
      <c r="BM347" s="26"/>
      <c r="BN347" s="26"/>
      <c r="BO347" s="26"/>
      <c r="BP347" s="26"/>
      <c r="BQ347" s="26"/>
      <c r="BR347" s="26"/>
      <c r="BS347" s="26"/>
      <c r="BT347" s="26"/>
      <c r="BU347" s="26"/>
      <c r="BV347" s="26"/>
      <c r="BW347" s="26"/>
      <c r="BX347" s="26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26"/>
      <c r="CP347" s="26"/>
      <c r="CQ347" s="26"/>
      <c r="CR347" s="26"/>
      <c r="CS347" s="26"/>
      <c r="CT347" s="26"/>
      <c r="CU347" s="26"/>
      <c r="CV347" s="26"/>
      <c r="CW347" s="26"/>
    </row>
    <row r="348" spans="1:101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6"/>
      <c r="AB348" s="26"/>
      <c r="AC348" s="26"/>
      <c r="AD348" s="26"/>
      <c r="AE348" s="26"/>
      <c r="AF348" s="26"/>
      <c r="AG348" s="26"/>
      <c r="AH348" s="26"/>
      <c r="AI348" s="26"/>
      <c r="AJ348" s="26"/>
      <c r="AK348" s="26"/>
      <c r="AL348" s="26"/>
      <c r="AM348" s="26"/>
      <c r="AN348" s="26"/>
      <c r="AO348" s="26"/>
      <c r="AP348" s="26"/>
      <c r="AQ348" s="26"/>
      <c r="AR348" s="26"/>
      <c r="AS348" s="26"/>
      <c r="AT348" s="26"/>
      <c r="AU348" s="26"/>
      <c r="AV348" s="26"/>
      <c r="AW348" s="26"/>
      <c r="AX348" s="26"/>
      <c r="AY348" s="26"/>
      <c r="AZ348" s="26"/>
      <c r="BA348" s="26"/>
      <c r="BB348" s="26"/>
      <c r="BC348" s="26"/>
      <c r="BD348" s="26"/>
      <c r="BE348" s="26"/>
      <c r="BF348" s="26"/>
      <c r="BG348" s="26"/>
      <c r="BH348" s="26"/>
      <c r="BI348" s="26"/>
      <c r="BJ348" s="26"/>
      <c r="BK348" s="26"/>
      <c r="BL348" s="26"/>
      <c r="BM348" s="26"/>
      <c r="BN348" s="26"/>
      <c r="BO348" s="26"/>
      <c r="BP348" s="26"/>
      <c r="BQ348" s="26"/>
      <c r="BR348" s="26"/>
      <c r="BS348" s="26"/>
      <c r="BT348" s="26"/>
      <c r="BU348" s="26"/>
      <c r="BV348" s="26"/>
      <c r="BW348" s="26"/>
      <c r="BX348" s="26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26"/>
      <c r="CP348" s="26"/>
      <c r="CQ348" s="26"/>
      <c r="CR348" s="26"/>
      <c r="CS348" s="26"/>
      <c r="CT348" s="26"/>
      <c r="CU348" s="26"/>
      <c r="CV348" s="26"/>
      <c r="CW348" s="26"/>
    </row>
    <row r="349" spans="1:101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6"/>
      <c r="AB349" s="26"/>
      <c r="AC349" s="26"/>
      <c r="AD349" s="26"/>
      <c r="AE349" s="26"/>
      <c r="AF349" s="26"/>
      <c r="AG349" s="26"/>
      <c r="AH349" s="26"/>
      <c r="AI349" s="26"/>
      <c r="AJ349" s="26"/>
      <c r="AK349" s="26"/>
      <c r="AL349" s="26"/>
      <c r="AM349" s="26"/>
      <c r="AN349" s="26"/>
      <c r="AO349" s="26"/>
      <c r="AP349" s="26"/>
      <c r="AQ349" s="26"/>
      <c r="AR349" s="26"/>
      <c r="AS349" s="26"/>
      <c r="AT349" s="26"/>
      <c r="AU349" s="26"/>
      <c r="AV349" s="26"/>
      <c r="AW349" s="26"/>
      <c r="AX349" s="26"/>
      <c r="AY349" s="26"/>
      <c r="AZ349" s="26"/>
      <c r="BA349" s="26"/>
      <c r="BB349" s="26"/>
      <c r="BC349" s="26"/>
      <c r="BD349" s="26"/>
      <c r="BE349" s="26"/>
      <c r="BF349" s="26"/>
      <c r="BG349" s="26"/>
      <c r="BH349" s="26"/>
      <c r="BI349" s="26"/>
      <c r="BJ349" s="26"/>
      <c r="BK349" s="26"/>
      <c r="BL349" s="26"/>
      <c r="BM349" s="26"/>
      <c r="BN349" s="26"/>
      <c r="BO349" s="26"/>
      <c r="BP349" s="26"/>
      <c r="BQ349" s="26"/>
      <c r="BR349" s="26"/>
      <c r="BS349" s="26"/>
      <c r="BT349" s="26"/>
      <c r="BU349" s="26"/>
      <c r="BV349" s="26"/>
      <c r="BW349" s="26"/>
      <c r="BX349" s="26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26"/>
      <c r="CP349" s="26"/>
      <c r="CQ349" s="26"/>
      <c r="CR349" s="26"/>
      <c r="CS349" s="26"/>
      <c r="CT349" s="26"/>
      <c r="CU349" s="26"/>
      <c r="CV349" s="26"/>
      <c r="CW349" s="26"/>
    </row>
    <row r="350" spans="1:101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6"/>
      <c r="AB350" s="26"/>
      <c r="AC350" s="26"/>
      <c r="AD350" s="26"/>
      <c r="AE350" s="26"/>
      <c r="AF350" s="26"/>
      <c r="AG350" s="26"/>
      <c r="AH350" s="26"/>
      <c r="AI350" s="26"/>
      <c r="AJ350" s="26"/>
      <c r="AK350" s="26"/>
      <c r="AL350" s="26"/>
      <c r="AM350" s="26"/>
      <c r="AN350" s="26"/>
      <c r="AO350" s="26"/>
      <c r="AP350" s="26"/>
      <c r="AQ350" s="26"/>
      <c r="AR350" s="26"/>
      <c r="AS350" s="26"/>
      <c r="AT350" s="26"/>
      <c r="AU350" s="26"/>
      <c r="AV350" s="26"/>
      <c r="AW350" s="26"/>
      <c r="AX350" s="26"/>
      <c r="AY350" s="26"/>
      <c r="AZ350" s="26"/>
      <c r="BA350" s="26"/>
      <c r="BB350" s="26"/>
      <c r="BC350" s="26"/>
      <c r="BD350" s="26"/>
      <c r="BE350" s="26"/>
      <c r="BF350" s="26"/>
      <c r="BG350" s="26"/>
      <c r="BH350" s="26"/>
      <c r="BI350" s="26"/>
      <c r="BJ350" s="26"/>
      <c r="BK350" s="26"/>
      <c r="BL350" s="26"/>
      <c r="BM350" s="26"/>
      <c r="BN350" s="26"/>
      <c r="BO350" s="26"/>
      <c r="BP350" s="26"/>
      <c r="BQ350" s="26"/>
      <c r="BR350" s="26"/>
      <c r="BS350" s="26"/>
      <c r="BT350" s="26"/>
      <c r="BU350" s="26"/>
      <c r="BV350" s="26"/>
      <c r="BW350" s="26"/>
      <c r="BX350" s="26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26"/>
      <c r="CP350" s="26"/>
      <c r="CQ350" s="26"/>
      <c r="CR350" s="26"/>
      <c r="CS350" s="26"/>
      <c r="CT350" s="26"/>
      <c r="CU350" s="26"/>
      <c r="CV350" s="26"/>
      <c r="CW350" s="26"/>
    </row>
    <row r="351" spans="1:101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6"/>
      <c r="AB351" s="26"/>
      <c r="AC351" s="26"/>
      <c r="AD351" s="26"/>
      <c r="AE351" s="26"/>
      <c r="AF351" s="26"/>
      <c r="AG351" s="26"/>
      <c r="AH351" s="26"/>
      <c r="AI351" s="26"/>
      <c r="AJ351" s="26"/>
      <c r="AK351" s="26"/>
      <c r="AL351" s="26"/>
      <c r="AM351" s="26"/>
      <c r="AN351" s="26"/>
      <c r="AO351" s="26"/>
      <c r="AP351" s="26"/>
      <c r="AQ351" s="26"/>
      <c r="AR351" s="26"/>
      <c r="AS351" s="26"/>
      <c r="AT351" s="26"/>
      <c r="AU351" s="26"/>
      <c r="AV351" s="26"/>
      <c r="AW351" s="26"/>
      <c r="AX351" s="26"/>
      <c r="AY351" s="26"/>
      <c r="AZ351" s="26"/>
      <c r="BA351" s="26"/>
      <c r="BB351" s="26"/>
      <c r="BC351" s="26"/>
      <c r="BD351" s="26"/>
      <c r="BE351" s="26"/>
      <c r="BF351" s="26"/>
      <c r="BG351" s="26"/>
      <c r="BH351" s="26"/>
      <c r="BI351" s="26"/>
      <c r="BJ351" s="26"/>
      <c r="BK351" s="26"/>
      <c r="BL351" s="26"/>
      <c r="BM351" s="26"/>
      <c r="BN351" s="26"/>
      <c r="BO351" s="26"/>
      <c r="BP351" s="26"/>
      <c r="BQ351" s="26"/>
      <c r="BR351" s="26"/>
      <c r="BS351" s="26"/>
      <c r="BT351" s="26"/>
      <c r="BU351" s="26"/>
      <c r="BV351" s="26"/>
      <c r="BW351" s="26"/>
      <c r="BX351" s="26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26"/>
      <c r="CP351" s="26"/>
      <c r="CQ351" s="26"/>
      <c r="CR351" s="26"/>
      <c r="CS351" s="26"/>
      <c r="CT351" s="26"/>
      <c r="CU351" s="26"/>
      <c r="CV351" s="26"/>
      <c r="CW351" s="26"/>
    </row>
    <row r="352" spans="1:101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  <c r="BC352" s="26"/>
      <c r="BD352" s="26"/>
      <c r="BE352" s="26"/>
      <c r="BF352" s="26"/>
      <c r="BG352" s="26"/>
      <c r="BH352" s="26"/>
      <c r="BI352" s="26"/>
      <c r="BJ352" s="26"/>
      <c r="BK352" s="26"/>
      <c r="BL352" s="26"/>
      <c r="BM352" s="26"/>
      <c r="BN352" s="26"/>
      <c r="BO352" s="26"/>
      <c r="BP352" s="26"/>
      <c r="BQ352" s="26"/>
      <c r="BR352" s="26"/>
      <c r="BS352" s="26"/>
      <c r="BT352" s="26"/>
      <c r="BU352" s="26"/>
      <c r="BV352" s="26"/>
      <c r="BW352" s="26"/>
      <c r="BX352" s="26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26"/>
      <c r="CP352" s="26"/>
      <c r="CQ352" s="26"/>
      <c r="CR352" s="26"/>
      <c r="CS352" s="26"/>
      <c r="CT352" s="26"/>
      <c r="CU352" s="26"/>
      <c r="CV352" s="26"/>
      <c r="CW352" s="26"/>
    </row>
    <row r="353" spans="1:101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6"/>
      <c r="AB353" s="26"/>
      <c r="AC353" s="26"/>
      <c r="AD353" s="26"/>
      <c r="AE353" s="26"/>
      <c r="AF353" s="26"/>
      <c r="AG353" s="26"/>
      <c r="AH353" s="26"/>
      <c r="AI353" s="26"/>
      <c r="AJ353" s="26"/>
      <c r="AK353" s="26"/>
      <c r="AL353" s="26"/>
      <c r="AM353" s="26"/>
      <c r="AN353" s="26"/>
      <c r="AO353" s="26"/>
      <c r="AP353" s="26"/>
      <c r="AQ353" s="26"/>
      <c r="AR353" s="26"/>
      <c r="AS353" s="26"/>
      <c r="AT353" s="26"/>
      <c r="AU353" s="26"/>
      <c r="AV353" s="26"/>
      <c r="AW353" s="26"/>
      <c r="AX353" s="26"/>
      <c r="AY353" s="26"/>
      <c r="AZ353" s="26"/>
      <c r="BA353" s="26"/>
      <c r="BB353" s="26"/>
      <c r="BC353" s="26"/>
      <c r="BD353" s="26"/>
      <c r="BE353" s="26"/>
      <c r="BF353" s="26"/>
      <c r="BG353" s="26"/>
      <c r="BH353" s="26"/>
      <c r="BI353" s="26"/>
      <c r="BJ353" s="26"/>
      <c r="BK353" s="26"/>
      <c r="BL353" s="26"/>
      <c r="BM353" s="26"/>
      <c r="BN353" s="26"/>
      <c r="BO353" s="26"/>
      <c r="BP353" s="26"/>
      <c r="BQ353" s="26"/>
      <c r="BR353" s="26"/>
      <c r="BS353" s="26"/>
      <c r="BT353" s="26"/>
      <c r="BU353" s="26"/>
      <c r="BV353" s="26"/>
      <c r="BW353" s="26"/>
      <c r="BX353" s="26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26"/>
      <c r="CP353" s="26"/>
      <c r="CQ353" s="26"/>
      <c r="CR353" s="26"/>
      <c r="CS353" s="26"/>
      <c r="CT353" s="26"/>
      <c r="CU353" s="26"/>
      <c r="CV353" s="26"/>
      <c r="CW353" s="26"/>
    </row>
    <row r="354" spans="1:101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6"/>
      <c r="AB354" s="26"/>
      <c r="AC354" s="26"/>
      <c r="AD354" s="26"/>
      <c r="AE354" s="26"/>
      <c r="AF354" s="26"/>
      <c r="AG354" s="26"/>
      <c r="AH354" s="26"/>
      <c r="AI354" s="26"/>
      <c r="AJ354" s="26"/>
      <c r="AK354" s="26"/>
      <c r="AL354" s="26"/>
      <c r="AM354" s="26"/>
      <c r="AN354" s="26"/>
      <c r="AO354" s="26"/>
      <c r="AP354" s="26"/>
      <c r="AQ354" s="26"/>
      <c r="AR354" s="26"/>
      <c r="AS354" s="26"/>
      <c r="AT354" s="26"/>
      <c r="AU354" s="26"/>
      <c r="AV354" s="26"/>
      <c r="AW354" s="26"/>
      <c r="AX354" s="26"/>
      <c r="AY354" s="26"/>
      <c r="AZ354" s="26"/>
      <c r="BA354" s="26"/>
      <c r="BB354" s="26"/>
      <c r="BC354" s="26"/>
      <c r="BD354" s="26"/>
      <c r="BE354" s="26"/>
      <c r="BF354" s="26"/>
      <c r="BG354" s="26"/>
      <c r="BH354" s="26"/>
      <c r="BI354" s="26"/>
      <c r="BJ354" s="26"/>
      <c r="BK354" s="26"/>
      <c r="BL354" s="26"/>
      <c r="BM354" s="26"/>
      <c r="BN354" s="26"/>
      <c r="BO354" s="26"/>
      <c r="BP354" s="26"/>
      <c r="BQ354" s="26"/>
      <c r="BR354" s="26"/>
      <c r="BS354" s="26"/>
      <c r="BT354" s="26"/>
      <c r="BU354" s="26"/>
      <c r="BV354" s="26"/>
      <c r="BW354" s="26"/>
      <c r="BX354" s="26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26"/>
      <c r="CP354" s="26"/>
      <c r="CQ354" s="26"/>
      <c r="CR354" s="26"/>
      <c r="CS354" s="26"/>
      <c r="CT354" s="26"/>
      <c r="CU354" s="26"/>
      <c r="CV354" s="26"/>
      <c r="CW354" s="26"/>
    </row>
    <row r="355" spans="1:101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6"/>
      <c r="AB355" s="26"/>
      <c r="AC355" s="26"/>
      <c r="AD355" s="26"/>
      <c r="AE355" s="26"/>
      <c r="AF355" s="26"/>
      <c r="AG355" s="26"/>
      <c r="AH355" s="26"/>
      <c r="AI355" s="26"/>
      <c r="AJ355" s="26"/>
      <c r="AK355" s="26"/>
      <c r="AL355" s="26"/>
      <c r="AM355" s="26"/>
      <c r="AN355" s="26"/>
      <c r="AO355" s="26"/>
      <c r="AP355" s="26"/>
      <c r="AQ355" s="26"/>
      <c r="AR355" s="26"/>
      <c r="AS355" s="26"/>
      <c r="AT355" s="26"/>
      <c r="AU355" s="26"/>
      <c r="AV355" s="26"/>
      <c r="AW355" s="26"/>
      <c r="AX355" s="26"/>
      <c r="AY355" s="26"/>
      <c r="AZ355" s="26"/>
      <c r="BA355" s="26"/>
      <c r="BB355" s="26"/>
      <c r="BC355" s="26"/>
      <c r="BD355" s="26"/>
      <c r="BE355" s="26"/>
      <c r="BF355" s="26"/>
      <c r="BG355" s="26"/>
      <c r="BH355" s="26"/>
      <c r="BI355" s="26"/>
      <c r="BJ355" s="26"/>
      <c r="BK355" s="26"/>
      <c r="BL355" s="26"/>
      <c r="BM355" s="26"/>
      <c r="BN355" s="26"/>
      <c r="BO355" s="26"/>
      <c r="BP355" s="26"/>
      <c r="BQ355" s="26"/>
      <c r="BR355" s="26"/>
      <c r="BS355" s="26"/>
      <c r="BT355" s="26"/>
      <c r="BU355" s="26"/>
      <c r="BV355" s="26"/>
      <c r="BW355" s="26"/>
      <c r="BX355" s="26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26"/>
      <c r="CP355" s="26"/>
      <c r="CQ355" s="26"/>
      <c r="CR355" s="26"/>
      <c r="CS355" s="26"/>
      <c r="CT355" s="26"/>
      <c r="CU355" s="26"/>
      <c r="CV355" s="26"/>
      <c r="CW355" s="26"/>
    </row>
    <row r="356" spans="1:101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6"/>
      <c r="AB356" s="26"/>
      <c r="AC356" s="26"/>
      <c r="AD356" s="26"/>
      <c r="AE356" s="26"/>
      <c r="AF356" s="26"/>
      <c r="AG356" s="26"/>
      <c r="AH356" s="26"/>
      <c r="AI356" s="26"/>
      <c r="AJ356" s="26"/>
      <c r="AK356" s="26"/>
      <c r="AL356" s="26"/>
      <c r="AM356" s="26"/>
      <c r="AN356" s="26"/>
      <c r="AO356" s="26"/>
      <c r="AP356" s="26"/>
      <c r="AQ356" s="26"/>
      <c r="AR356" s="26"/>
      <c r="AS356" s="26"/>
      <c r="AT356" s="26"/>
      <c r="AU356" s="26"/>
      <c r="AV356" s="26"/>
      <c r="AW356" s="26"/>
      <c r="AX356" s="26"/>
      <c r="AY356" s="26"/>
      <c r="AZ356" s="26"/>
      <c r="BA356" s="26"/>
      <c r="BB356" s="26"/>
      <c r="BC356" s="26"/>
      <c r="BD356" s="26"/>
      <c r="BE356" s="26"/>
      <c r="BF356" s="26"/>
      <c r="BG356" s="26"/>
      <c r="BH356" s="26"/>
      <c r="BI356" s="26"/>
      <c r="BJ356" s="26"/>
      <c r="BK356" s="26"/>
      <c r="BL356" s="26"/>
      <c r="BM356" s="26"/>
      <c r="BN356" s="26"/>
      <c r="BO356" s="26"/>
      <c r="BP356" s="26"/>
      <c r="BQ356" s="26"/>
      <c r="BR356" s="26"/>
      <c r="BS356" s="26"/>
      <c r="BT356" s="26"/>
      <c r="BU356" s="26"/>
      <c r="BV356" s="26"/>
      <c r="BW356" s="26"/>
      <c r="BX356" s="26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26"/>
      <c r="CP356" s="26"/>
      <c r="CQ356" s="26"/>
      <c r="CR356" s="26"/>
      <c r="CS356" s="26"/>
      <c r="CT356" s="26"/>
      <c r="CU356" s="26"/>
      <c r="CV356" s="26"/>
      <c r="CW356" s="26"/>
    </row>
    <row r="357" spans="1:101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6"/>
      <c r="AB357" s="26"/>
      <c r="AC357" s="26"/>
      <c r="AD357" s="26"/>
      <c r="AE357" s="26"/>
      <c r="AF357" s="26"/>
      <c r="AG357" s="26"/>
      <c r="AH357" s="26"/>
      <c r="AI357" s="26"/>
      <c r="AJ357" s="26"/>
      <c r="AK357" s="26"/>
      <c r="AL357" s="26"/>
      <c r="AM357" s="26"/>
      <c r="AN357" s="26"/>
      <c r="AO357" s="26"/>
      <c r="AP357" s="26"/>
      <c r="AQ357" s="26"/>
      <c r="AR357" s="26"/>
      <c r="AS357" s="26"/>
      <c r="AT357" s="26"/>
      <c r="AU357" s="26"/>
      <c r="AV357" s="26"/>
      <c r="AW357" s="26"/>
      <c r="AX357" s="26"/>
      <c r="AY357" s="26"/>
      <c r="AZ357" s="26"/>
      <c r="BA357" s="26"/>
      <c r="BB357" s="26"/>
      <c r="BC357" s="26"/>
      <c r="BD357" s="26"/>
      <c r="BE357" s="26"/>
      <c r="BF357" s="26"/>
      <c r="BG357" s="26"/>
      <c r="BH357" s="26"/>
      <c r="BI357" s="26"/>
      <c r="BJ357" s="26"/>
      <c r="BK357" s="26"/>
      <c r="BL357" s="26"/>
      <c r="BM357" s="26"/>
      <c r="BN357" s="26"/>
      <c r="BO357" s="26"/>
      <c r="BP357" s="26"/>
      <c r="BQ357" s="26"/>
      <c r="BR357" s="26"/>
      <c r="BS357" s="26"/>
      <c r="BT357" s="26"/>
      <c r="BU357" s="26"/>
      <c r="BV357" s="26"/>
      <c r="BW357" s="26"/>
      <c r="BX357" s="26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26"/>
      <c r="CP357" s="26"/>
      <c r="CQ357" s="26"/>
      <c r="CR357" s="26"/>
      <c r="CS357" s="26"/>
      <c r="CT357" s="26"/>
      <c r="CU357" s="26"/>
      <c r="CV357" s="26"/>
      <c r="CW357" s="26"/>
    </row>
    <row r="358" spans="1:101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6"/>
      <c r="AB358" s="26"/>
      <c r="AC358" s="26"/>
      <c r="AD358" s="26"/>
      <c r="AE358" s="26"/>
      <c r="AF358" s="26"/>
      <c r="AG358" s="26"/>
      <c r="AH358" s="26"/>
      <c r="AI358" s="26"/>
      <c r="AJ358" s="26"/>
      <c r="AK358" s="26"/>
      <c r="AL358" s="26"/>
      <c r="AM358" s="26"/>
      <c r="AN358" s="26"/>
      <c r="AO358" s="26"/>
      <c r="AP358" s="26"/>
      <c r="AQ358" s="26"/>
      <c r="AR358" s="26"/>
      <c r="AS358" s="26"/>
      <c r="AT358" s="26"/>
      <c r="AU358" s="26"/>
      <c r="AV358" s="26"/>
      <c r="AW358" s="26"/>
      <c r="AX358" s="26"/>
      <c r="AY358" s="26"/>
      <c r="AZ358" s="26"/>
      <c r="BA358" s="26"/>
      <c r="BB358" s="26"/>
      <c r="BC358" s="26"/>
      <c r="BD358" s="26"/>
      <c r="BE358" s="26"/>
      <c r="BF358" s="26"/>
      <c r="BG358" s="26"/>
      <c r="BH358" s="26"/>
      <c r="BI358" s="26"/>
      <c r="BJ358" s="26"/>
      <c r="BK358" s="26"/>
      <c r="BL358" s="26"/>
      <c r="BM358" s="26"/>
      <c r="BN358" s="26"/>
      <c r="BO358" s="26"/>
      <c r="BP358" s="26"/>
      <c r="BQ358" s="26"/>
      <c r="BR358" s="26"/>
      <c r="BS358" s="26"/>
      <c r="BT358" s="26"/>
      <c r="BU358" s="26"/>
      <c r="BV358" s="26"/>
      <c r="BW358" s="26"/>
      <c r="BX358" s="26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26"/>
      <c r="CP358" s="26"/>
      <c r="CQ358" s="26"/>
      <c r="CR358" s="26"/>
      <c r="CS358" s="26"/>
      <c r="CT358" s="26"/>
      <c r="CU358" s="26"/>
      <c r="CV358" s="26"/>
      <c r="CW358" s="26"/>
    </row>
    <row r="359" spans="1:101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6"/>
      <c r="AB359" s="26"/>
      <c r="AC359" s="26"/>
      <c r="AD359" s="26"/>
      <c r="AE359" s="26"/>
      <c r="AF359" s="26"/>
      <c r="AG359" s="26"/>
      <c r="AH359" s="26"/>
      <c r="AI359" s="26"/>
      <c r="AJ359" s="26"/>
      <c r="AK359" s="26"/>
      <c r="AL359" s="26"/>
      <c r="AM359" s="26"/>
      <c r="AN359" s="26"/>
      <c r="AO359" s="26"/>
      <c r="AP359" s="26"/>
      <c r="AQ359" s="26"/>
      <c r="AR359" s="26"/>
      <c r="AS359" s="26"/>
      <c r="AT359" s="26"/>
      <c r="AU359" s="26"/>
      <c r="AV359" s="26"/>
      <c r="AW359" s="26"/>
      <c r="AX359" s="26"/>
      <c r="AY359" s="26"/>
      <c r="AZ359" s="26"/>
      <c r="BA359" s="26"/>
      <c r="BB359" s="26"/>
      <c r="BC359" s="26"/>
      <c r="BD359" s="26"/>
      <c r="BE359" s="26"/>
      <c r="BF359" s="26"/>
      <c r="BG359" s="26"/>
      <c r="BH359" s="26"/>
      <c r="BI359" s="26"/>
      <c r="BJ359" s="26"/>
      <c r="BK359" s="26"/>
      <c r="BL359" s="26"/>
      <c r="BM359" s="26"/>
      <c r="BN359" s="26"/>
      <c r="BO359" s="26"/>
      <c r="BP359" s="26"/>
      <c r="BQ359" s="26"/>
      <c r="BR359" s="26"/>
      <c r="BS359" s="26"/>
      <c r="BT359" s="26"/>
      <c r="BU359" s="26"/>
      <c r="BV359" s="26"/>
      <c r="BW359" s="26"/>
      <c r="BX359" s="26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26"/>
      <c r="CP359" s="26"/>
      <c r="CQ359" s="26"/>
      <c r="CR359" s="26"/>
      <c r="CS359" s="26"/>
      <c r="CT359" s="26"/>
      <c r="CU359" s="26"/>
      <c r="CV359" s="26"/>
      <c r="CW359" s="26"/>
    </row>
    <row r="360" spans="1:101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6"/>
      <c r="AB360" s="26"/>
      <c r="AC360" s="26"/>
      <c r="AD360" s="26"/>
      <c r="AE360" s="26"/>
      <c r="AF360" s="26"/>
      <c r="AG360" s="26"/>
      <c r="AH360" s="26"/>
      <c r="AI360" s="26"/>
      <c r="AJ360" s="26"/>
      <c r="AK360" s="26"/>
      <c r="AL360" s="26"/>
      <c r="AM360" s="26"/>
      <c r="AN360" s="26"/>
      <c r="AO360" s="26"/>
      <c r="AP360" s="26"/>
      <c r="AQ360" s="26"/>
      <c r="AR360" s="26"/>
      <c r="AS360" s="26"/>
      <c r="AT360" s="26"/>
      <c r="AU360" s="26"/>
      <c r="AV360" s="26"/>
      <c r="AW360" s="26"/>
      <c r="AX360" s="26"/>
      <c r="AY360" s="26"/>
      <c r="AZ360" s="26"/>
      <c r="BA360" s="26"/>
      <c r="BB360" s="26"/>
      <c r="BC360" s="26"/>
      <c r="BD360" s="26"/>
      <c r="BE360" s="26"/>
      <c r="BF360" s="26"/>
      <c r="BG360" s="26"/>
      <c r="BH360" s="26"/>
      <c r="BI360" s="26"/>
      <c r="BJ360" s="26"/>
      <c r="BK360" s="26"/>
      <c r="BL360" s="26"/>
      <c r="BM360" s="26"/>
      <c r="BN360" s="26"/>
      <c r="BO360" s="26"/>
      <c r="BP360" s="26"/>
      <c r="BQ360" s="26"/>
      <c r="BR360" s="26"/>
      <c r="BS360" s="26"/>
      <c r="BT360" s="26"/>
      <c r="BU360" s="26"/>
      <c r="BV360" s="26"/>
      <c r="BW360" s="26"/>
      <c r="BX360" s="26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26"/>
      <c r="CP360" s="26"/>
      <c r="CQ360" s="26"/>
      <c r="CR360" s="26"/>
      <c r="CS360" s="26"/>
      <c r="CT360" s="26"/>
      <c r="CU360" s="26"/>
      <c r="CV360" s="26"/>
      <c r="CW360" s="26"/>
    </row>
    <row r="361" spans="1:101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6"/>
      <c r="AB361" s="26"/>
      <c r="AC361" s="26"/>
      <c r="AD361" s="26"/>
      <c r="AE361" s="26"/>
      <c r="AF361" s="26"/>
      <c r="AG361" s="26"/>
      <c r="AH361" s="26"/>
      <c r="AI361" s="26"/>
      <c r="AJ361" s="26"/>
      <c r="AK361" s="26"/>
      <c r="AL361" s="26"/>
      <c r="AM361" s="26"/>
      <c r="AN361" s="26"/>
      <c r="AO361" s="26"/>
      <c r="AP361" s="26"/>
      <c r="AQ361" s="26"/>
      <c r="AR361" s="26"/>
      <c r="AS361" s="26"/>
      <c r="AT361" s="26"/>
      <c r="AU361" s="26"/>
      <c r="AV361" s="26"/>
      <c r="AW361" s="26"/>
      <c r="AX361" s="26"/>
      <c r="AY361" s="26"/>
      <c r="AZ361" s="26"/>
      <c r="BA361" s="26"/>
      <c r="BB361" s="26"/>
      <c r="BC361" s="26"/>
      <c r="BD361" s="26"/>
      <c r="BE361" s="26"/>
      <c r="BF361" s="26"/>
      <c r="BG361" s="26"/>
      <c r="BH361" s="26"/>
      <c r="BI361" s="26"/>
      <c r="BJ361" s="26"/>
      <c r="BK361" s="26"/>
      <c r="BL361" s="26"/>
      <c r="BM361" s="26"/>
      <c r="BN361" s="26"/>
      <c r="BO361" s="26"/>
      <c r="BP361" s="26"/>
      <c r="BQ361" s="26"/>
      <c r="BR361" s="26"/>
      <c r="BS361" s="26"/>
      <c r="BT361" s="26"/>
      <c r="BU361" s="26"/>
      <c r="BV361" s="26"/>
      <c r="BW361" s="26"/>
      <c r="BX361" s="26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26"/>
      <c r="CP361" s="26"/>
      <c r="CQ361" s="26"/>
      <c r="CR361" s="26"/>
      <c r="CS361" s="26"/>
      <c r="CT361" s="26"/>
      <c r="CU361" s="26"/>
      <c r="CV361" s="26"/>
      <c r="CW361" s="26"/>
    </row>
    <row r="362" spans="1:101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6"/>
      <c r="AB362" s="26"/>
      <c r="AC362" s="26"/>
      <c r="AD362" s="26"/>
      <c r="AE362" s="26"/>
      <c r="AF362" s="26"/>
      <c r="AG362" s="26"/>
      <c r="AH362" s="26"/>
      <c r="AI362" s="26"/>
      <c r="AJ362" s="26"/>
      <c r="AK362" s="26"/>
      <c r="AL362" s="26"/>
      <c r="AM362" s="26"/>
      <c r="AN362" s="26"/>
      <c r="AO362" s="26"/>
      <c r="AP362" s="26"/>
      <c r="AQ362" s="26"/>
      <c r="AR362" s="26"/>
      <c r="AS362" s="26"/>
      <c r="AT362" s="26"/>
      <c r="AU362" s="26"/>
      <c r="AV362" s="26"/>
      <c r="AW362" s="26"/>
      <c r="AX362" s="26"/>
      <c r="AY362" s="26"/>
      <c r="AZ362" s="26"/>
      <c r="BA362" s="26"/>
      <c r="BB362" s="26"/>
      <c r="BC362" s="26"/>
      <c r="BD362" s="26"/>
      <c r="BE362" s="26"/>
      <c r="BF362" s="26"/>
      <c r="BG362" s="26"/>
      <c r="BH362" s="26"/>
      <c r="BI362" s="26"/>
      <c r="BJ362" s="26"/>
      <c r="BK362" s="26"/>
      <c r="BL362" s="26"/>
      <c r="BM362" s="26"/>
      <c r="BN362" s="26"/>
      <c r="BO362" s="26"/>
      <c r="BP362" s="26"/>
      <c r="BQ362" s="26"/>
      <c r="BR362" s="26"/>
      <c r="BS362" s="26"/>
      <c r="BT362" s="26"/>
      <c r="BU362" s="26"/>
      <c r="BV362" s="26"/>
      <c r="BW362" s="26"/>
      <c r="BX362" s="26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26"/>
      <c r="CP362" s="26"/>
      <c r="CQ362" s="26"/>
      <c r="CR362" s="26"/>
      <c r="CS362" s="26"/>
      <c r="CT362" s="26"/>
      <c r="CU362" s="26"/>
      <c r="CV362" s="26"/>
      <c r="CW362" s="26"/>
    </row>
    <row r="363" spans="1:101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6"/>
      <c r="AB363" s="26"/>
      <c r="AC363" s="26"/>
      <c r="AD363" s="26"/>
      <c r="AE363" s="26"/>
      <c r="AF363" s="26"/>
      <c r="AG363" s="26"/>
      <c r="AH363" s="26"/>
      <c r="AI363" s="26"/>
      <c r="AJ363" s="26"/>
      <c r="AK363" s="26"/>
      <c r="AL363" s="26"/>
      <c r="AM363" s="26"/>
      <c r="AN363" s="26"/>
      <c r="AO363" s="26"/>
      <c r="AP363" s="26"/>
      <c r="AQ363" s="26"/>
      <c r="AR363" s="26"/>
      <c r="AS363" s="26"/>
      <c r="AT363" s="26"/>
      <c r="AU363" s="26"/>
      <c r="AV363" s="26"/>
      <c r="AW363" s="26"/>
      <c r="AX363" s="26"/>
      <c r="AY363" s="26"/>
      <c r="AZ363" s="26"/>
      <c r="BA363" s="26"/>
      <c r="BB363" s="26"/>
      <c r="BC363" s="26"/>
      <c r="BD363" s="26"/>
      <c r="BE363" s="26"/>
      <c r="BF363" s="26"/>
      <c r="BG363" s="26"/>
      <c r="BH363" s="26"/>
      <c r="BI363" s="26"/>
      <c r="BJ363" s="26"/>
      <c r="BK363" s="26"/>
      <c r="BL363" s="26"/>
      <c r="BM363" s="26"/>
      <c r="BN363" s="26"/>
      <c r="BO363" s="26"/>
      <c r="BP363" s="26"/>
      <c r="BQ363" s="26"/>
      <c r="BR363" s="26"/>
      <c r="BS363" s="26"/>
      <c r="BT363" s="26"/>
      <c r="BU363" s="26"/>
      <c r="BV363" s="26"/>
      <c r="BW363" s="26"/>
      <c r="BX363" s="26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26"/>
      <c r="CP363" s="26"/>
      <c r="CQ363" s="26"/>
      <c r="CR363" s="26"/>
      <c r="CS363" s="26"/>
      <c r="CT363" s="26"/>
      <c r="CU363" s="26"/>
      <c r="CV363" s="26"/>
      <c r="CW363" s="26"/>
    </row>
    <row r="364" spans="1:101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6"/>
      <c r="AB364" s="26"/>
      <c r="AC364" s="26"/>
      <c r="AD364" s="26"/>
      <c r="AE364" s="26"/>
      <c r="AF364" s="26"/>
      <c r="AG364" s="26"/>
      <c r="AH364" s="26"/>
      <c r="AI364" s="26"/>
      <c r="AJ364" s="26"/>
      <c r="AK364" s="26"/>
      <c r="AL364" s="26"/>
      <c r="AM364" s="26"/>
      <c r="AN364" s="26"/>
      <c r="AO364" s="26"/>
      <c r="AP364" s="26"/>
      <c r="AQ364" s="26"/>
      <c r="AR364" s="26"/>
      <c r="AS364" s="26"/>
      <c r="AT364" s="26"/>
      <c r="AU364" s="26"/>
      <c r="AV364" s="26"/>
      <c r="AW364" s="26"/>
      <c r="AX364" s="26"/>
      <c r="AY364" s="26"/>
      <c r="AZ364" s="26"/>
      <c r="BA364" s="26"/>
      <c r="BB364" s="26"/>
      <c r="BC364" s="26"/>
      <c r="BD364" s="26"/>
      <c r="BE364" s="26"/>
      <c r="BF364" s="26"/>
      <c r="BG364" s="26"/>
      <c r="BH364" s="26"/>
      <c r="BI364" s="26"/>
      <c r="BJ364" s="26"/>
      <c r="BK364" s="26"/>
      <c r="BL364" s="26"/>
      <c r="BM364" s="26"/>
      <c r="BN364" s="26"/>
      <c r="BO364" s="26"/>
      <c r="BP364" s="26"/>
      <c r="BQ364" s="26"/>
      <c r="BR364" s="26"/>
      <c r="BS364" s="26"/>
      <c r="BT364" s="26"/>
      <c r="BU364" s="26"/>
      <c r="BV364" s="26"/>
      <c r="BW364" s="26"/>
      <c r="BX364" s="26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26"/>
      <c r="CP364" s="26"/>
      <c r="CQ364" s="26"/>
      <c r="CR364" s="26"/>
      <c r="CS364" s="26"/>
      <c r="CT364" s="26"/>
      <c r="CU364" s="26"/>
      <c r="CV364" s="26"/>
      <c r="CW364" s="26"/>
    </row>
    <row r="365" spans="1:101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6"/>
      <c r="AB365" s="26"/>
      <c r="AC365" s="26"/>
      <c r="AD365" s="26"/>
      <c r="AE365" s="26"/>
      <c r="AF365" s="26"/>
      <c r="AG365" s="26"/>
      <c r="AH365" s="26"/>
      <c r="AI365" s="26"/>
      <c r="AJ365" s="26"/>
      <c r="AK365" s="26"/>
      <c r="AL365" s="26"/>
      <c r="AM365" s="26"/>
      <c r="AN365" s="26"/>
      <c r="AO365" s="26"/>
      <c r="AP365" s="26"/>
      <c r="AQ365" s="26"/>
      <c r="AR365" s="26"/>
      <c r="AS365" s="26"/>
      <c r="AT365" s="26"/>
      <c r="AU365" s="26"/>
      <c r="AV365" s="26"/>
      <c r="AW365" s="26"/>
      <c r="AX365" s="26"/>
      <c r="AY365" s="26"/>
      <c r="AZ365" s="26"/>
      <c r="BA365" s="26"/>
      <c r="BB365" s="26"/>
      <c r="BC365" s="26"/>
      <c r="BD365" s="26"/>
      <c r="BE365" s="26"/>
      <c r="BF365" s="26"/>
      <c r="BG365" s="26"/>
      <c r="BH365" s="26"/>
      <c r="BI365" s="26"/>
      <c r="BJ365" s="26"/>
      <c r="BK365" s="26"/>
      <c r="BL365" s="26"/>
      <c r="BM365" s="26"/>
      <c r="BN365" s="26"/>
      <c r="BO365" s="26"/>
      <c r="BP365" s="26"/>
      <c r="BQ365" s="26"/>
      <c r="BR365" s="26"/>
      <c r="BS365" s="26"/>
      <c r="BT365" s="26"/>
      <c r="BU365" s="26"/>
      <c r="BV365" s="26"/>
      <c r="BW365" s="26"/>
      <c r="BX365" s="26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26"/>
      <c r="CP365" s="26"/>
      <c r="CQ365" s="26"/>
      <c r="CR365" s="26"/>
      <c r="CS365" s="26"/>
      <c r="CT365" s="26"/>
      <c r="CU365" s="26"/>
      <c r="CV365" s="26"/>
      <c r="CW365" s="26"/>
    </row>
    <row r="366" spans="1:101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6"/>
      <c r="AB366" s="26"/>
      <c r="AC366" s="26"/>
      <c r="AD366" s="26"/>
      <c r="AE366" s="26"/>
      <c r="AF366" s="26"/>
      <c r="AG366" s="26"/>
      <c r="AH366" s="26"/>
      <c r="AI366" s="26"/>
      <c r="AJ366" s="26"/>
      <c r="AK366" s="26"/>
      <c r="AL366" s="26"/>
      <c r="AM366" s="26"/>
      <c r="AN366" s="26"/>
      <c r="AO366" s="26"/>
      <c r="AP366" s="26"/>
      <c r="AQ366" s="26"/>
      <c r="AR366" s="26"/>
      <c r="AS366" s="26"/>
      <c r="AT366" s="26"/>
      <c r="AU366" s="26"/>
      <c r="AV366" s="26"/>
      <c r="AW366" s="26"/>
      <c r="AX366" s="26"/>
      <c r="AY366" s="26"/>
      <c r="AZ366" s="26"/>
      <c r="BA366" s="26"/>
      <c r="BB366" s="26"/>
      <c r="BC366" s="26"/>
      <c r="BD366" s="26"/>
      <c r="BE366" s="26"/>
      <c r="BF366" s="26"/>
      <c r="BG366" s="26"/>
      <c r="BH366" s="26"/>
      <c r="BI366" s="26"/>
      <c r="BJ366" s="26"/>
      <c r="BK366" s="26"/>
      <c r="BL366" s="26"/>
      <c r="BM366" s="26"/>
      <c r="BN366" s="26"/>
      <c r="BO366" s="26"/>
      <c r="BP366" s="26"/>
      <c r="BQ366" s="26"/>
      <c r="BR366" s="26"/>
      <c r="BS366" s="26"/>
      <c r="BT366" s="26"/>
      <c r="BU366" s="26"/>
      <c r="BV366" s="26"/>
      <c r="BW366" s="26"/>
      <c r="BX366" s="26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26"/>
      <c r="CP366" s="26"/>
      <c r="CQ366" s="26"/>
      <c r="CR366" s="26"/>
      <c r="CS366" s="26"/>
      <c r="CT366" s="26"/>
      <c r="CU366" s="26"/>
      <c r="CV366" s="26"/>
      <c r="CW366" s="26"/>
    </row>
    <row r="367" spans="1:101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6"/>
      <c r="AB367" s="26"/>
      <c r="AC367" s="26"/>
      <c r="AD367" s="26"/>
      <c r="AE367" s="26"/>
      <c r="AF367" s="26"/>
      <c r="AG367" s="26"/>
      <c r="AH367" s="26"/>
      <c r="AI367" s="26"/>
      <c r="AJ367" s="26"/>
      <c r="AK367" s="26"/>
      <c r="AL367" s="26"/>
      <c r="AM367" s="26"/>
      <c r="AN367" s="26"/>
      <c r="AO367" s="26"/>
      <c r="AP367" s="26"/>
      <c r="AQ367" s="26"/>
      <c r="AR367" s="26"/>
      <c r="AS367" s="26"/>
      <c r="AT367" s="26"/>
      <c r="AU367" s="26"/>
      <c r="AV367" s="26"/>
      <c r="AW367" s="26"/>
      <c r="AX367" s="26"/>
      <c r="AY367" s="26"/>
      <c r="AZ367" s="26"/>
      <c r="BA367" s="26"/>
      <c r="BB367" s="26"/>
      <c r="BC367" s="26"/>
      <c r="BD367" s="26"/>
      <c r="BE367" s="26"/>
      <c r="BF367" s="26"/>
      <c r="BG367" s="26"/>
      <c r="BH367" s="26"/>
      <c r="BI367" s="26"/>
      <c r="BJ367" s="26"/>
      <c r="BK367" s="26"/>
      <c r="BL367" s="26"/>
      <c r="BM367" s="26"/>
      <c r="BN367" s="26"/>
      <c r="BO367" s="26"/>
      <c r="BP367" s="26"/>
      <c r="BQ367" s="26"/>
      <c r="BR367" s="26"/>
      <c r="BS367" s="26"/>
      <c r="BT367" s="26"/>
      <c r="BU367" s="26"/>
      <c r="BV367" s="26"/>
      <c r="BW367" s="26"/>
      <c r="BX367" s="26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26"/>
      <c r="CP367" s="26"/>
      <c r="CQ367" s="26"/>
      <c r="CR367" s="26"/>
      <c r="CS367" s="26"/>
      <c r="CT367" s="26"/>
      <c r="CU367" s="26"/>
      <c r="CV367" s="26"/>
      <c r="CW367" s="26"/>
    </row>
    <row r="368" spans="1:101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6"/>
      <c r="AB368" s="26"/>
      <c r="AC368" s="26"/>
      <c r="AD368" s="26"/>
      <c r="AE368" s="26"/>
      <c r="AF368" s="26"/>
      <c r="AG368" s="26"/>
      <c r="AH368" s="26"/>
      <c r="AI368" s="26"/>
      <c r="AJ368" s="26"/>
      <c r="AK368" s="26"/>
      <c r="AL368" s="26"/>
      <c r="AM368" s="26"/>
      <c r="AN368" s="26"/>
      <c r="AO368" s="26"/>
      <c r="AP368" s="26"/>
      <c r="AQ368" s="26"/>
      <c r="AR368" s="26"/>
      <c r="AS368" s="26"/>
      <c r="AT368" s="26"/>
      <c r="AU368" s="26"/>
      <c r="AV368" s="26"/>
      <c r="AW368" s="26"/>
      <c r="AX368" s="26"/>
      <c r="AY368" s="26"/>
      <c r="AZ368" s="26"/>
      <c r="BA368" s="26"/>
      <c r="BB368" s="26"/>
      <c r="BC368" s="26"/>
      <c r="BD368" s="26"/>
      <c r="BE368" s="26"/>
      <c r="BF368" s="26"/>
      <c r="BG368" s="26"/>
      <c r="BH368" s="26"/>
      <c r="BI368" s="26"/>
      <c r="BJ368" s="26"/>
      <c r="BK368" s="26"/>
      <c r="BL368" s="26"/>
      <c r="BM368" s="26"/>
      <c r="BN368" s="26"/>
      <c r="BO368" s="26"/>
      <c r="BP368" s="26"/>
      <c r="BQ368" s="26"/>
      <c r="BR368" s="26"/>
      <c r="BS368" s="26"/>
      <c r="BT368" s="26"/>
      <c r="BU368" s="26"/>
      <c r="BV368" s="26"/>
      <c r="BW368" s="26"/>
      <c r="BX368" s="26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26"/>
      <c r="CP368" s="26"/>
      <c r="CQ368" s="26"/>
      <c r="CR368" s="26"/>
      <c r="CS368" s="26"/>
      <c r="CT368" s="26"/>
      <c r="CU368" s="26"/>
      <c r="CV368" s="26"/>
      <c r="CW368" s="26"/>
    </row>
    <row r="369" spans="1:101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6"/>
      <c r="AB369" s="26"/>
      <c r="AC369" s="26"/>
      <c r="AD369" s="26"/>
      <c r="AE369" s="26"/>
      <c r="AF369" s="26"/>
      <c r="AG369" s="26"/>
      <c r="AH369" s="26"/>
      <c r="AI369" s="26"/>
      <c r="AJ369" s="26"/>
      <c r="AK369" s="26"/>
      <c r="AL369" s="26"/>
      <c r="AM369" s="26"/>
      <c r="AN369" s="26"/>
      <c r="AO369" s="26"/>
      <c r="AP369" s="26"/>
      <c r="AQ369" s="26"/>
      <c r="AR369" s="26"/>
      <c r="AS369" s="26"/>
      <c r="AT369" s="26"/>
      <c r="AU369" s="26"/>
      <c r="AV369" s="26"/>
      <c r="AW369" s="26"/>
      <c r="AX369" s="26"/>
      <c r="AY369" s="26"/>
      <c r="AZ369" s="26"/>
      <c r="BA369" s="26"/>
      <c r="BB369" s="26"/>
      <c r="BC369" s="26"/>
      <c r="BD369" s="26"/>
      <c r="BE369" s="26"/>
      <c r="BF369" s="26"/>
      <c r="BG369" s="26"/>
      <c r="BH369" s="26"/>
      <c r="BI369" s="26"/>
      <c r="BJ369" s="26"/>
      <c r="BK369" s="26"/>
      <c r="BL369" s="26"/>
      <c r="BM369" s="26"/>
      <c r="BN369" s="26"/>
      <c r="BO369" s="26"/>
      <c r="BP369" s="26"/>
      <c r="BQ369" s="26"/>
      <c r="BR369" s="26"/>
      <c r="BS369" s="26"/>
      <c r="BT369" s="26"/>
      <c r="BU369" s="26"/>
      <c r="BV369" s="26"/>
      <c r="BW369" s="26"/>
      <c r="BX369" s="26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26"/>
      <c r="CP369" s="26"/>
      <c r="CQ369" s="26"/>
      <c r="CR369" s="26"/>
      <c r="CS369" s="26"/>
      <c r="CT369" s="26"/>
      <c r="CU369" s="26"/>
      <c r="CV369" s="26"/>
      <c r="CW369" s="26"/>
    </row>
    <row r="370" spans="1:101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6"/>
      <c r="AB370" s="26"/>
      <c r="AC370" s="26"/>
      <c r="AD370" s="26"/>
      <c r="AE370" s="26"/>
      <c r="AF370" s="26"/>
      <c r="AG370" s="26"/>
      <c r="AH370" s="26"/>
      <c r="AI370" s="26"/>
      <c r="AJ370" s="26"/>
      <c r="AK370" s="26"/>
      <c r="AL370" s="26"/>
      <c r="AM370" s="26"/>
      <c r="AN370" s="26"/>
      <c r="AO370" s="26"/>
      <c r="AP370" s="26"/>
      <c r="AQ370" s="26"/>
      <c r="AR370" s="26"/>
      <c r="AS370" s="26"/>
      <c r="AT370" s="26"/>
      <c r="AU370" s="26"/>
      <c r="AV370" s="26"/>
      <c r="AW370" s="26"/>
      <c r="AX370" s="26"/>
      <c r="AY370" s="26"/>
      <c r="AZ370" s="26"/>
      <c r="BA370" s="26"/>
      <c r="BB370" s="26"/>
      <c r="BC370" s="26"/>
      <c r="BD370" s="26"/>
      <c r="BE370" s="26"/>
      <c r="BF370" s="26"/>
      <c r="BG370" s="26"/>
      <c r="BH370" s="26"/>
      <c r="BI370" s="26"/>
      <c r="BJ370" s="26"/>
      <c r="BK370" s="26"/>
      <c r="BL370" s="26"/>
      <c r="BM370" s="26"/>
      <c r="BN370" s="26"/>
      <c r="BO370" s="26"/>
      <c r="BP370" s="26"/>
      <c r="BQ370" s="26"/>
      <c r="BR370" s="26"/>
      <c r="BS370" s="26"/>
      <c r="BT370" s="26"/>
      <c r="BU370" s="26"/>
      <c r="BV370" s="26"/>
      <c r="BW370" s="26"/>
      <c r="BX370" s="26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26"/>
      <c r="CP370" s="26"/>
      <c r="CQ370" s="26"/>
      <c r="CR370" s="26"/>
      <c r="CS370" s="26"/>
      <c r="CT370" s="26"/>
      <c r="CU370" s="26"/>
      <c r="CV370" s="26"/>
      <c r="CW370" s="26"/>
    </row>
    <row r="371" spans="1:101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6"/>
      <c r="AB371" s="26"/>
      <c r="AC371" s="26"/>
      <c r="AD371" s="26"/>
      <c r="AE371" s="26"/>
      <c r="AF371" s="26"/>
      <c r="AG371" s="26"/>
      <c r="AH371" s="26"/>
      <c r="AI371" s="26"/>
      <c r="AJ371" s="26"/>
      <c r="AK371" s="26"/>
      <c r="AL371" s="26"/>
      <c r="AM371" s="26"/>
      <c r="AN371" s="26"/>
      <c r="AO371" s="26"/>
      <c r="AP371" s="26"/>
      <c r="AQ371" s="26"/>
      <c r="AR371" s="26"/>
      <c r="AS371" s="26"/>
      <c r="AT371" s="26"/>
      <c r="AU371" s="26"/>
      <c r="AV371" s="26"/>
      <c r="AW371" s="26"/>
      <c r="AX371" s="26"/>
      <c r="AY371" s="26"/>
      <c r="AZ371" s="26"/>
      <c r="BA371" s="26"/>
      <c r="BB371" s="26"/>
      <c r="BC371" s="26"/>
      <c r="BD371" s="26"/>
      <c r="BE371" s="26"/>
      <c r="BF371" s="26"/>
      <c r="BG371" s="26"/>
      <c r="BH371" s="26"/>
      <c r="BI371" s="26"/>
      <c r="BJ371" s="26"/>
      <c r="BK371" s="26"/>
      <c r="BL371" s="26"/>
      <c r="BM371" s="26"/>
      <c r="BN371" s="26"/>
      <c r="BO371" s="26"/>
      <c r="BP371" s="26"/>
      <c r="BQ371" s="26"/>
      <c r="BR371" s="26"/>
      <c r="BS371" s="26"/>
      <c r="BT371" s="26"/>
      <c r="BU371" s="26"/>
      <c r="BV371" s="26"/>
      <c r="BW371" s="26"/>
      <c r="BX371" s="26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26"/>
      <c r="CP371" s="26"/>
      <c r="CQ371" s="26"/>
      <c r="CR371" s="26"/>
      <c r="CS371" s="26"/>
      <c r="CT371" s="26"/>
      <c r="CU371" s="26"/>
      <c r="CV371" s="26"/>
      <c r="CW371" s="26"/>
    </row>
    <row r="372" spans="1:101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6"/>
      <c r="AB372" s="26"/>
      <c r="AC372" s="26"/>
      <c r="AD372" s="26"/>
      <c r="AE372" s="26"/>
      <c r="AF372" s="26"/>
      <c r="AG372" s="26"/>
      <c r="AH372" s="26"/>
      <c r="AI372" s="26"/>
      <c r="AJ372" s="26"/>
      <c r="AK372" s="26"/>
      <c r="AL372" s="26"/>
      <c r="AM372" s="26"/>
      <c r="AN372" s="26"/>
      <c r="AO372" s="26"/>
      <c r="AP372" s="26"/>
      <c r="AQ372" s="26"/>
      <c r="AR372" s="26"/>
      <c r="AS372" s="26"/>
      <c r="AT372" s="26"/>
      <c r="AU372" s="26"/>
      <c r="AV372" s="26"/>
      <c r="AW372" s="26"/>
      <c r="AX372" s="26"/>
      <c r="AY372" s="26"/>
      <c r="AZ372" s="26"/>
      <c r="BA372" s="26"/>
      <c r="BB372" s="26"/>
      <c r="BC372" s="26"/>
      <c r="BD372" s="26"/>
      <c r="BE372" s="26"/>
      <c r="BF372" s="26"/>
      <c r="BG372" s="26"/>
      <c r="BH372" s="26"/>
      <c r="BI372" s="26"/>
      <c r="BJ372" s="26"/>
      <c r="BK372" s="26"/>
      <c r="BL372" s="26"/>
      <c r="BM372" s="26"/>
      <c r="BN372" s="26"/>
      <c r="BO372" s="26"/>
      <c r="BP372" s="26"/>
      <c r="BQ372" s="26"/>
      <c r="BR372" s="26"/>
      <c r="BS372" s="26"/>
      <c r="BT372" s="26"/>
      <c r="BU372" s="26"/>
      <c r="BV372" s="26"/>
      <c r="BW372" s="26"/>
      <c r="BX372" s="26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26"/>
      <c r="CP372" s="26"/>
      <c r="CQ372" s="26"/>
      <c r="CR372" s="26"/>
      <c r="CS372" s="26"/>
      <c r="CT372" s="26"/>
      <c r="CU372" s="26"/>
      <c r="CV372" s="26"/>
      <c r="CW372" s="26"/>
    </row>
    <row r="373" spans="1:101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6"/>
      <c r="AB373" s="26"/>
      <c r="AC373" s="26"/>
      <c r="AD373" s="26"/>
      <c r="AE373" s="26"/>
      <c r="AF373" s="26"/>
      <c r="AG373" s="26"/>
      <c r="AH373" s="26"/>
      <c r="AI373" s="26"/>
      <c r="AJ373" s="26"/>
      <c r="AK373" s="26"/>
      <c r="AL373" s="26"/>
      <c r="AM373" s="26"/>
      <c r="AN373" s="26"/>
      <c r="AO373" s="26"/>
      <c r="AP373" s="26"/>
      <c r="AQ373" s="26"/>
      <c r="AR373" s="26"/>
      <c r="AS373" s="26"/>
      <c r="AT373" s="26"/>
      <c r="AU373" s="26"/>
      <c r="AV373" s="26"/>
      <c r="AW373" s="26"/>
      <c r="AX373" s="26"/>
      <c r="AY373" s="26"/>
      <c r="AZ373" s="26"/>
      <c r="BA373" s="26"/>
      <c r="BB373" s="26"/>
      <c r="BC373" s="26"/>
      <c r="BD373" s="26"/>
      <c r="BE373" s="26"/>
      <c r="BF373" s="26"/>
      <c r="BG373" s="26"/>
      <c r="BH373" s="26"/>
      <c r="BI373" s="26"/>
      <c r="BJ373" s="26"/>
      <c r="BK373" s="26"/>
      <c r="BL373" s="26"/>
      <c r="BM373" s="26"/>
      <c r="BN373" s="26"/>
      <c r="BO373" s="26"/>
      <c r="BP373" s="26"/>
      <c r="BQ373" s="26"/>
      <c r="BR373" s="26"/>
      <c r="BS373" s="26"/>
      <c r="BT373" s="26"/>
      <c r="BU373" s="26"/>
      <c r="BV373" s="26"/>
      <c r="BW373" s="26"/>
      <c r="BX373" s="26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26"/>
      <c r="CP373" s="26"/>
      <c r="CQ373" s="26"/>
      <c r="CR373" s="26"/>
      <c r="CS373" s="26"/>
      <c r="CT373" s="26"/>
      <c r="CU373" s="26"/>
      <c r="CV373" s="26"/>
      <c r="CW373" s="26"/>
    </row>
    <row r="374" spans="1:101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6"/>
      <c r="AB374" s="26"/>
      <c r="AC374" s="26"/>
      <c r="AD374" s="26"/>
      <c r="AE374" s="26"/>
      <c r="AF374" s="26"/>
      <c r="AG374" s="26"/>
      <c r="AH374" s="26"/>
      <c r="AI374" s="26"/>
      <c r="AJ374" s="26"/>
      <c r="AK374" s="26"/>
      <c r="AL374" s="26"/>
      <c r="AM374" s="26"/>
      <c r="AN374" s="26"/>
      <c r="AO374" s="26"/>
      <c r="AP374" s="26"/>
      <c r="AQ374" s="26"/>
      <c r="AR374" s="26"/>
      <c r="AS374" s="26"/>
      <c r="AT374" s="26"/>
      <c r="AU374" s="26"/>
      <c r="AV374" s="26"/>
      <c r="AW374" s="26"/>
      <c r="AX374" s="26"/>
      <c r="AY374" s="26"/>
      <c r="AZ374" s="26"/>
      <c r="BA374" s="26"/>
      <c r="BB374" s="26"/>
      <c r="BC374" s="26"/>
      <c r="BD374" s="26"/>
      <c r="BE374" s="26"/>
      <c r="BF374" s="26"/>
      <c r="BG374" s="26"/>
      <c r="BH374" s="26"/>
      <c r="BI374" s="26"/>
      <c r="BJ374" s="26"/>
      <c r="BK374" s="26"/>
      <c r="BL374" s="26"/>
      <c r="BM374" s="26"/>
      <c r="BN374" s="26"/>
      <c r="BO374" s="26"/>
      <c r="BP374" s="26"/>
      <c r="BQ374" s="26"/>
      <c r="BR374" s="26"/>
      <c r="BS374" s="26"/>
      <c r="BT374" s="26"/>
      <c r="BU374" s="26"/>
      <c r="BV374" s="26"/>
      <c r="BW374" s="26"/>
      <c r="BX374" s="26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26"/>
      <c r="CP374" s="26"/>
      <c r="CQ374" s="26"/>
      <c r="CR374" s="26"/>
      <c r="CS374" s="26"/>
      <c r="CT374" s="26"/>
      <c r="CU374" s="26"/>
      <c r="CV374" s="26"/>
      <c r="CW374" s="26"/>
    </row>
    <row r="375" spans="1:101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6"/>
      <c r="AB375" s="26"/>
      <c r="AC375" s="26"/>
      <c r="AD375" s="26"/>
      <c r="AE375" s="26"/>
      <c r="AF375" s="26"/>
      <c r="AG375" s="26"/>
      <c r="AH375" s="26"/>
      <c r="AI375" s="26"/>
      <c r="AJ375" s="26"/>
      <c r="AK375" s="26"/>
      <c r="AL375" s="26"/>
      <c r="AM375" s="26"/>
      <c r="AN375" s="26"/>
      <c r="AO375" s="26"/>
      <c r="AP375" s="26"/>
      <c r="AQ375" s="26"/>
      <c r="AR375" s="26"/>
      <c r="AS375" s="26"/>
      <c r="AT375" s="26"/>
      <c r="AU375" s="26"/>
      <c r="AV375" s="26"/>
      <c r="AW375" s="26"/>
      <c r="AX375" s="26"/>
      <c r="AY375" s="26"/>
      <c r="AZ375" s="26"/>
      <c r="BA375" s="26"/>
      <c r="BB375" s="26"/>
      <c r="BC375" s="26"/>
      <c r="BD375" s="26"/>
      <c r="BE375" s="26"/>
      <c r="BF375" s="26"/>
      <c r="BG375" s="26"/>
      <c r="BH375" s="26"/>
      <c r="BI375" s="26"/>
      <c r="BJ375" s="26"/>
      <c r="BK375" s="26"/>
      <c r="BL375" s="26"/>
      <c r="BM375" s="26"/>
      <c r="BN375" s="26"/>
      <c r="BO375" s="26"/>
      <c r="BP375" s="26"/>
      <c r="BQ375" s="26"/>
      <c r="BR375" s="26"/>
      <c r="BS375" s="26"/>
      <c r="BT375" s="26"/>
      <c r="BU375" s="26"/>
      <c r="BV375" s="26"/>
      <c r="BW375" s="26"/>
      <c r="BX375" s="26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26"/>
      <c r="CP375" s="26"/>
      <c r="CQ375" s="26"/>
      <c r="CR375" s="26"/>
      <c r="CS375" s="26"/>
      <c r="CT375" s="26"/>
      <c r="CU375" s="26"/>
      <c r="CV375" s="26"/>
      <c r="CW375" s="26"/>
    </row>
    <row r="376" spans="1:101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6"/>
      <c r="AB376" s="26"/>
      <c r="AC376" s="26"/>
      <c r="AD376" s="26"/>
      <c r="AE376" s="26"/>
      <c r="AF376" s="26"/>
      <c r="AG376" s="26"/>
      <c r="AH376" s="26"/>
      <c r="AI376" s="26"/>
      <c r="AJ376" s="26"/>
      <c r="AK376" s="26"/>
      <c r="AL376" s="26"/>
      <c r="AM376" s="26"/>
      <c r="AN376" s="26"/>
      <c r="AO376" s="26"/>
      <c r="AP376" s="26"/>
      <c r="AQ376" s="26"/>
      <c r="AR376" s="26"/>
      <c r="AS376" s="26"/>
      <c r="AT376" s="26"/>
      <c r="AU376" s="26"/>
      <c r="AV376" s="26"/>
      <c r="AW376" s="26"/>
      <c r="AX376" s="26"/>
      <c r="AY376" s="26"/>
      <c r="AZ376" s="26"/>
      <c r="BA376" s="26"/>
      <c r="BB376" s="26"/>
      <c r="BC376" s="26"/>
      <c r="BD376" s="26"/>
      <c r="BE376" s="26"/>
      <c r="BF376" s="26"/>
      <c r="BG376" s="26"/>
      <c r="BH376" s="26"/>
      <c r="BI376" s="26"/>
      <c r="BJ376" s="26"/>
      <c r="BK376" s="26"/>
      <c r="BL376" s="26"/>
      <c r="BM376" s="26"/>
      <c r="BN376" s="26"/>
      <c r="BO376" s="26"/>
      <c r="BP376" s="26"/>
      <c r="BQ376" s="26"/>
      <c r="BR376" s="26"/>
      <c r="BS376" s="26"/>
      <c r="BT376" s="26"/>
      <c r="BU376" s="26"/>
      <c r="BV376" s="26"/>
      <c r="BW376" s="26"/>
      <c r="BX376" s="26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26"/>
      <c r="CP376" s="26"/>
      <c r="CQ376" s="26"/>
      <c r="CR376" s="26"/>
      <c r="CS376" s="26"/>
      <c r="CT376" s="26"/>
      <c r="CU376" s="26"/>
      <c r="CV376" s="26"/>
      <c r="CW376" s="26"/>
    </row>
    <row r="377" spans="1:101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6"/>
      <c r="AB377" s="26"/>
      <c r="AC377" s="26"/>
      <c r="AD377" s="26"/>
      <c r="AE377" s="26"/>
      <c r="AF377" s="26"/>
      <c r="AG377" s="26"/>
      <c r="AH377" s="26"/>
      <c r="AI377" s="26"/>
      <c r="AJ377" s="26"/>
      <c r="AK377" s="26"/>
      <c r="AL377" s="26"/>
      <c r="AM377" s="26"/>
      <c r="AN377" s="26"/>
      <c r="AO377" s="26"/>
      <c r="AP377" s="26"/>
      <c r="AQ377" s="26"/>
      <c r="AR377" s="26"/>
      <c r="AS377" s="26"/>
      <c r="AT377" s="26"/>
      <c r="AU377" s="26"/>
      <c r="AV377" s="26"/>
      <c r="AW377" s="26"/>
      <c r="AX377" s="26"/>
      <c r="AY377" s="26"/>
      <c r="AZ377" s="26"/>
      <c r="BA377" s="26"/>
      <c r="BB377" s="26"/>
      <c r="BC377" s="26"/>
      <c r="BD377" s="26"/>
      <c r="BE377" s="26"/>
      <c r="BF377" s="26"/>
      <c r="BG377" s="26"/>
      <c r="BH377" s="26"/>
      <c r="BI377" s="26"/>
      <c r="BJ377" s="26"/>
      <c r="BK377" s="26"/>
      <c r="BL377" s="26"/>
      <c r="BM377" s="26"/>
      <c r="BN377" s="26"/>
      <c r="BO377" s="26"/>
      <c r="BP377" s="26"/>
      <c r="BQ377" s="26"/>
      <c r="BR377" s="26"/>
      <c r="BS377" s="26"/>
      <c r="BT377" s="26"/>
      <c r="BU377" s="26"/>
      <c r="BV377" s="26"/>
      <c r="BW377" s="26"/>
      <c r="BX377" s="26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26"/>
      <c r="CP377" s="26"/>
      <c r="CQ377" s="26"/>
      <c r="CR377" s="26"/>
      <c r="CS377" s="26"/>
      <c r="CT377" s="26"/>
      <c r="CU377" s="26"/>
      <c r="CV377" s="26"/>
      <c r="CW377" s="26"/>
    </row>
    <row r="378" spans="1:101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6"/>
      <c r="AB378" s="26"/>
      <c r="AC378" s="26"/>
      <c r="AD378" s="26"/>
      <c r="AE378" s="26"/>
      <c r="AF378" s="26"/>
      <c r="AG378" s="26"/>
      <c r="AH378" s="26"/>
      <c r="AI378" s="26"/>
      <c r="AJ378" s="26"/>
      <c r="AK378" s="26"/>
      <c r="AL378" s="26"/>
      <c r="AM378" s="26"/>
      <c r="AN378" s="26"/>
      <c r="AO378" s="26"/>
      <c r="AP378" s="26"/>
      <c r="AQ378" s="26"/>
      <c r="AR378" s="26"/>
      <c r="AS378" s="26"/>
      <c r="AT378" s="26"/>
      <c r="AU378" s="26"/>
      <c r="AV378" s="26"/>
      <c r="AW378" s="26"/>
      <c r="AX378" s="26"/>
      <c r="AY378" s="26"/>
      <c r="AZ378" s="26"/>
      <c r="BA378" s="26"/>
      <c r="BB378" s="26"/>
      <c r="BC378" s="26"/>
      <c r="BD378" s="26"/>
      <c r="BE378" s="26"/>
      <c r="BF378" s="26"/>
      <c r="BG378" s="26"/>
      <c r="BH378" s="26"/>
      <c r="BI378" s="26"/>
      <c r="BJ378" s="26"/>
      <c r="BK378" s="26"/>
      <c r="BL378" s="26"/>
      <c r="BM378" s="26"/>
      <c r="BN378" s="26"/>
      <c r="BO378" s="26"/>
      <c r="BP378" s="26"/>
      <c r="BQ378" s="26"/>
      <c r="BR378" s="26"/>
      <c r="BS378" s="26"/>
      <c r="BT378" s="26"/>
      <c r="BU378" s="26"/>
      <c r="BV378" s="26"/>
      <c r="BW378" s="26"/>
      <c r="BX378" s="26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26"/>
      <c r="CP378" s="26"/>
      <c r="CQ378" s="26"/>
      <c r="CR378" s="26"/>
      <c r="CS378" s="26"/>
      <c r="CT378" s="26"/>
      <c r="CU378" s="26"/>
      <c r="CV378" s="26"/>
      <c r="CW378" s="26"/>
    </row>
    <row r="379" spans="1:101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6"/>
      <c r="AB379" s="26"/>
      <c r="AC379" s="26"/>
      <c r="AD379" s="26"/>
      <c r="AE379" s="26"/>
      <c r="AF379" s="26"/>
      <c r="AG379" s="26"/>
      <c r="AH379" s="26"/>
      <c r="AI379" s="26"/>
      <c r="AJ379" s="26"/>
      <c r="AK379" s="26"/>
      <c r="AL379" s="26"/>
      <c r="AM379" s="26"/>
      <c r="AN379" s="26"/>
      <c r="AO379" s="26"/>
      <c r="AP379" s="26"/>
      <c r="AQ379" s="26"/>
      <c r="AR379" s="26"/>
      <c r="AS379" s="26"/>
      <c r="AT379" s="26"/>
      <c r="AU379" s="26"/>
      <c r="AV379" s="26"/>
      <c r="AW379" s="26"/>
      <c r="AX379" s="26"/>
      <c r="AY379" s="26"/>
      <c r="AZ379" s="26"/>
      <c r="BA379" s="26"/>
      <c r="BB379" s="26"/>
      <c r="BC379" s="26"/>
      <c r="BD379" s="26"/>
      <c r="BE379" s="26"/>
      <c r="BF379" s="26"/>
      <c r="BG379" s="26"/>
      <c r="BH379" s="26"/>
      <c r="BI379" s="26"/>
      <c r="BJ379" s="26"/>
      <c r="BK379" s="26"/>
      <c r="BL379" s="26"/>
      <c r="BM379" s="26"/>
      <c r="BN379" s="26"/>
      <c r="BO379" s="26"/>
      <c r="BP379" s="26"/>
      <c r="BQ379" s="26"/>
      <c r="BR379" s="26"/>
      <c r="BS379" s="26"/>
      <c r="BT379" s="26"/>
      <c r="BU379" s="26"/>
      <c r="BV379" s="26"/>
      <c r="BW379" s="26"/>
      <c r="BX379" s="26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26"/>
      <c r="CP379" s="26"/>
      <c r="CQ379" s="26"/>
      <c r="CR379" s="26"/>
      <c r="CS379" s="26"/>
      <c r="CT379" s="26"/>
      <c r="CU379" s="26"/>
      <c r="CV379" s="26"/>
      <c r="CW379" s="26"/>
    </row>
    <row r="380" spans="1:101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6"/>
      <c r="AB380" s="26"/>
      <c r="AC380" s="26"/>
      <c r="AD380" s="26"/>
      <c r="AE380" s="26"/>
      <c r="AF380" s="26"/>
      <c r="AG380" s="26"/>
      <c r="AH380" s="26"/>
      <c r="AI380" s="26"/>
      <c r="AJ380" s="26"/>
      <c r="AK380" s="26"/>
      <c r="AL380" s="26"/>
      <c r="AM380" s="26"/>
      <c r="AN380" s="26"/>
      <c r="AO380" s="26"/>
      <c r="AP380" s="26"/>
      <c r="AQ380" s="26"/>
      <c r="AR380" s="26"/>
      <c r="AS380" s="26"/>
      <c r="AT380" s="26"/>
      <c r="AU380" s="26"/>
      <c r="AV380" s="26"/>
      <c r="AW380" s="26"/>
      <c r="AX380" s="26"/>
      <c r="AY380" s="26"/>
      <c r="AZ380" s="26"/>
      <c r="BA380" s="26"/>
      <c r="BB380" s="26"/>
      <c r="BC380" s="26"/>
      <c r="BD380" s="26"/>
      <c r="BE380" s="26"/>
      <c r="BF380" s="26"/>
      <c r="BG380" s="26"/>
      <c r="BH380" s="26"/>
      <c r="BI380" s="26"/>
      <c r="BJ380" s="26"/>
      <c r="BK380" s="26"/>
      <c r="BL380" s="26"/>
      <c r="BM380" s="26"/>
      <c r="BN380" s="26"/>
      <c r="BO380" s="26"/>
      <c r="BP380" s="26"/>
      <c r="BQ380" s="26"/>
      <c r="BR380" s="26"/>
      <c r="BS380" s="26"/>
      <c r="BT380" s="26"/>
      <c r="BU380" s="26"/>
      <c r="BV380" s="26"/>
      <c r="BW380" s="26"/>
      <c r="BX380" s="26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26"/>
      <c r="CP380" s="26"/>
      <c r="CQ380" s="26"/>
      <c r="CR380" s="26"/>
      <c r="CS380" s="26"/>
      <c r="CT380" s="26"/>
      <c r="CU380" s="26"/>
      <c r="CV380" s="26"/>
      <c r="CW380" s="26"/>
    </row>
    <row r="381" spans="1:101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6"/>
      <c r="AB381" s="26"/>
      <c r="AC381" s="26"/>
      <c r="AD381" s="26"/>
      <c r="AE381" s="26"/>
      <c r="AF381" s="26"/>
      <c r="AG381" s="26"/>
      <c r="AH381" s="26"/>
      <c r="AI381" s="26"/>
      <c r="AJ381" s="26"/>
      <c r="AK381" s="26"/>
      <c r="AL381" s="26"/>
      <c r="AM381" s="26"/>
      <c r="AN381" s="26"/>
      <c r="AO381" s="26"/>
      <c r="AP381" s="26"/>
      <c r="AQ381" s="26"/>
      <c r="AR381" s="26"/>
      <c r="AS381" s="26"/>
      <c r="AT381" s="26"/>
      <c r="AU381" s="26"/>
      <c r="AV381" s="26"/>
      <c r="AW381" s="26"/>
      <c r="AX381" s="26"/>
      <c r="AY381" s="26"/>
      <c r="AZ381" s="26"/>
      <c r="BA381" s="26"/>
      <c r="BB381" s="26"/>
      <c r="BC381" s="26"/>
      <c r="BD381" s="26"/>
      <c r="BE381" s="26"/>
      <c r="BF381" s="26"/>
      <c r="BG381" s="26"/>
      <c r="BH381" s="26"/>
      <c r="BI381" s="26"/>
      <c r="BJ381" s="26"/>
      <c r="BK381" s="26"/>
      <c r="BL381" s="26"/>
      <c r="BM381" s="26"/>
      <c r="BN381" s="26"/>
      <c r="BO381" s="26"/>
      <c r="BP381" s="26"/>
      <c r="BQ381" s="26"/>
      <c r="BR381" s="26"/>
      <c r="BS381" s="26"/>
      <c r="BT381" s="26"/>
      <c r="BU381" s="26"/>
      <c r="BV381" s="26"/>
      <c r="BW381" s="26"/>
      <c r="BX381" s="26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26"/>
      <c r="CP381" s="26"/>
      <c r="CQ381" s="26"/>
      <c r="CR381" s="26"/>
      <c r="CS381" s="26"/>
      <c r="CT381" s="26"/>
      <c r="CU381" s="26"/>
      <c r="CV381" s="26"/>
      <c r="CW381" s="26"/>
    </row>
    <row r="382" spans="1:101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6"/>
      <c r="AB382" s="26"/>
      <c r="AC382" s="26"/>
      <c r="AD382" s="26"/>
      <c r="AE382" s="26"/>
      <c r="AF382" s="26"/>
      <c r="AG382" s="26"/>
      <c r="AH382" s="26"/>
      <c r="AI382" s="26"/>
      <c r="AJ382" s="26"/>
      <c r="AK382" s="26"/>
      <c r="AL382" s="26"/>
      <c r="AM382" s="26"/>
      <c r="AN382" s="26"/>
      <c r="AO382" s="26"/>
      <c r="AP382" s="26"/>
      <c r="AQ382" s="26"/>
      <c r="AR382" s="26"/>
      <c r="AS382" s="26"/>
      <c r="AT382" s="26"/>
      <c r="AU382" s="26"/>
      <c r="AV382" s="26"/>
      <c r="AW382" s="26"/>
      <c r="AX382" s="26"/>
      <c r="AY382" s="26"/>
      <c r="AZ382" s="26"/>
      <c r="BA382" s="26"/>
      <c r="BB382" s="26"/>
      <c r="BC382" s="26"/>
      <c r="BD382" s="26"/>
      <c r="BE382" s="26"/>
      <c r="BF382" s="26"/>
      <c r="BG382" s="26"/>
      <c r="BH382" s="26"/>
      <c r="BI382" s="26"/>
      <c r="BJ382" s="26"/>
      <c r="BK382" s="26"/>
      <c r="BL382" s="26"/>
      <c r="BM382" s="26"/>
      <c r="BN382" s="26"/>
      <c r="BO382" s="26"/>
      <c r="BP382" s="26"/>
      <c r="BQ382" s="26"/>
      <c r="BR382" s="26"/>
      <c r="BS382" s="26"/>
      <c r="BT382" s="26"/>
      <c r="BU382" s="26"/>
      <c r="BV382" s="26"/>
      <c r="BW382" s="26"/>
      <c r="BX382" s="26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26"/>
      <c r="CP382" s="26"/>
      <c r="CQ382" s="26"/>
      <c r="CR382" s="26"/>
      <c r="CS382" s="26"/>
      <c r="CT382" s="26"/>
      <c r="CU382" s="26"/>
      <c r="CV382" s="26"/>
      <c r="CW382" s="26"/>
    </row>
    <row r="383" spans="1:101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6"/>
      <c r="AB383" s="26"/>
      <c r="AC383" s="26"/>
      <c r="AD383" s="26"/>
      <c r="AE383" s="26"/>
      <c r="AF383" s="26"/>
      <c r="AG383" s="26"/>
      <c r="AH383" s="26"/>
      <c r="AI383" s="26"/>
      <c r="AJ383" s="26"/>
      <c r="AK383" s="26"/>
      <c r="AL383" s="26"/>
      <c r="AM383" s="26"/>
      <c r="AN383" s="26"/>
      <c r="AO383" s="26"/>
      <c r="AP383" s="26"/>
      <c r="AQ383" s="26"/>
      <c r="AR383" s="26"/>
      <c r="AS383" s="26"/>
      <c r="AT383" s="26"/>
      <c r="AU383" s="26"/>
      <c r="AV383" s="26"/>
      <c r="AW383" s="26"/>
      <c r="AX383" s="26"/>
      <c r="AY383" s="26"/>
      <c r="AZ383" s="26"/>
      <c r="BA383" s="26"/>
      <c r="BB383" s="26"/>
      <c r="BC383" s="26"/>
      <c r="BD383" s="26"/>
      <c r="BE383" s="26"/>
      <c r="BF383" s="26"/>
      <c r="BG383" s="26"/>
      <c r="BH383" s="26"/>
      <c r="BI383" s="26"/>
      <c r="BJ383" s="26"/>
      <c r="BK383" s="26"/>
      <c r="BL383" s="26"/>
      <c r="BM383" s="26"/>
      <c r="BN383" s="26"/>
      <c r="BO383" s="26"/>
      <c r="BP383" s="26"/>
      <c r="BQ383" s="26"/>
      <c r="BR383" s="26"/>
      <c r="BS383" s="26"/>
      <c r="BT383" s="26"/>
      <c r="BU383" s="26"/>
      <c r="BV383" s="26"/>
      <c r="BW383" s="26"/>
      <c r="BX383" s="26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26"/>
      <c r="CP383" s="26"/>
      <c r="CQ383" s="26"/>
      <c r="CR383" s="26"/>
      <c r="CS383" s="26"/>
      <c r="CT383" s="26"/>
      <c r="CU383" s="26"/>
      <c r="CV383" s="26"/>
      <c r="CW383" s="26"/>
    </row>
    <row r="384" spans="1:101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6"/>
      <c r="AB384" s="26"/>
      <c r="AC384" s="26"/>
      <c r="AD384" s="26"/>
      <c r="AE384" s="26"/>
      <c r="AF384" s="26"/>
      <c r="AG384" s="26"/>
      <c r="AH384" s="26"/>
      <c r="AI384" s="26"/>
      <c r="AJ384" s="26"/>
      <c r="AK384" s="26"/>
      <c r="AL384" s="26"/>
      <c r="AM384" s="26"/>
      <c r="AN384" s="26"/>
      <c r="AO384" s="26"/>
      <c r="AP384" s="26"/>
      <c r="AQ384" s="26"/>
      <c r="AR384" s="26"/>
      <c r="AS384" s="26"/>
      <c r="AT384" s="26"/>
      <c r="AU384" s="26"/>
      <c r="AV384" s="26"/>
      <c r="AW384" s="26"/>
      <c r="AX384" s="26"/>
      <c r="AY384" s="26"/>
      <c r="AZ384" s="26"/>
      <c r="BA384" s="26"/>
      <c r="BB384" s="26"/>
      <c r="BC384" s="26"/>
      <c r="BD384" s="26"/>
      <c r="BE384" s="26"/>
      <c r="BF384" s="26"/>
      <c r="BG384" s="26"/>
      <c r="BH384" s="26"/>
      <c r="BI384" s="26"/>
      <c r="BJ384" s="26"/>
      <c r="BK384" s="26"/>
      <c r="BL384" s="26"/>
      <c r="BM384" s="26"/>
      <c r="BN384" s="26"/>
      <c r="BO384" s="26"/>
      <c r="BP384" s="26"/>
      <c r="BQ384" s="26"/>
      <c r="BR384" s="26"/>
      <c r="BS384" s="26"/>
      <c r="BT384" s="26"/>
      <c r="BU384" s="26"/>
      <c r="BV384" s="26"/>
      <c r="BW384" s="26"/>
      <c r="BX384" s="26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26"/>
      <c r="CP384" s="26"/>
      <c r="CQ384" s="26"/>
      <c r="CR384" s="26"/>
      <c r="CS384" s="26"/>
      <c r="CT384" s="26"/>
      <c r="CU384" s="26"/>
      <c r="CV384" s="26"/>
      <c r="CW384" s="26"/>
    </row>
    <row r="385" spans="1:101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6"/>
      <c r="AB385" s="26"/>
      <c r="AC385" s="26"/>
      <c r="AD385" s="26"/>
      <c r="AE385" s="26"/>
      <c r="AF385" s="26"/>
      <c r="AG385" s="26"/>
      <c r="AH385" s="26"/>
      <c r="AI385" s="26"/>
      <c r="AJ385" s="26"/>
      <c r="AK385" s="26"/>
      <c r="AL385" s="26"/>
      <c r="AM385" s="26"/>
      <c r="AN385" s="26"/>
      <c r="AO385" s="26"/>
      <c r="AP385" s="26"/>
      <c r="AQ385" s="26"/>
      <c r="AR385" s="26"/>
      <c r="AS385" s="26"/>
      <c r="AT385" s="26"/>
      <c r="AU385" s="26"/>
      <c r="AV385" s="26"/>
      <c r="AW385" s="26"/>
      <c r="AX385" s="26"/>
      <c r="AY385" s="26"/>
      <c r="AZ385" s="26"/>
      <c r="BA385" s="26"/>
      <c r="BB385" s="26"/>
      <c r="BC385" s="26"/>
      <c r="BD385" s="26"/>
      <c r="BE385" s="26"/>
      <c r="BF385" s="26"/>
      <c r="BG385" s="26"/>
      <c r="BH385" s="26"/>
      <c r="BI385" s="26"/>
      <c r="BJ385" s="26"/>
      <c r="BK385" s="26"/>
      <c r="BL385" s="26"/>
      <c r="BM385" s="26"/>
      <c r="BN385" s="26"/>
      <c r="BO385" s="26"/>
      <c r="BP385" s="26"/>
      <c r="BQ385" s="26"/>
      <c r="BR385" s="26"/>
      <c r="BS385" s="26"/>
      <c r="BT385" s="26"/>
      <c r="BU385" s="26"/>
      <c r="BV385" s="26"/>
      <c r="BW385" s="26"/>
      <c r="BX385" s="26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26"/>
      <c r="CP385" s="26"/>
      <c r="CQ385" s="26"/>
      <c r="CR385" s="26"/>
      <c r="CS385" s="26"/>
      <c r="CT385" s="26"/>
      <c r="CU385" s="26"/>
      <c r="CV385" s="26"/>
      <c r="CW385" s="26"/>
    </row>
    <row r="386" spans="1:101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6"/>
      <c r="AB386" s="26"/>
      <c r="AC386" s="26"/>
      <c r="AD386" s="26"/>
      <c r="AE386" s="26"/>
      <c r="AF386" s="26"/>
      <c r="AG386" s="26"/>
      <c r="AH386" s="26"/>
      <c r="AI386" s="26"/>
      <c r="AJ386" s="26"/>
      <c r="AK386" s="26"/>
      <c r="AL386" s="26"/>
      <c r="AM386" s="26"/>
      <c r="AN386" s="26"/>
      <c r="AO386" s="26"/>
      <c r="AP386" s="26"/>
      <c r="AQ386" s="26"/>
      <c r="AR386" s="26"/>
      <c r="AS386" s="26"/>
      <c r="AT386" s="26"/>
      <c r="AU386" s="26"/>
      <c r="AV386" s="26"/>
      <c r="AW386" s="26"/>
      <c r="AX386" s="26"/>
      <c r="AY386" s="26"/>
      <c r="AZ386" s="26"/>
      <c r="BA386" s="26"/>
      <c r="BB386" s="26"/>
      <c r="BC386" s="26"/>
      <c r="BD386" s="26"/>
      <c r="BE386" s="26"/>
      <c r="BF386" s="26"/>
      <c r="BG386" s="26"/>
      <c r="BH386" s="26"/>
      <c r="BI386" s="26"/>
      <c r="BJ386" s="26"/>
      <c r="BK386" s="26"/>
      <c r="BL386" s="26"/>
      <c r="BM386" s="26"/>
      <c r="BN386" s="26"/>
      <c r="BO386" s="26"/>
      <c r="BP386" s="26"/>
      <c r="BQ386" s="26"/>
      <c r="BR386" s="26"/>
      <c r="BS386" s="26"/>
      <c r="BT386" s="26"/>
      <c r="BU386" s="26"/>
      <c r="BV386" s="26"/>
      <c r="BW386" s="26"/>
      <c r="BX386" s="26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26"/>
      <c r="CP386" s="26"/>
      <c r="CQ386" s="26"/>
      <c r="CR386" s="26"/>
      <c r="CS386" s="26"/>
      <c r="CT386" s="26"/>
      <c r="CU386" s="26"/>
      <c r="CV386" s="26"/>
      <c r="CW386" s="26"/>
    </row>
    <row r="387" spans="1:101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6"/>
      <c r="AB387" s="26"/>
      <c r="AC387" s="26"/>
      <c r="AD387" s="26"/>
      <c r="AE387" s="26"/>
      <c r="AF387" s="26"/>
      <c r="AG387" s="26"/>
      <c r="AH387" s="26"/>
      <c r="AI387" s="26"/>
      <c r="AJ387" s="26"/>
      <c r="AK387" s="26"/>
      <c r="AL387" s="26"/>
      <c r="AM387" s="26"/>
      <c r="AN387" s="26"/>
      <c r="AO387" s="26"/>
      <c r="AP387" s="26"/>
      <c r="AQ387" s="26"/>
      <c r="AR387" s="26"/>
      <c r="AS387" s="26"/>
      <c r="AT387" s="26"/>
      <c r="AU387" s="26"/>
      <c r="AV387" s="26"/>
      <c r="AW387" s="26"/>
      <c r="AX387" s="26"/>
      <c r="AY387" s="26"/>
      <c r="AZ387" s="26"/>
      <c r="BA387" s="26"/>
      <c r="BB387" s="26"/>
      <c r="BC387" s="26"/>
      <c r="BD387" s="26"/>
      <c r="BE387" s="26"/>
      <c r="BF387" s="26"/>
      <c r="BG387" s="26"/>
      <c r="BH387" s="26"/>
      <c r="BI387" s="26"/>
      <c r="BJ387" s="26"/>
      <c r="BK387" s="26"/>
      <c r="BL387" s="26"/>
      <c r="BM387" s="26"/>
      <c r="BN387" s="26"/>
      <c r="BO387" s="26"/>
      <c r="BP387" s="26"/>
      <c r="BQ387" s="26"/>
      <c r="BR387" s="26"/>
      <c r="BS387" s="26"/>
      <c r="BT387" s="26"/>
      <c r="BU387" s="26"/>
      <c r="BV387" s="26"/>
      <c r="BW387" s="26"/>
      <c r="BX387" s="26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26"/>
      <c r="CP387" s="26"/>
      <c r="CQ387" s="26"/>
      <c r="CR387" s="26"/>
      <c r="CS387" s="26"/>
      <c r="CT387" s="26"/>
      <c r="CU387" s="26"/>
      <c r="CV387" s="26"/>
      <c r="CW387" s="26"/>
    </row>
    <row r="388" spans="1:101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6"/>
      <c r="AB388" s="26"/>
      <c r="AC388" s="26"/>
      <c r="AD388" s="26"/>
      <c r="AE388" s="26"/>
      <c r="AF388" s="26"/>
      <c r="AG388" s="26"/>
      <c r="AH388" s="26"/>
      <c r="AI388" s="26"/>
      <c r="AJ388" s="26"/>
      <c r="AK388" s="26"/>
      <c r="AL388" s="26"/>
      <c r="AM388" s="26"/>
      <c r="AN388" s="26"/>
      <c r="AO388" s="26"/>
      <c r="AP388" s="26"/>
      <c r="AQ388" s="26"/>
      <c r="AR388" s="26"/>
      <c r="AS388" s="26"/>
      <c r="AT388" s="26"/>
      <c r="AU388" s="26"/>
      <c r="AV388" s="26"/>
      <c r="AW388" s="26"/>
      <c r="AX388" s="26"/>
      <c r="AY388" s="26"/>
      <c r="AZ388" s="26"/>
      <c r="BA388" s="26"/>
      <c r="BB388" s="26"/>
      <c r="BC388" s="26"/>
      <c r="BD388" s="26"/>
      <c r="BE388" s="26"/>
      <c r="BF388" s="26"/>
      <c r="BG388" s="26"/>
      <c r="BH388" s="26"/>
      <c r="BI388" s="26"/>
      <c r="BJ388" s="26"/>
      <c r="BK388" s="26"/>
      <c r="BL388" s="26"/>
      <c r="BM388" s="26"/>
      <c r="BN388" s="26"/>
      <c r="BO388" s="26"/>
      <c r="BP388" s="26"/>
      <c r="BQ388" s="26"/>
      <c r="BR388" s="26"/>
      <c r="BS388" s="26"/>
      <c r="BT388" s="26"/>
      <c r="BU388" s="26"/>
      <c r="BV388" s="26"/>
      <c r="BW388" s="26"/>
      <c r="BX388" s="26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26"/>
      <c r="CP388" s="26"/>
      <c r="CQ388" s="26"/>
      <c r="CR388" s="26"/>
      <c r="CS388" s="26"/>
      <c r="CT388" s="26"/>
      <c r="CU388" s="26"/>
      <c r="CV388" s="26"/>
      <c r="CW388" s="26"/>
    </row>
    <row r="389" spans="1:101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6"/>
      <c r="AB389" s="26"/>
      <c r="AC389" s="26"/>
      <c r="AD389" s="26"/>
      <c r="AE389" s="26"/>
      <c r="AF389" s="26"/>
      <c r="AG389" s="26"/>
      <c r="AH389" s="26"/>
      <c r="AI389" s="26"/>
      <c r="AJ389" s="26"/>
      <c r="AK389" s="26"/>
      <c r="AL389" s="26"/>
      <c r="AM389" s="26"/>
      <c r="AN389" s="26"/>
      <c r="AO389" s="26"/>
      <c r="AP389" s="26"/>
      <c r="AQ389" s="26"/>
      <c r="AR389" s="26"/>
      <c r="AS389" s="26"/>
      <c r="AT389" s="26"/>
      <c r="AU389" s="26"/>
      <c r="AV389" s="26"/>
      <c r="AW389" s="26"/>
      <c r="AX389" s="26"/>
      <c r="AY389" s="26"/>
      <c r="AZ389" s="26"/>
      <c r="BA389" s="26"/>
      <c r="BB389" s="26"/>
      <c r="BC389" s="26"/>
      <c r="BD389" s="26"/>
      <c r="BE389" s="26"/>
      <c r="BF389" s="26"/>
      <c r="BG389" s="26"/>
      <c r="BH389" s="26"/>
      <c r="BI389" s="26"/>
      <c r="BJ389" s="26"/>
      <c r="BK389" s="26"/>
      <c r="BL389" s="26"/>
      <c r="BM389" s="26"/>
      <c r="BN389" s="26"/>
      <c r="BO389" s="26"/>
      <c r="BP389" s="26"/>
      <c r="BQ389" s="26"/>
      <c r="BR389" s="26"/>
      <c r="BS389" s="26"/>
      <c r="BT389" s="26"/>
      <c r="BU389" s="26"/>
      <c r="BV389" s="26"/>
      <c r="BW389" s="26"/>
      <c r="BX389" s="26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26"/>
      <c r="CP389" s="26"/>
      <c r="CQ389" s="26"/>
      <c r="CR389" s="26"/>
      <c r="CS389" s="26"/>
      <c r="CT389" s="26"/>
      <c r="CU389" s="26"/>
      <c r="CV389" s="26"/>
      <c r="CW389" s="26"/>
    </row>
    <row r="390" spans="1:101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6"/>
      <c r="AB390" s="26"/>
      <c r="AC390" s="26"/>
      <c r="AD390" s="26"/>
      <c r="AE390" s="26"/>
      <c r="AF390" s="26"/>
      <c r="AG390" s="26"/>
      <c r="AH390" s="26"/>
      <c r="AI390" s="26"/>
      <c r="AJ390" s="26"/>
      <c r="AK390" s="26"/>
      <c r="AL390" s="26"/>
      <c r="AM390" s="26"/>
      <c r="AN390" s="26"/>
      <c r="AO390" s="26"/>
      <c r="AP390" s="26"/>
      <c r="AQ390" s="26"/>
      <c r="AR390" s="26"/>
      <c r="AS390" s="26"/>
      <c r="AT390" s="26"/>
      <c r="AU390" s="26"/>
      <c r="AV390" s="26"/>
      <c r="AW390" s="26"/>
      <c r="AX390" s="26"/>
      <c r="AY390" s="26"/>
      <c r="AZ390" s="26"/>
      <c r="BA390" s="26"/>
      <c r="BB390" s="26"/>
      <c r="BC390" s="26"/>
      <c r="BD390" s="26"/>
      <c r="BE390" s="26"/>
      <c r="BF390" s="26"/>
      <c r="BG390" s="26"/>
      <c r="BH390" s="26"/>
      <c r="BI390" s="26"/>
      <c r="BJ390" s="26"/>
      <c r="BK390" s="26"/>
      <c r="BL390" s="26"/>
      <c r="BM390" s="26"/>
      <c r="BN390" s="26"/>
      <c r="BO390" s="26"/>
      <c r="BP390" s="26"/>
      <c r="BQ390" s="26"/>
      <c r="BR390" s="26"/>
      <c r="BS390" s="26"/>
      <c r="BT390" s="26"/>
      <c r="BU390" s="26"/>
      <c r="BV390" s="26"/>
      <c r="BW390" s="26"/>
      <c r="BX390" s="26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26"/>
      <c r="CP390" s="26"/>
      <c r="CQ390" s="26"/>
      <c r="CR390" s="26"/>
      <c r="CS390" s="26"/>
      <c r="CT390" s="26"/>
      <c r="CU390" s="26"/>
      <c r="CV390" s="26"/>
      <c r="CW390" s="26"/>
    </row>
    <row r="391" spans="1:101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6"/>
      <c r="AB391" s="26"/>
      <c r="AC391" s="26"/>
      <c r="AD391" s="26"/>
      <c r="AE391" s="26"/>
      <c r="AF391" s="26"/>
      <c r="AG391" s="26"/>
      <c r="AH391" s="26"/>
      <c r="AI391" s="26"/>
      <c r="AJ391" s="26"/>
      <c r="AK391" s="26"/>
      <c r="AL391" s="26"/>
      <c r="AM391" s="26"/>
      <c r="AN391" s="26"/>
      <c r="AO391" s="26"/>
      <c r="AP391" s="26"/>
      <c r="AQ391" s="26"/>
      <c r="AR391" s="26"/>
      <c r="AS391" s="26"/>
      <c r="AT391" s="26"/>
      <c r="AU391" s="26"/>
      <c r="AV391" s="26"/>
      <c r="AW391" s="26"/>
      <c r="AX391" s="26"/>
      <c r="AY391" s="26"/>
      <c r="AZ391" s="26"/>
      <c r="BA391" s="26"/>
      <c r="BB391" s="26"/>
      <c r="BC391" s="26"/>
      <c r="BD391" s="26"/>
      <c r="BE391" s="26"/>
      <c r="BF391" s="26"/>
      <c r="BG391" s="26"/>
      <c r="BH391" s="26"/>
      <c r="BI391" s="26"/>
      <c r="BJ391" s="26"/>
      <c r="BK391" s="26"/>
      <c r="BL391" s="26"/>
      <c r="BM391" s="26"/>
      <c r="BN391" s="26"/>
      <c r="BO391" s="26"/>
      <c r="BP391" s="26"/>
      <c r="BQ391" s="26"/>
      <c r="BR391" s="26"/>
      <c r="BS391" s="26"/>
      <c r="BT391" s="26"/>
      <c r="BU391" s="26"/>
      <c r="BV391" s="26"/>
      <c r="BW391" s="26"/>
      <c r="BX391" s="26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26"/>
      <c r="CP391" s="26"/>
      <c r="CQ391" s="26"/>
      <c r="CR391" s="26"/>
      <c r="CS391" s="26"/>
      <c r="CT391" s="26"/>
      <c r="CU391" s="26"/>
      <c r="CV391" s="26"/>
      <c r="CW391" s="26"/>
    </row>
    <row r="392" spans="1:101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6"/>
      <c r="AB392" s="26"/>
      <c r="AC392" s="26"/>
      <c r="AD392" s="26"/>
      <c r="AE392" s="26"/>
      <c r="AF392" s="26"/>
      <c r="AG392" s="26"/>
      <c r="AH392" s="26"/>
      <c r="AI392" s="26"/>
      <c r="AJ392" s="26"/>
      <c r="AK392" s="26"/>
      <c r="AL392" s="26"/>
      <c r="AM392" s="26"/>
      <c r="AN392" s="26"/>
      <c r="AO392" s="26"/>
      <c r="AP392" s="26"/>
      <c r="AQ392" s="26"/>
      <c r="AR392" s="26"/>
      <c r="AS392" s="26"/>
      <c r="AT392" s="26"/>
      <c r="AU392" s="26"/>
      <c r="AV392" s="26"/>
      <c r="AW392" s="26"/>
      <c r="AX392" s="26"/>
      <c r="AY392" s="26"/>
      <c r="AZ392" s="26"/>
      <c r="BA392" s="26"/>
      <c r="BB392" s="26"/>
      <c r="BC392" s="26"/>
      <c r="BD392" s="26"/>
      <c r="BE392" s="26"/>
      <c r="BF392" s="26"/>
      <c r="BG392" s="26"/>
      <c r="BH392" s="26"/>
      <c r="BI392" s="26"/>
      <c r="BJ392" s="26"/>
      <c r="BK392" s="26"/>
      <c r="BL392" s="26"/>
      <c r="BM392" s="26"/>
      <c r="BN392" s="26"/>
      <c r="BO392" s="26"/>
      <c r="BP392" s="26"/>
      <c r="BQ392" s="26"/>
      <c r="BR392" s="26"/>
      <c r="BS392" s="26"/>
      <c r="BT392" s="26"/>
      <c r="BU392" s="26"/>
      <c r="BV392" s="26"/>
      <c r="BW392" s="26"/>
      <c r="BX392" s="26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26"/>
      <c r="CP392" s="26"/>
      <c r="CQ392" s="26"/>
      <c r="CR392" s="26"/>
      <c r="CS392" s="26"/>
      <c r="CT392" s="26"/>
      <c r="CU392" s="26"/>
      <c r="CV392" s="26"/>
      <c r="CW392" s="26"/>
    </row>
    <row r="393" spans="1:101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6"/>
      <c r="AB393" s="26"/>
      <c r="AC393" s="26"/>
      <c r="AD393" s="26"/>
      <c r="AE393" s="26"/>
      <c r="AF393" s="26"/>
      <c r="AG393" s="26"/>
      <c r="AH393" s="26"/>
      <c r="AI393" s="26"/>
      <c r="AJ393" s="26"/>
      <c r="AK393" s="26"/>
      <c r="AL393" s="26"/>
      <c r="AM393" s="26"/>
      <c r="AN393" s="26"/>
      <c r="AO393" s="26"/>
      <c r="AP393" s="26"/>
      <c r="AQ393" s="26"/>
      <c r="AR393" s="26"/>
      <c r="AS393" s="26"/>
      <c r="AT393" s="26"/>
      <c r="AU393" s="26"/>
      <c r="AV393" s="26"/>
      <c r="AW393" s="26"/>
      <c r="AX393" s="26"/>
      <c r="AY393" s="26"/>
      <c r="AZ393" s="26"/>
      <c r="BA393" s="26"/>
      <c r="BB393" s="26"/>
      <c r="BC393" s="26"/>
      <c r="BD393" s="26"/>
      <c r="BE393" s="26"/>
      <c r="BF393" s="26"/>
      <c r="BG393" s="26"/>
      <c r="BH393" s="26"/>
      <c r="BI393" s="26"/>
      <c r="BJ393" s="26"/>
      <c r="BK393" s="26"/>
      <c r="BL393" s="26"/>
      <c r="BM393" s="26"/>
      <c r="BN393" s="26"/>
      <c r="BO393" s="26"/>
      <c r="BP393" s="26"/>
      <c r="BQ393" s="26"/>
      <c r="BR393" s="26"/>
      <c r="BS393" s="26"/>
      <c r="BT393" s="26"/>
      <c r="BU393" s="26"/>
      <c r="BV393" s="26"/>
      <c r="BW393" s="26"/>
      <c r="BX393" s="26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26"/>
      <c r="CP393" s="26"/>
      <c r="CQ393" s="26"/>
      <c r="CR393" s="26"/>
      <c r="CS393" s="26"/>
      <c r="CT393" s="26"/>
      <c r="CU393" s="26"/>
      <c r="CV393" s="26"/>
      <c r="CW393" s="26"/>
    </row>
    <row r="394" spans="1:101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6"/>
      <c r="AB394" s="26"/>
      <c r="AC394" s="26"/>
      <c r="AD394" s="26"/>
      <c r="AE394" s="26"/>
      <c r="AF394" s="26"/>
      <c r="AG394" s="26"/>
      <c r="AH394" s="26"/>
      <c r="AI394" s="26"/>
      <c r="AJ394" s="26"/>
      <c r="AK394" s="26"/>
      <c r="AL394" s="26"/>
      <c r="AM394" s="26"/>
      <c r="AN394" s="26"/>
      <c r="AO394" s="26"/>
      <c r="AP394" s="26"/>
      <c r="AQ394" s="26"/>
      <c r="AR394" s="26"/>
      <c r="AS394" s="26"/>
      <c r="AT394" s="26"/>
      <c r="AU394" s="26"/>
      <c r="AV394" s="26"/>
      <c r="AW394" s="26"/>
      <c r="AX394" s="26"/>
      <c r="AY394" s="26"/>
      <c r="AZ394" s="26"/>
      <c r="BA394" s="26"/>
      <c r="BB394" s="26"/>
      <c r="BC394" s="26"/>
      <c r="BD394" s="26"/>
      <c r="BE394" s="26"/>
      <c r="BF394" s="26"/>
      <c r="BG394" s="26"/>
      <c r="BH394" s="26"/>
      <c r="BI394" s="26"/>
      <c r="BJ394" s="26"/>
      <c r="BK394" s="26"/>
      <c r="BL394" s="26"/>
      <c r="BM394" s="26"/>
      <c r="BN394" s="26"/>
      <c r="BO394" s="26"/>
      <c r="BP394" s="26"/>
      <c r="BQ394" s="26"/>
      <c r="BR394" s="26"/>
      <c r="BS394" s="26"/>
      <c r="BT394" s="26"/>
      <c r="BU394" s="26"/>
      <c r="BV394" s="26"/>
      <c r="BW394" s="26"/>
      <c r="BX394" s="26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26"/>
      <c r="CP394" s="26"/>
      <c r="CQ394" s="26"/>
      <c r="CR394" s="26"/>
      <c r="CS394" s="26"/>
      <c r="CT394" s="26"/>
      <c r="CU394" s="26"/>
      <c r="CV394" s="26"/>
      <c r="CW394" s="26"/>
    </row>
    <row r="395" spans="1:101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6"/>
      <c r="AB395" s="26"/>
      <c r="AC395" s="26"/>
      <c r="AD395" s="26"/>
      <c r="AE395" s="26"/>
      <c r="AF395" s="26"/>
      <c r="AG395" s="26"/>
      <c r="AH395" s="26"/>
      <c r="AI395" s="26"/>
      <c r="AJ395" s="26"/>
      <c r="AK395" s="26"/>
      <c r="AL395" s="26"/>
      <c r="AM395" s="26"/>
      <c r="AN395" s="26"/>
      <c r="AO395" s="26"/>
      <c r="AP395" s="26"/>
      <c r="AQ395" s="26"/>
      <c r="AR395" s="26"/>
      <c r="AS395" s="26"/>
      <c r="AT395" s="26"/>
      <c r="AU395" s="26"/>
      <c r="AV395" s="26"/>
      <c r="AW395" s="26"/>
      <c r="AX395" s="26"/>
      <c r="AY395" s="26"/>
      <c r="AZ395" s="26"/>
      <c r="BA395" s="26"/>
      <c r="BB395" s="26"/>
      <c r="BC395" s="26"/>
      <c r="BD395" s="26"/>
      <c r="BE395" s="26"/>
      <c r="BF395" s="26"/>
      <c r="BG395" s="26"/>
      <c r="BH395" s="26"/>
      <c r="BI395" s="26"/>
      <c r="BJ395" s="26"/>
      <c r="BK395" s="26"/>
      <c r="BL395" s="26"/>
      <c r="BM395" s="26"/>
      <c r="BN395" s="26"/>
      <c r="BO395" s="26"/>
      <c r="BP395" s="26"/>
      <c r="BQ395" s="26"/>
      <c r="BR395" s="26"/>
      <c r="BS395" s="26"/>
      <c r="BT395" s="26"/>
      <c r="BU395" s="26"/>
      <c r="BV395" s="26"/>
      <c r="BW395" s="26"/>
      <c r="BX395" s="26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26"/>
      <c r="CP395" s="26"/>
      <c r="CQ395" s="26"/>
      <c r="CR395" s="26"/>
      <c r="CS395" s="26"/>
      <c r="CT395" s="26"/>
      <c r="CU395" s="26"/>
      <c r="CV395" s="26"/>
      <c r="CW395" s="26"/>
    </row>
    <row r="396" spans="1:101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6"/>
      <c r="AB396" s="26"/>
      <c r="AC396" s="26"/>
      <c r="AD396" s="26"/>
      <c r="AE396" s="26"/>
      <c r="AF396" s="26"/>
      <c r="AG396" s="26"/>
      <c r="AH396" s="26"/>
      <c r="AI396" s="26"/>
      <c r="AJ396" s="26"/>
      <c r="AK396" s="26"/>
      <c r="AL396" s="26"/>
      <c r="AM396" s="26"/>
      <c r="AN396" s="26"/>
      <c r="AO396" s="26"/>
      <c r="AP396" s="26"/>
      <c r="AQ396" s="26"/>
      <c r="AR396" s="26"/>
      <c r="AS396" s="26"/>
      <c r="AT396" s="26"/>
      <c r="AU396" s="26"/>
      <c r="AV396" s="26"/>
      <c r="AW396" s="26"/>
      <c r="AX396" s="26"/>
      <c r="AY396" s="26"/>
      <c r="AZ396" s="26"/>
      <c r="BA396" s="26"/>
      <c r="BB396" s="26"/>
      <c r="BC396" s="26"/>
      <c r="BD396" s="26"/>
      <c r="BE396" s="26"/>
      <c r="BF396" s="26"/>
      <c r="BG396" s="26"/>
      <c r="BH396" s="26"/>
      <c r="BI396" s="26"/>
      <c r="BJ396" s="26"/>
      <c r="BK396" s="26"/>
      <c r="BL396" s="26"/>
      <c r="BM396" s="26"/>
      <c r="BN396" s="26"/>
      <c r="BO396" s="26"/>
      <c r="BP396" s="26"/>
      <c r="BQ396" s="26"/>
      <c r="BR396" s="26"/>
      <c r="BS396" s="26"/>
      <c r="BT396" s="26"/>
      <c r="BU396" s="26"/>
      <c r="BV396" s="26"/>
      <c r="BW396" s="26"/>
      <c r="BX396" s="26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26"/>
      <c r="CP396" s="26"/>
      <c r="CQ396" s="26"/>
      <c r="CR396" s="26"/>
      <c r="CS396" s="26"/>
      <c r="CT396" s="26"/>
      <c r="CU396" s="26"/>
      <c r="CV396" s="26"/>
      <c r="CW396" s="26"/>
    </row>
    <row r="397" spans="1:101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6"/>
      <c r="AB397" s="26"/>
      <c r="AC397" s="26"/>
      <c r="AD397" s="26"/>
      <c r="AE397" s="26"/>
      <c r="AF397" s="26"/>
      <c r="AG397" s="26"/>
      <c r="AH397" s="26"/>
      <c r="AI397" s="26"/>
      <c r="AJ397" s="26"/>
      <c r="AK397" s="26"/>
      <c r="AL397" s="26"/>
      <c r="AM397" s="26"/>
      <c r="AN397" s="26"/>
      <c r="AO397" s="26"/>
      <c r="AP397" s="26"/>
      <c r="AQ397" s="26"/>
      <c r="AR397" s="26"/>
      <c r="AS397" s="26"/>
      <c r="AT397" s="26"/>
      <c r="AU397" s="26"/>
      <c r="AV397" s="26"/>
      <c r="AW397" s="26"/>
      <c r="AX397" s="26"/>
      <c r="AY397" s="26"/>
      <c r="AZ397" s="26"/>
      <c r="BA397" s="26"/>
      <c r="BB397" s="26"/>
      <c r="BC397" s="26"/>
      <c r="BD397" s="26"/>
      <c r="BE397" s="26"/>
      <c r="BF397" s="26"/>
      <c r="BG397" s="26"/>
      <c r="BH397" s="26"/>
      <c r="BI397" s="26"/>
      <c r="BJ397" s="26"/>
      <c r="BK397" s="26"/>
      <c r="BL397" s="26"/>
      <c r="BM397" s="26"/>
      <c r="BN397" s="26"/>
      <c r="BO397" s="26"/>
      <c r="BP397" s="26"/>
      <c r="BQ397" s="26"/>
      <c r="BR397" s="26"/>
      <c r="BS397" s="26"/>
      <c r="BT397" s="26"/>
      <c r="BU397" s="26"/>
      <c r="BV397" s="26"/>
      <c r="BW397" s="26"/>
      <c r="BX397" s="26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26"/>
      <c r="CP397" s="26"/>
      <c r="CQ397" s="26"/>
      <c r="CR397" s="26"/>
      <c r="CS397" s="26"/>
      <c r="CT397" s="26"/>
      <c r="CU397" s="26"/>
      <c r="CV397" s="26"/>
      <c r="CW397" s="26"/>
    </row>
    <row r="398" spans="1:101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6"/>
      <c r="AB398" s="26"/>
      <c r="AC398" s="26"/>
      <c r="AD398" s="26"/>
      <c r="AE398" s="26"/>
      <c r="AF398" s="26"/>
      <c r="AG398" s="26"/>
      <c r="AH398" s="26"/>
      <c r="AI398" s="26"/>
      <c r="AJ398" s="26"/>
      <c r="AK398" s="26"/>
      <c r="AL398" s="26"/>
      <c r="AM398" s="26"/>
      <c r="AN398" s="26"/>
      <c r="AO398" s="26"/>
      <c r="AP398" s="26"/>
      <c r="AQ398" s="26"/>
      <c r="AR398" s="26"/>
      <c r="AS398" s="26"/>
      <c r="AT398" s="26"/>
      <c r="AU398" s="26"/>
      <c r="AV398" s="26"/>
      <c r="AW398" s="26"/>
      <c r="AX398" s="26"/>
      <c r="AY398" s="26"/>
      <c r="AZ398" s="26"/>
      <c r="BA398" s="26"/>
      <c r="BB398" s="26"/>
      <c r="BC398" s="26"/>
      <c r="BD398" s="26"/>
      <c r="BE398" s="26"/>
      <c r="BF398" s="26"/>
      <c r="BG398" s="26"/>
      <c r="BH398" s="26"/>
      <c r="BI398" s="26"/>
      <c r="BJ398" s="26"/>
      <c r="BK398" s="26"/>
      <c r="BL398" s="26"/>
      <c r="BM398" s="26"/>
      <c r="BN398" s="26"/>
      <c r="BO398" s="26"/>
      <c r="BP398" s="26"/>
      <c r="BQ398" s="26"/>
      <c r="BR398" s="26"/>
      <c r="BS398" s="26"/>
      <c r="BT398" s="26"/>
      <c r="BU398" s="26"/>
      <c r="BV398" s="26"/>
      <c r="BW398" s="26"/>
      <c r="BX398" s="26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26"/>
      <c r="CP398" s="26"/>
      <c r="CQ398" s="26"/>
      <c r="CR398" s="26"/>
      <c r="CS398" s="26"/>
      <c r="CT398" s="26"/>
      <c r="CU398" s="26"/>
      <c r="CV398" s="26"/>
      <c r="CW398" s="26"/>
    </row>
    <row r="399" spans="1:101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6"/>
      <c r="AB399" s="26"/>
      <c r="AC399" s="26"/>
      <c r="AD399" s="26"/>
      <c r="AE399" s="26"/>
      <c r="AF399" s="26"/>
      <c r="AG399" s="26"/>
      <c r="AH399" s="26"/>
      <c r="AI399" s="26"/>
      <c r="AJ399" s="26"/>
      <c r="AK399" s="26"/>
      <c r="AL399" s="26"/>
      <c r="AM399" s="26"/>
      <c r="AN399" s="26"/>
      <c r="AO399" s="26"/>
      <c r="AP399" s="26"/>
      <c r="AQ399" s="26"/>
      <c r="AR399" s="26"/>
      <c r="AS399" s="26"/>
      <c r="AT399" s="26"/>
      <c r="AU399" s="26"/>
      <c r="AV399" s="26"/>
      <c r="AW399" s="26"/>
      <c r="AX399" s="26"/>
      <c r="AY399" s="26"/>
      <c r="AZ399" s="26"/>
      <c r="BA399" s="26"/>
      <c r="BB399" s="26"/>
      <c r="BC399" s="26"/>
      <c r="BD399" s="26"/>
      <c r="BE399" s="26"/>
      <c r="BF399" s="26"/>
      <c r="BG399" s="26"/>
      <c r="BH399" s="26"/>
      <c r="BI399" s="26"/>
      <c r="BJ399" s="26"/>
      <c r="BK399" s="26"/>
      <c r="BL399" s="26"/>
      <c r="BM399" s="26"/>
      <c r="BN399" s="26"/>
      <c r="BO399" s="26"/>
      <c r="BP399" s="26"/>
      <c r="BQ399" s="26"/>
      <c r="BR399" s="26"/>
      <c r="BS399" s="26"/>
      <c r="BT399" s="26"/>
      <c r="BU399" s="26"/>
      <c r="BV399" s="26"/>
      <c r="BW399" s="26"/>
      <c r="BX399" s="26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26"/>
      <c r="CP399" s="26"/>
      <c r="CQ399" s="26"/>
      <c r="CR399" s="26"/>
      <c r="CS399" s="26"/>
      <c r="CT399" s="26"/>
      <c r="CU399" s="26"/>
      <c r="CV399" s="26"/>
      <c r="CW399" s="26"/>
    </row>
    <row r="400" spans="1:101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6"/>
      <c r="AB400" s="26"/>
      <c r="AC400" s="26"/>
      <c r="AD400" s="26"/>
      <c r="AE400" s="26"/>
      <c r="AF400" s="26"/>
      <c r="AG400" s="26"/>
      <c r="AH400" s="26"/>
      <c r="AI400" s="26"/>
      <c r="AJ400" s="26"/>
      <c r="AK400" s="26"/>
      <c r="AL400" s="26"/>
      <c r="AM400" s="26"/>
      <c r="AN400" s="26"/>
      <c r="AO400" s="26"/>
      <c r="AP400" s="26"/>
      <c r="AQ400" s="26"/>
      <c r="AR400" s="26"/>
      <c r="AS400" s="26"/>
      <c r="AT400" s="26"/>
      <c r="AU400" s="26"/>
      <c r="AV400" s="26"/>
      <c r="AW400" s="26"/>
      <c r="AX400" s="26"/>
      <c r="AY400" s="26"/>
      <c r="AZ400" s="26"/>
      <c r="BA400" s="26"/>
      <c r="BB400" s="26"/>
      <c r="BC400" s="26"/>
      <c r="BD400" s="26"/>
      <c r="BE400" s="26"/>
      <c r="BF400" s="26"/>
      <c r="BG400" s="26"/>
      <c r="BH400" s="26"/>
      <c r="BI400" s="26"/>
      <c r="BJ400" s="26"/>
      <c r="BK400" s="26"/>
      <c r="BL400" s="26"/>
      <c r="BM400" s="26"/>
      <c r="BN400" s="26"/>
      <c r="BO400" s="26"/>
      <c r="BP400" s="26"/>
      <c r="BQ400" s="26"/>
      <c r="BR400" s="26"/>
      <c r="BS400" s="26"/>
      <c r="BT400" s="26"/>
      <c r="BU400" s="26"/>
      <c r="BV400" s="26"/>
      <c r="BW400" s="26"/>
      <c r="BX400" s="26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26"/>
      <c r="CP400" s="26"/>
      <c r="CQ400" s="26"/>
      <c r="CR400" s="26"/>
      <c r="CS400" s="26"/>
      <c r="CT400" s="26"/>
      <c r="CU400" s="26"/>
      <c r="CV400" s="26"/>
      <c r="CW400" s="26"/>
    </row>
    <row r="401" spans="1:101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6"/>
      <c r="AB401" s="26"/>
      <c r="AC401" s="26"/>
      <c r="AD401" s="26"/>
      <c r="AE401" s="26"/>
      <c r="AF401" s="26"/>
      <c r="AG401" s="26"/>
      <c r="AH401" s="26"/>
      <c r="AI401" s="26"/>
      <c r="AJ401" s="26"/>
      <c r="AK401" s="26"/>
      <c r="AL401" s="26"/>
      <c r="AM401" s="26"/>
      <c r="AN401" s="26"/>
      <c r="AO401" s="26"/>
      <c r="AP401" s="26"/>
      <c r="AQ401" s="26"/>
      <c r="AR401" s="26"/>
      <c r="AS401" s="26"/>
      <c r="AT401" s="26"/>
      <c r="AU401" s="26"/>
      <c r="AV401" s="26"/>
      <c r="AW401" s="26"/>
      <c r="AX401" s="26"/>
      <c r="AY401" s="26"/>
      <c r="AZ401" s="26"/>
      <c r="BA401" s="26"/>
      <c r="BB401" s="26"/>
      <c r="BC401" s="26"/>
      <c r="BD401" s="26"/>
      <c r="BE401" s="26"/>
      <c r="BF401" s="26"/>
      <c r="BG401" s="26"/>
      <c r="BH401" s="26"/>
      <c r="BI401" s="26"/>
      <c r="BJ401" s="26"/>
      <c r="BK401" s="26"/>
      <c r="BL401" s="26"/>
      <c r="BM401" s="26"/>
      <c r="BN401" s="26"/>
      <c r="BO401" s="26"/>
      <c r="BP401" s="26"/>
      <c r="BQ401" s="26"/>
      <c r="BR401" s="26"/>
      <c r="BS401" s="26"/>
      <c r="BT401" s="26"/>
      <c r="BU401" s="26"/>
      <c r="BV401" s="26"/>
      <c r="BW401" s="26"/>
      <c r="BX401" s="26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26"/>
      <c r="CP401" s="26"/>
      <c r="CQ401" s="26"/>
      <c r="CR401" s="26"/>
      <c r="CS401" s="26"/>
      <c r="CT401" s="26"/>
      <c r="CU401" s="26"/>
      <c r="CV401" s="26"/>
      <c r="CW401" s="26"/>
    </row>
    <row r="402" spans="1:101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6"/>
      <c r="AB402" s="26"/>
      <c r="AC402" s="26"/>
      <c r="AD402" s="26"/>
      <c r="AE402" s="26"/>
      <c r="AF402" s="26"/>
      <c r="AG402" s="26"/>
      <c r="AH402" s="26"/>
      <c r="AI402" s="26"/>
      <c r="AJ402" s="26"/>
      <c r="AK402" s="26"/>
      <c r="AL402" s="26"/>
      <c r="AM402" s="26"/>
      <c r="AN402" s="26"/>
      <c r="AO402" s="26"/>
      <c r="AP402" s="26"/>
      <c r="AQ402" s="26"/>
      <c r="AR402" s="26"/>
      <c r="AS402" s="26"/>
      <c r="AT402" s="26"/>
      <c r="AU402" s="26"/>
      <c r="AV402" s="26"/>
      <c r="AW402" s="26"/>
      <c r="AX402" s="26"/>
      <c r="AY402" s="26"/>
      <c r="AZ402" s="26"/>
      <c r="BA402" s="26"/>
      <c r="BB402" s="26"/>
      <c r="BC402" s="26"/>
      <c r="BD402" s="26"/>
      <c r="BE402" s="26"/>
      <c r="BF402" s="26"/>
      <c r="BG402" s="26"/>
      <c r="BH402" s="26"/>
      <c r="BI402" s="26"/>
      <c r="BJ402" s="26"/>
      <c r="BK402" s="26"/>
      <c r="BL402" s="26"/>
      <c r="BM402" s="26"/>
      <c r="BN402" s="26"/>
      <c r="BO402" s="26"/>
      <c r="BP402" s="26"/>
      <c r="BQ402" s="26"/>
      <c r="BR402" s="26"/>
      <c r="BS402" s="26"/>
      <c r="BT402" s="26"/>
      <c r="BU402" s="26"/>
      <c r="BV402" s="26"/>
      <c r="BW402" s="26"/>
      <c r="BX402" s="26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26"/>
      <c r="CP402" s="26"/>
      <c r="CQ402" s="26"/>
      <c r="CR402" s="26"/>
      <c r="CS402" s="26"/>
      <c r="CT402" s="26"/>
      <c r="CU402" s="26"/>
      <c r="CV402" s="26"/>
      <c r="CW402" s="26"/>
    </row>
    <row r="403" spans="1:101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6"/>
      <c r="AB403" s="26"/>
      <c r="AC403" s="26"/>
      <c r="AD403" s="26"/>
      <c r="AE403" s="26"/>
      <c r="AF403" s="26"/>
      <c r="AG403" s="26"/>
      <c r="AH403" s="26"/>
      <c r="AI403" s="26"/>
      <c r="AJ403" s="26"/>
      <c r="AK403" s="26"/>
      <c r="AL403" s="26"/>
      <c r="AM403" s="26"/>
      <c r="AN403" s="26"/>
      <c r="AO403" s="26"/>
      <c r="AP403" s="26"/>
      <c r="AQ403" s="26"/>
      <c r="AR403" s="26"/>
      <c r="AS403" s="26"/>
      <c r="AT403" s="26"/>
      <c r="AU403" s="26"/>
      <c r="AV403" s="26"/>
      <c r="AW403" s="26"/>
      <c r="AX403" s="26"/>
      <c r="AY403" s="26"/>
      <c r="AZ403" s="26"/>
      <c r="BA403" s="26"/>
      <c r="BB403" s="26"/>
      <c r="BC403" s="26"/>
      <c r="BD403" s="26"/>
      <c r="BE403" s="26"/>
      <c r="BF403" s="26"/>
      <c r="BG403" s="26"/>
      <c r="BH403" s="26"/>
      <c r="BI403" s="26"/>
      <c r="BJ403" s="26"/>
      <c r="BK403" s="26"/>
      <c r="BL403" s="26"/>
      <c r="BM403" s="26"/>
      <c r="BN403" s="26"/>
      <c r="BO403" s="26"/>
      <c r="BP403" s="26"/>
      <c r="BQ403" s="26"/>
      <c r="BR403" s="26"/>
      <c r="BS403" s="26"/>
      <c r="BT403" s="26"/>
      <c r="BU403" s="26"/>
      <c r="BV403" s="26"/>
      <c r="BW403" s="26"/>
      <c r="BX403" s="26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26"/>
      <c r="CP403" s="26"/>
      <c r="CQ403" s="26"/>
      <c r="CR403" s="26"/>
      <c r="CS403" s="26"/>
      <c r="CT403" s="26"/>
      <c r="CU403" s="26"/>
      <c r="CV403" s="26"/>
      <c r="CW403" s="26"/>
    </row>
    <row r="404" spans="1:101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6"/>
      <c r="AB404" s="26"/>
      <c r="AC404" s="26"/>
      <c r="AD404" s="26"/>
      <c r="AE404" s="26"/>
      <c r="AF404" s="26"/>
      <c r="AG404" s="26"/>
      <c r="AH404" s="26"/>
      <c r="AI404" s="26"/>
      <c r="AJ404" s="26"/>
      <c r="AK404" s="26"/>
      <c r="AL404" s="26"/>
      <c r="AM404" s="26"/>
      <c r="AN404" s="26"/>
      <c r="AO404" s="26"/>
      <c r="AP404" s="26"/>
      <c r="AQ404" s="26"/>
      <c r="AR404" s="26"/>
      <c r="AS404" s="26"/>
      <c r="AT404" s="26"/>
      <c r="AU404" s="26"/>
      <c r="AV404" s="26"/>
      <c r="AW404" s="26"/>
      <c r="AX404" s="26"/>
      <c r="AY404" s="26"/>
      <c r="AZ404" s="26"/>
      <c r="BA404" s="26"/>
      <c r="BB404" s="26"/>
      <c r="BC404" s="26"/>
      <c r="BD404" s="26"/>
      <c r="BE404" s="26"/>
      <c r="BF404" s="26"/>
      <c r="BG404" s="26"/>
      <c r="BH404" s="26"/>
      <c r="BI404" s="26"/>
      <c r="BJ404" s="26"/>
      <c r="BK404" s="26"/>
      <c r="BL404" s="26"/>
      <c r="BM404" s="26"/>
      <c r="BN404" s="26"/>
      <c r="BO404" s="26"/>
      <c r="BP404" s="26"/>
      <c r="BQ404" s="26"/>
      <c r="BR404" s="26"/>
      <c r="BS404" s="26"/>
      <c r="BT404" s="26"/>
      <c r="BU404" s="26"/>
      <c r="BV404" s="26"/>
      <c r="BW404" s="26"/>
      <c r="BX404" s="26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26"/>
      <c r="CP404" s="26"/>
      <c r="CQ404" s="26"/>
      <c r="CR404" s="26"/>
      <c r="CS404" s="26"/>
      <c r="CT404" s="26"/>
      <c r="CU404" s="26"/>
      <c r="CV404" s="26"/>
      <c r="CW404" s="26"/>
    </row>
    <row r="405" spans="1:101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6"/>
      <c r="AB405" s="26"/>
      <c r="AC405" s="26"/>
      <c r="AD405" s="26"/>
      <c r="AE405" s="26"/>
      <c r="AF405" s="26"/>
      <c r="AG405" s="26"/>
      <c r="AH405" s="26"/>
      <c r="AI405" s="26"/>
      <c r="AJ405" s="26"/>
      <c r="AK405" s="26"/>
      <c r="AL405" s="26"/>
      <c r="AM405" s="26"/>
      <c r="AN405" s="26"/>
      <c r="AO405" s="26"/>
      <c r="AP405" s="26"/>
      <c r="AQ405" s="26"/>
      <c r="AR405" s="26"/>
      <c r="AS405" s="26"/>
      <c r="AT405" s="26"/>
      <c r="AU405" s="26"/>
      <c r="AV405" s="26"/>
      <c r="AW405" s="26"/>
      <c r="AX405" s="26"/>
      <c r="AY405" s="26"/>
      <c r="AZ405" s="26"/>
      <c r="BA405" s="26"/>
      <c r="BB405" s="26"/>
      <c r="BC405" s="26"/>
      <c r="BD405" s="26"/>
      <c r="BE405" s="26"/>
      <c r="BF405" s="26"/>
      <c r="BG405" s="26"/>
      <c r="BH405" s="26"/>
      <c r="BI405" s="26"/>
      <c r="BJ405" s="26"/>
      <c r="BK405" s="26"/>
      <c r="BL405" s="26"/>
      <c r="BM405" s="26"/>
      <c r="BN405" s="26"/>
      <c r="BO405" s="26"/>
      <c r="BP405" s="26"/>
      <c r="BQ405" s="26"/>
      <c r="BR405" s="26"/>
      <c r="BS405" s="26"/>
      <c r="BT405" s="26"/>
      <c r="BU405" s="26"/>
      <c r="BV405" s="26"/>
      <c r="BW405" s="26"/>
      <c r="BX405" s="26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26"/>
      <c r="CP405" s="26"/>
      <c r="CQ405" s="26"/>
      <c r="CR405" s="26"/>
      <c r="CS405" s="26"/>
      <c r="CT405" s="26"/>
      <c r="CU405" s="26"/>
      <c r="CV405" s="26"/>
      <c r="CW405" s="26"/>
    </row>
    <row r="406" spans="1:101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6"/>
      <c r="AB406" s="26"/>
      <c r="AC406" s="26"/>
      <c r="AD406" s="26"/>
      <c r="AE406" s="26"/>
      <c r="AF406" s="26"/>
      <c r="AG406" s="26"/>
      <c r="AH406" s="26"/>
      <c r="AI406" s="26"/>
      <c r="AJ406" s="26"/>
      <c r="AK406" s="26"/>
      <c r="AL406" s="26"/>
      <c r="AM406" s="26"/>
      <c r="AN406" s="26"/>
      <c r="AO406" s="26"/>
      <c r="AP406" s="26"/>
      <c r="AQ406" s="26"/>
      <c r="AR406" s="26"/>
      <c r="AS406" s="26"/>
      <c r="AT406" s="26"/>
      <c r="AU406" s="26"/>
      <c r="AV406" s="26"/>
      <c r="AW406" s="26"/>
      <c r="AX406" s="26"/>
      <c r="AY406" s="26"/>
      <c r="AZ406" s="26"/>
      <c r="BA406" s="26"/>
      <c r="BB406" s="26"/>
      <c r="BC406" s="26"/>
      <c r="BD406" s="26"/>
      <c r="BE406" s="26"/>
      <c r="BF406" s="26"/>
      <c r="BG406" s="26"/>
      <c r="BH406" s="26"/>
      <c r="BI406" s="26"/>
      <c r="BJ406" s="26"/>
      <c r="BK406" s="26"/>
      <c r="BL406" s="26"/>
      <c r="BM406" s="26"/>
      <c r="BN406" s="26"/>
      <c r="BO406" s="26"/>
      <c r="BP406" s="26"/>
      <c r="BQ406" s="26"/>
      <c r="BR406" s="26"/>
      <c r="BS406" s="26"/>
      <c r="BT406" s="26"/>
      <c r="BU406" s="26"/>
      <c r="BV406" s="26"/>
      <c r="BW406" s="26"/>
      <c r="BX406" s="26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26"/>
      <c r="CP406" s="26"/>
      <c r="CQ406" s="26"/>
      <c r="CR406" s="26"/>
      <c r="CS406" s="26"/>
      <c r="CT406" s="26"/>
      <c r="CU406" s="26"/>
      <c r="CV406" s="26"/>
      <c r="CW406" s="26"/>
    </row>
    <row r="407" spans="1:101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6"/>
      <c r="AB407" s="26"/>
      <c r="AC407" s="26"/>
      <c r="AD407" s="26"/>
      <c r="AE407" s="26"/>
      <c r="AF407" s="26"/>
      <c r="AG407" s="26"/>
      <c r="AH407" s="26"/>
      <c r="AI407" s="26"/>
      <c r="AJ407" s="26"/>
      <c r="AK407" s="26"/>
      <c r="AL407" s="26"/>
      <c r="AM407" s="26"/>
      <c r="AN407" s="26"/>
      <c r="AO407" s="26"/>
      <c r="AP407" s="26"/>
      <c r="AQ407" s="26"/>
      <c r="AR407" s="26"/>
      <c r="AS407" s="26"/>
      <c r="AT407" s="26"/>
      <c r="AU407" s="26"/>
      <c r="AV407" s="26"/>
      <c r="AW407" s="26"/>
      <c r="AX407" s="26"/>
      <c r="AY407" s="26"/>
      <c r="AZ407" s="26"/>
      <c r="BA407" s="26"/>
      <c r="BB407" s="26"/>
      <c r="BC407" s="26"/>
      <c r="BD407" s="26"/>
      <c r="BE407" s="26"/>
      <c r="BF407" s="26"/>
      <c r="BG407" s="26"/>
      <c r="BH407" s="26"/>
      <c r="BI407" s="26"/>
      <c r="BJ407" s="26"/>
      <c r="BK407" s="26"/>
      <c r="BL407" s="26"/>
      <c r="BM407" s="26"/>
      <c r="BN407" s="26"/>
      <c r="BO407" s="26"/>
      <c r="BP407" s="26"/>
      <c r="BQ407" s="26"/>
      <c r="BR407" s="26"/>
      <c r="BS407" s="26"/>
      <c r="BT407" s="26"/>
      <c r="BU407" s="26"/>
      <c r="BV407" s="26"/>
      <c r="BW407" s="26"/>
      <c r="BX407" s="26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26"/>
      <c r="CP407" s="26"/>
      <c r="CQ407" s="26"/>
      <c r="CR407" s="26"/>
      <c r="CS407" s="26"/>
      <c r="CT407" s="26"/>
      <c r="CU407" s="26"/>
      <c r="CV407" s="26"/>
      <c r="CW407" s="26"/>
    </row>
    <row r="408" spans="1:101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6"/>
      <c r="AB408" s="26"/>
      <c r="AC408" s="26"/>
      <c r="AD408" s="26"/>
      <c r="AE408" s="26"/>
      <c r="AF408" s="26"/>
      <c r="AG408" s="26"/>
      <c r="AH408" s="26"/>
      <c r="AI408" s="26"/>
      <c r="AJ408" s="26"/>
      <c r="AK408" s="26"/>
      <c r="AL408" s="26"/>
      <c r="AM408" s="26"/>
      <c r="AN408" s="26"/>
      <c r="AO408" s="26"/>
      <c r="AP408" s="26"/>
      <c r="AQ408" s="26"/>
      <c r="AR408" s="26"/>
      <c r="AS408" s="26"/>
      <c r="AT408" s="26"/>
      <c r="AU408" s="26"/>
      <c r="AV408" s="26"/>
      <c r="AW408" s="26"/>
      <c r="AX408" s="26"/>
      <c r="AY408" s="26"/>
      <c r="AZ408" s="26"/>
      <c r="BA408" s="26"/>
      <c r="BB408" s="26"/>
      <c r="BC408" s="26"/>
      <c r="BD408" s="26"/>
      <c r="BE408" s="26"/>
      <c r="BF408" s="26"/>
      <c r="BG408" s="26"/>
      <c r="BH408" s="26"/>
      <c r="BI408" s="26"/>
      <c r="BJ408" s="26"/>
      <c r="BK408" s="26"/>
      <c r="BL408" s="26"/>
      <c r="BM408" s="26"/>
      <c r="BN408" s="26"/>
      <c r="BO408" s="26"/>
      <c r="BP408" s="26"/>
      <c r="BQ408" s="26"/>
      <c r="BR408" s="26"/>
      <c r="BS408" s="26"/>
      <c r="BT408" s="26"/>
      <c r="BU408" s="26"/>
      <c r="BV408" s="26"/>
      <c r="BW408" s="26"/>
      <c r="BX408" s="26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26"/>
      <c r="CP408" s="26"/>
      <c r="CQ408" s="26"/>
      <c r="CR408" s="26"/>
      <c r="CS408" s="26"/>
      <c r="CT408" s="26"/>
      <c r="CU408" s="26"/>
      <c r="CV408" s="26"/>
      <c r="CW408" s="26"/>
    </row>
    <row r="409" spans="1:101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6"/>
      <c r="AB409" s="26"/>
      <c r="AC409" s="26"/>
      <c r="AD409" s="26"/>
      <c r="AE409" s="26"/>
      <c r="AF409" s="26"/>
      <c r="AG409" s="26"/>
      <c r="AH409" s="26"/>
      <c r="AI409" s="26"/>
      <c r="AJ409" s="26"/>
      <c r="AK409" s="26"/>
      <c r="AL409" s="26"/>
      <c r="AM409" s="26"/>
      <c r="AN409" s="26"/>
      <c r="AO409" s="26"/>
      <c r="AP409" s="26"/>
      <c r="AQ409" s="26"/>
      <c r="AR409" s="26"/>
      <c r="AS409" s="26"/>
      <c r="AT409" s="26"/>
      <c r="AU409" s="26"/>
      <c r="AV409" s="26"/>
      <c r="AW409" s="26"/>
      <c r="AX409" s="26"/>
      <c r="AY409" s="26"/>
      <c r="AZ409" s="26"/>
      <c r="BA409" s="26"/>
      <c r="BB409" s="26"/>
      <c r="BC409" s="26"/>
      <c r="BD409" s="26"/>
      <c r="BE409" s="26"/>
      <c r="BF409" s="26"/>
      <c r="BG409" s="26"/>
      <c r="BH409" s="26"/>
      <c r="BI409" s="26"/>
      <c r="BJ409" s="26"/>
      <c r="BK409" s="26"/>
      <c r="BL409" s="26"/>
      <c r="BM409" s="26"/>
      <c r="BN409" s="26"/>
      <c r="BO409" s="26"/>
      <c r="BP409" s="26"/>
      <c r="BQ409" s="26"/>
      <c r="BR409" s="26"/>
      <c r="BS409" s="26"/>
      <c r="BT409" s="26"/>
      <c r="BU409" s="26"/>
      <c r="BV409" s="26"/>
      <c r="BW409" s="26"/>
      <c r="BX409" s="26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26"/>
      <c r="CP409" s="26"/>
      <c r="CQ409" s="26"/>
      <c r="CR409" s="26"/>
      <c r="CS409" s="26"/>
      <c r="CT409" s="26"/>
      <c r="CU409" s="26"/>
      <c r="CV409" s="26"/>
      <c r="CW409" s="26"/>
    </row>
    <row r="410" spans="1:101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6"/>
      <c r="AB410" s="26"/>
      <c r="AC410" s="26"/>
      <c r="AD410" s="26"/>
      <c r="AE410" s="26"/>
      <c r="AF410" s="26"/>
      <c r="AG410" s="26"/>
      <c r="AH410" s="26"/>
      <c r="AI410" s="26"/>
      <c r="AJ410" s="26"/>
      <c r="AK410" s="26"/>
      <c r="AL410" s="26"/>
      <c r="AM410" s="26"/>
      <c r="AN410" s="26"/>
      <c r="AO410" s="26"/>
      <c r="AP410" s="26"/>
      <c r="AQ410" s="26"/>
      <c r="AR410" s="26"/>
      <c r="AS410" s="26"/>
      <c r="AT410" s="26"/>
      <c r="AU410" s="26"/>
      <c r="AV410" s="26"/>
      <c r="AW410" s="26"/>
      <c r="AX410" s="26"/>
      <c r="AY410" s="26"/>
      <c r="AZ410" s="26"/>
      <c r="BA410" s="26"/>
      <c r="BB410" s="26"/>
      <c r="BC410" s="26"/>
      <c r="BD410" s="26"/>
      <c r="BE410" s="26"/>
      <c r="BF410" s="26"/>
      <c r="BG410" s="26"/>
      <c r="BH410" s="26"/>
      <c r="BI410" s="26"/>
      <c r="BJ410" s="26"/>
      <c r="BK410" s="26"/>
      <c r="BL410" s="26"/>
      <c r="BM410" s="26"/>
      <c r="BN410" s="26"/>
      <c r="BO410" s="26"/>
      <c r="BP410" s="26"/>
      <c r="BQ410" s="26"/>
      <c r="BR410" s="26"/>
      <c r="BS410" s="26"/>
      <c r="BT410" s="26"/>
      <c r="BU410" s="26"/>
      <c r="BV410" s="26"/>
      <c r="BW410" s="26"/>
      <c r="BX410" s="26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26"/>
      <c r="CP410" s="26"/>
      <c r="CQ410" s="26"/>
      <c r="CR410" s="26"/>
      <c r="CS410" s="26"/>
      <c r="CT410" s="26"/>
      <c r="CU410" s="26"/>
      <c r="CV410" s="26"/>
      <c r="CW410" s="26"/>
    </row>
    <row r="411" spans="1:101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6"/>
      <c r="AB411" s="26"/>
      <c r="AC411" s="26"/>
      <c r="AD411" s="26"/>
      <c r="AE411" s="26"/>
      <c r="AF411" s="26"/>
      <c r="AG411" s="26"/>
      <c r="AH411" s="26"/>
      <c r="AI411" s="26"/>
      <c r="AJ411" s="26"/>
      <c r="AK411" s="26"/>
      <c r="AL411" s="26"/>
      <c r="AM411" s="26"/>
      <c r="AN411" s="26"/>
      <c r="AO411" s="26"/>
      <c r="AP411" s="26"/>
      <c r="AQ411" s="26"/>
      <c r="AR411" s="26"/>
      <c r="AS411" s="26"/>
      <c r="AT411" s="26"/>
      <c r="AU411" s="26"/>
      <c r="AV411" s="26"/>
      <c r="AW411" s="26"/>
      <c r="AX411" s="26"/>
      <c r="AY411" s="26"/>
      <c r="AZ411" s="26"/>
      <c r="BA411" s="26"/>
      <c r="BB411" s="26"/>
      <c r="BC411" s="26"/>
      <c r="BD411" s="26"/>
      <c r="BE411" s="26"/>
      <c r="BF411" s="26"/>
      <c r="BG411" s="26"/>
      <c r="BH411" s="26"/>
      <c r="BI411" s="26"/>
      <c r="BJ411" s="26"/>
      <c r="BK411" s="26"/>
      <c r="BL411" s="26"/>
      <c r="BM411" s="26"/>
      <c r="BN411" s="26"/>
      <c r="BO411" s="26"/>
      <c r="BP411" s="26"/>
      <c r="BQ411" s="26"/>
      <c r="BR411" s="26"/>
      <c r="BS411" s="26"/>
      <c r="BT411" s="26"/>
      <c r="BU411" s="26"/>
      <c r="BV411" s="26"/>
      <c r="BW411" s="26"/>
      <c r="BX411" s="26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26"/>
      <c r="CP411" s="26"/>
      <c r="CQ411" s="26"/>
      <c r="CR411" s="26"/>
      <c r="CS411" s="26"/>
      <c r="CT411" s="26"/>
      <c r="CU411" s="26"/>
      <c r="CV411" s="26"/>
      <c r="CW411" s="26"/>
    </row>
    <row r="412" spans="1:101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6"/>
      <c r="AB412" s="26"/>
      <c r="AC412" s="26"/>
      <c r="AD412" s="26"/>
      <c r="AE412" s="26"/>
      <c r="AF412" s="26"/>
      <c r="AG412" s="26"/>
      <c r="AH412" s="26"/>
      <c r="AI412" s="26"/>
      <c r="AJ412" s="26"/>
      <c r="AK412" s="26"/>
      <c r="AL412" s="26"/>
      <c r="AM412" s="26"/>
      <c r="AN412" s="26"/>
      <c r="AO412" s="26"/>
      <c r="AP412" s="26"/>
      <c r="AQ412" s="26"/>
      <c r="AR412" s="26"/>
      <c r="AS412" s="26"/>
      <c r="AT412" s="26"/>
      <c r="AU412" s="26"/>
      <c r="AV412" s="26"/>
      <c r="AW412" s="26"/>
      <c r="AX412" s="26"/>
      <c r="AY412" s="26"/>
      <c r="AZ412" s="26"/>
      <c r="BA412" s="26"/>
      <c r="BB412" s="26"/>
      <c r="BC412" s="26"/>
      <c r="BD412" s="26"/>
      <c r="BE412" s="26"/>
      <c r="BF412" s="26"/>
      <c r="BG412" s="26"/>
      <c r="BH412" s="26"/>
      <c r="BI412" s="26"/>
      <c r="BJ412" s="26"/>
      <c r="BK412" s="26"/>
      <c r="BL412" s="26"/>
      <c r="BM412" s="26"/>
      <c r="BN412" s="26"/>
      <c r="BO412" s="26"/>
      <c r="BP412" s="26"/>
      <c r="BQ412" s="26"/>
      <c r="BR412" s="26"/>
      <c r="BS412" s="26"/>
      <c r="BT412" s="26"/>
      <c r="BU412" s="26"/>
      <c r="BV412" s="26"/>
      <c r="BW412" s="26"/>
      <c r="BX412" s="26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26"/>
      <c r="CP412" s="26"/>
      <c r="CQ412" s="26"/>
      <c r="CR412" s="26"/>
      <c r="CS412" s="26"/>
      <c r="CT412" s="26"/>
      <c r="CU412" s="26"/>
      <c r="CV412" s="26"/>
      <c r="CW412" s="26"/>
    </row>
    <row r="413" spans="1:101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6"/>
      <c r="AB413" s="26"/>
      <c r="AC413" s="26"/>
      <c r="AD413" s="26"/>
      <c r="AE413" s="26"/>
      <c r="AF413" s="26"/>
      <c r="AG413" s="26"/>
      <c r="AH413" s="26"/>
      <c r="AI413" s="26"/>
      <c r="AJ413" s="26"/>
      <c r="AK413" s="26"/>
      <c r="AL413" s="26"/>
      <c r="AM413" s="26"/>
      <c r="AN413" s="26"/>
      <c r="AO413" s="26"/>
      <c r="AP413" s="26"/>
      <c r="AQ413" s="26"/>
      <c r="AR413" s="26"/>
      <c r="AS413" s="26"/>
      <c r="AT413" s="26"/>
      <c r="AU413" s="26"/>
      <c r="AV413" s="26"/>
      <c r="AW413" s="26"/>
      <c r="AX413" s="26"/>
      <c r="AY413" s="26"/>
      <c r="AZ413" s="26"/>
      <c r="BA413" s="26"/>
      <c r="BB413" s="26"/>
      <c r="BC413" s="26"/>
      <c r="BD413" s="26"/>
      <c r="BE413" s="26"/>
      <c r="BF413" s="26"/>
      <c r="BG413" s="26"/>
      <c r="BH413" s="26"/>
      <c r="BI413" s="26"/>
      <c r="BJ413" s="26"/>
      <c r="BK413" s="26"/>
      <c r="BL413" s="26"/>
      <c r="BM413" s="26"/>
      <c r="BN413" s="26"/>
      <c r="BO413" s="26"/>
      <c r="BP413" s="26"/>
      <c r="BQ413" s="26"/>
      <c r="BR413" s="26"/>
      <c r="BS413" s="26"/>
      <c r="BT413" s="26"/>
      <c r="BU413" s="26"/>
      <c r="BV413" s="26"/>
      <c r="BW413" s="26"/>
      <c r="BX413" s="26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26"/>
      <c r="CP413" s="26"/>
      <c r="CQ413" s="26"/>
      <c r="CR413" s="26"/>
      <c r="CS413" s="26"/>
      <c r="CT413" s="26"/>
      <c r="CU413" s="26"/>
      <c r="CV413" s="26"/>
      <c r="CW413" s="26"/>
    </row>
    <row r="414" spans="1:101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6"/>
      <c r="AB414" s="26"/>
      <c r="AC414" s="26"/>
      <c r="AD414" s="26"/>
      <c r="AE414" s="26"/>
      <c r="AF414" s="26"/>
      <c r="AG414" s="26"/>
      <c r="AH414" s="26"/>
      <c r="AI414" s="26"/>
      <c r="AJ414" s="26"/>
      <c r="AK414" s="26"/>
      <c r="AL414" s="26"/>
      <c r="AM414" s="26"/>
      <c r="AN414" s="26"/>
      <c r="AO414" s="26"/>
      <c r="AP414" s="26"/>
      <c r="AQ414" s="26"/>
      <c r="AR414" s="26"/>
      <c r="AS414" s="26"/>
      <c r="AT414" s="26"/>
      <c r="AU414" s="26"/>
      <c r="AV414" s="26"/>
      <c r="AW414" s="26"/>
      <c r="AX414" s="26"/>
      <c r="AY414" s="26"/>
      <c r="AZ414" s="26"/>
      <c r="BA414" s="26"/>
      <c r="BB414" s="26"/>
      <c r="BC414" s="26"/>
      <c r="BD414" s="26"/>
      <c r="BE414" s="26"/>
      <c r="BF414" s="26"/>
      <c r="BG414" s="26"/>
      <c r="BH414" s="26"/>
      <c r="BI414" s="26"/>
      <c r="BJ414" s="26"/>
      <c r="BK414" s="26"/>
      <c r="BL414" s="26"/>
      <c r="BM414" s="26"/>
      <c r="BN414" s="26"/>
      <c r="BO414" s="26"/>
      <c r="BP414" s="26"/>
      <c r="BQ414" s="26"/>
      <c r="BR414" s="26"/>
      <c r="BS414" s="26"/>
      <c r="BT414" s="26"/>
      <c r="BU414" s="26"/>
      <c r="BV414" s="26"/>
      <c r="BW414" s="26"/>
      <c r="BX414" s="26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26"/>
      <c r="CP414" s="26"/>
      <c r="CQ414" s="26"/>
      <c r="CR414" s="26"/>
      <c r="CS414" s="26"/>
      <c r="CT414" s="26"/>
      <c r="CU414" s="26"/>
      <c r="CV414" s="26"/>
      <c r="CW414" s="26"/>
    </row>
    <row r="415" spans="1:101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6"/>
      <c r="AB415" s="26"/>
      <c r="AC415" s="26"/>
      <c r="AD415" s="26"/>
      <c r="AE415" s="26"/>
      <c r="AF415" s="26"/>
      <c r="AG415" s="26"/>
      <c r="AH415" s="26"/>
      <c r="AI415" s="26"/>
      <c r="AJ415" s="26"/>
      <c r="AK415" s="26"/>
      <c r="AL415" s="26"/>
      <c r="AM415" s="26"/>
      <c r="AN415" s="26"/>
      <c r="AO415" s="26"/>
      <c r="AP415" s="26"/>
      <c r="AQ415" s="26"/>
      <c r="AR415" s="26"/>
      <c r="AS415" s="26"/>
      <c r="AT415" s="26"/>
      <c r="AU415" s="26"/>
      <c r="AV415" s="26"/>
      <c r="AW415" s="26"/>
      <c r="AX415" s="26"/>
      <c r="AY415" s="26"/>
      <c r="AZ415" s="26"/>
      <c r="BA415" s="26"/>
      <c r="BB415" s="26"/>
      <c r="BC415" s="26"/>
      <c r="BD415" s="26"/>
      <c r="BE415" s="26"/>
      <c r="BF415" s="26"/>
      <c r="BG415" s="26"/>
      <c r="BH415" s="26"/>
      <c r="BI415" s="26"/>
      <c r="BJ415" s="26"/>
      <c r="BK415" s="26"/>
      <c r="BL415" s="26"/>
      <c r="BM415" s="26"/>
      <c r="BN415" s="26"/>
      <c r="BO415" s="26"/>
      <c r="BP415" s="26"/>
      <c r="BQ415" s="26"/>
      <c r="BR415" s="26"/>
      <c r="BS415" s="26"/>
      <c r="BT415" s="26"/>
      <c r="BU415" s="26"/>
      <c r="BV415" s="26"/>
      <c r="BW415" s="26"/>
      <c r="BX415" s="26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26"/>
      <c r="CP415" s="26"/>
      <c r="CQ415" s="26"/>
      <c r="CR415" s="26"/>
      <c r="CS415" s="26"/>
      <c r="CT415" s="26"/>
      <c r="CU415" s="26"/>
      <c r="CV415" s="26"/>
      <c r="CW415" s="26"/>
    </row>
    <row r="416" spans="1:101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6"/>
      <c r="AB416" s="26"/>
      <c r="AC416" s="26"/>
      <c r="AD416" s="26"/>
      <c r="AE416" s="26"/>
      <c r="AF416" s="26"/>
      <c r="AG416" s="26"/>
      <c r="AH416" s="26"/>
      <c r="AI416" s="26"/>
      <c r="AJ416" s="26"/>
      <c r="AK416" s="26"/>
      <c r="AL416" s="26"/>
      <c r="AM416" s="26"/>
      <c r="AN416" s="26"/>
      <c r="AO416" s="26"/>
      <c r="AP416" s="26"/>
      <c r="AQ416" s="26"/>
      <c r="AR416" s="26"/>
      <c r="AS416" s="26"/>
      <c r="AT416" s="26"/>
      <c r="AU416" s="26"/>
      <c r="AV416" s="26"/>
      <c r="AW416" s="26"/>
      <c r="AX416" s="26"/>
      <c r="AY416" s="26"/>
      <c r="AZ416" s="26"/>
      <c r="BA416" s="26"/>
      <c r="BB416" s="26"/>
      <c r="BC416" s="26"/>
      <c r="BD416" s="26"/>
      <c r="BE416" s="26"/>
      <c r="BF416" s="26"/>
      <c r="BG416" s="26"/>
      <c r="BH416" s="26"/>
      <c r="BI416" s="26"/>
      <c r="BJ416" s="26"/>
      <c r="BK416" s="26"/>
      <c r="BL416" s="26"/>
      <c r="BM416" s="26"/>
      <c r="BN416" s="26"/>
      <c r="BO416" s="26"/>
      <c r="BP416" s="26"/>
      <c r="BQ416" s="26"/>
      <c r="BR416" s="26"/>
      <c r="BS416" s="26"/>
      <c r="BT416" s="26"/>
      <c r="BU416" s="26"/>
      <c r="BV416" s="26"/>
      <c r="BW416" s="26"/>
      <c r="BX416" s="26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26"/>
      <c r="CP416" s="26"/>
      <c r="CQ416" s="26"/>
      <c r="CR416" s="26"/>
      <c r="CS416" s="26"/>
      <c r="CT416" s="26"/>
      <c r="CU416" s="26"/>
      <c r="CV416" s="26"/>
      <c r="CW416" s="26"/>
    </row>
    <row r="417" spans="1:101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6"/>
      <c r="AB417" s="26"/>
      <c r="AC417" s="26"/>
      <c r="AD417" s="26"/>
      <c r="AE417" s="26"/>
      <c r="AF417" s="26"/>
      <c r="AG417" s="26"/>
      <c r="AH417" s="26"/>
      <c r="AI417" s="26"/>
      <c r="AJ417" s="26"/>
      <c r="AK417" s="26"/>
      <c r="AL417" s="26"/>
      <c r="AM417" s="26"/>
      <c r="AN417" s="26"/>
      <c r="AO417" s="26"/>
      <c r="AP417" s="26"/>
      <c r="AQ417" s="26"/>
      <c r="AR417" s="26"/>
      <c r="AS417" s="26"/>
      <c r="AT417" s="26"/>
      <c r="AU417" s="26"/>
      <c r="AV417" s="26"/>
      <c r="AW417" s="26"/>
      <c r="AX417" s="26"/>
      <c r="AY417" s="26"/>
      <c r="AZ417" s="26"/>
      <c r="BA417" s="26"/>
      <c r="BB417" s="26"/>
      <c r="BC417" s="26"/>
      <c r="BD417" s="26"/>
      <c r="BE417" s="26"/>
      <c r="BF417" s="26"/>
      <c r="BG417" s="26"/>
      <c r="BH417" s="26"/>
      <c r="BI417" s="26"/>
      <c r="BJ417" s="26"/>
      <c r="BK417" s="26"/>
      <c r="BL417" s="26"/>
      <c r="BM417" s="26"/>
      <c r="BN417" s="26"/>
      <c r="BO417" s="26"/>
      <c r="BP417" s="26"/>
      <c r="BQ417" s="26"/>
      <c r="BR417" s="26"/>
      <c r="BS417" s="26"/>
      <c r="BT417" s="26"/>
      <c r="BU417" s="26"/>
      <c r="BV417" s="26"/>
      <c r="BW417" s="26"/>
      <c r="BX417" s="26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26"/>
      <c r="CP417" s="26"/>
      <c r="CQ417" s="26"/>
      <c r="CR417" s="26"/>
      <c r="CS417" s="26"/>
      <c r="CT417" s="26"/>
      <c r="CU417" s="26"/>
      <c r="CV417" s="26"/>
      <c r="CW417" s="26"/>
    </row>
    <row r="418" spans="1:101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6"/>
      <c r="AB418" s="26"/>
      <c r="AC418" s="26"/>
      <c r="AD418" s="26"/>
      <c r="AE418" s="26"/>
      <c r="AF418" s="26"/>
      <c r="AG418" s="26"/>
      <c r="AH418" s="26"/>
      <c r="AI418" s="26"/>
      <c r="AJ418" s="26"/>
      <c r="AK418" s="26"/>
      <c r="AL418" s="26"/>
      <c r="AM418" s="26"/>
      <c r="AN418" s="26"/>
      <c r="AO418" s="26"/>
      <c r="AP418" s="26"/>
      <c r="AQ418" s="26"/>
      <c r="AR418" s="26"/>
      <c r="AS418" s="26"/>
      <c r="AT418" s="26"/>
      <c r="AU418" s="26"/>
      <c r="AV418" s="26"/>
      <c r="AW418" s="26"/>
      <c r="AX418" s="26"/>
      <c r="AY418" s="26"/>
      <c r="AZ418" s="26"/>
      <c r="BA418" s="26"/>
      <c r="BB418" s="26"/>
      <c r="BC418" s="26"/>
      <c r="BD418" s="26"/>
      <c r="BE418" s="26"/>
      <c r="BF418" s="26"/>
      <c r="BG418" s="26"/>
      <c r="BH418" s="26"/>
      <c r="BI418" s="26"/>
      <c r="BJ418" s="26"/>
      <c r="BK418" s="26"/>
      <c r="BL418" s="26"/>
      <c r="BM418" s="26"/>
      <c r="BN418" s="26"/>
      <c r="BO418" s="26"/>
      <c r="BP418" s="26"/>
      <c r="BQ418" s="26"/>
      <c r="BR418" s="26"/>
      <c r="BS418" s="26"/>
      <c r="BT418" s="26"/>
      <c r="BU418" s="26"/>
      <c r="BV418" s="26"/>
      <c r="BW418" s="26"/>
      <c r="BX418" s="26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26"/>
      <c r="CP418" s="26"/>
      <c r="CQ418" s="26"/>
      <c r="CR418" s="26"/>
      <c r="CS418" s="26"/>
      <c r="CT418" s="26"/>
      <c r="CU418" s="26"/>
      <c r="CV418" s="26"/>
      <c r="CW418" s="26"/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685572" r:id="rId3" name="CommandButton8">
          <controlPr autoLine="0" r:id="rId4">
            <anchor moveWithCells="1">
              <from>
                <xdr:col>14</xdr:col>
                <xdr:colOff>171450</xdr:colOff>
                <xdr:row>18</xdr:row>
                <xdr:rowOff>142875</xdr:rowOff>
              </from>
              <to>
                <xdr:col>17</xdr:col>
                <xdr:colOff>180975</xdr:colOff>
                <xdr:row>21</xdr:row>
                <xdr:rowOff>0</xdr:rowOff>
              </to>
            </anchor>
          </controlPr>
        </control>
      </mc:Choice>
      <mc:Fallback>
        <control shapeId="12685572" r:id="rId3" name="CommandButton8"/>
      </mc:Fallback>
    </mc:AlternateContent>
    <mc:AlternateContent xmlns:mc="http://schemas.openxmlformats.org/markup-compatibility/2006">
      <mc:Choice Requires="x14">
        <control shapeId="12685571" r:id="rId5" name="CommandButton7">
          <controlPr defaultSize="0" autoLine="0" r:id="rId6">
            <anchor moveWithCells="1">
              <from>
                <xdr:col>14</xdr:col>
                <xdr:colOff>161925</xdr:colOff>
                <xdr:row>13</xdr:row>
                <xdr:rowOff>142875</xdr:rowOff>
              </from>
              <to>
                <xdr:col>17</xdr:col>
                <xdr:colOff>171450</xdr:colOff>
                <xdr:row>16</xdr:row>
                <xdr:rowOff>0</xdr:rowOff>
              </to>
            </anchor>
          </controlPr>
        </control>
      </mc:Choice>
      <mc:Fallback>
        <control shapeId="12685571" r:id="rId5" name="CommandButton7"/>
      </mc:Fallback>
    </mc:AlternateContent>
    <mc:AlternateContent xmlns:mc="http://schemas.openxmlformats.org/markup-compatibility/2006">
      <mc:Choice Requires="x14">
        <control shapeId="12685570" r:id="rId7" name="CommandButton6">
          <controlPr autoLine="0" r:id="rId8">
            <anchor moveWithCells="1">
              <from>
                <xdr:col>14</xdr:col>
                <xdr:colOff>161925</xdr:colOff>
                <xdr:row>16</xdr:row>
                <xdr:rowOff>47625</xdr:rowOff>
              </from>
              <to>
                <xdr:col>17</xdr:col>
                <xdr:colOff>171450</xdr:colOff>
                <xdr:row>18</xdr:row>
                <xdr:rowOff>66675</xdr:rowOff>
              </to>
            </anchor>
          </controlPr>
        </control>
      </mc:Choice>
      <mc:Fallback>
        <control shapeId="12685570" r:id="rId7" name="CommandButton6"/>
      </mc:Fallback>
    </mc:AlternateContent>
    <mc:AlternateContent xmlns:mc="http://schemas.openxmlformats.org/markup-compatibility/2006">
      <mc:Choice Requires="x14">
        <control shapeId="66559" r:id="rId9" name="CommandButton1">
          <controlPr defaultSize="0" autoLine="0" r:id="rId10">
            <anchor moveWithCells="1">
              <from>
                <xdr:col>14</xdr:col>
                <xdr:colOff>161925</xdr:colOff>
                <xdr:row>1</xdr:row>
                <xdr:rowOff>19050</xdr:rowOff>
              </from>
              <to>
                <xdr:col>17</xdr:col>
                <xdr:colOff>171450</xdr:colOff>
                <xdr:row>1</xdr:row>
                <xdr:rowOff>314325</xdr:rowOff>
              </to>
            </anchor>
          </controlPr>
        </control>
      </mc:Choice>
      <mc:Fallback>
        <control shapeId="66559" r:id="rId9" name="CommandButton1"/>
      </mc:Fallback>
    </mc:AlternateContent>
    <mc:AlternateContent xmlns:mc="http://schemas.openxmlformats.org/markup-compatibility/2006">
      <mc:Choice Requires="x14">
        <control shapeId="12685312" r:id="rId11" name="CommandButton2">
          <controlPr defaultSize="0" autoLine="0" r:id="rId12">
            <anchor moveWithCells="1">
              <from>
                <xdr:col>14</xdr:col>
                <xdr:colOff>161925</xdr:colOff>
                <xdr:row>2</xdr:row>
                <xdr:rowOff>9525</xdr:rowOff>
              </from>
              <to>
                <xdr:col>17</xdr:col>
                <xdr:colOff>171450</xdr:colOff>
                <xdr:row>3</xdr:row>
                <xdr:rowOff>152400</xdr:rowOff>
              </to>
            </anchor>
          </controlPr>
        </control>
      </mc:Choice>
      <mc:Fallback>
        <control shapeId="12685312" r:id="rId11" name="CommandButton2"/>
      </mc:Fallback>
    </mc:AlternateContent>
    <mc:AlternateContent xmlns:mc="http://schemas.openxmlformats.org/markup-compatibility/2006">
      <mc:Choice Requires="x14">
        <control shapeId="12685567" r:id="rId13" name="CommandButton3">
          <controlPr defaultSize="0" autoLine="0" r:id="rId14">
            <anchor moveWithCells="1">
              <from>
                <xdr:col>14</xdr:col>
                <xdr:colOff>161925</xdr:colOff>
                <xdr:row>7</xdr:row>
                <xdr:rowOff>28575</xdr:rowOff>
              </from>
              <to>
                <xdr:col>17</xdr:col>
                <xdr:colOff>171450</xdr:colOff>
                <xdr:row>8</xdr:row>
                <xdr:rowOff>142875</xdr:rowOff>
              </to>
            </anchor>
          </controlPr>
        </control>
      </mc:Choice>
      <mc:Fallback>
        <control shapeId="12685567" r:id="rId13" name="CommandButton3"/>
      </mc:Fallback>
    </mc:AlternateContent>
    <mc:AlternateContent xmlns:mc="http://schemas.openxmlformats.org/markup-compatibility/2006">
      <mc:Choice Requires="x14">
        <control shapeId="12685568" r:id="rId15" name="CommandButton4">
          <controlPr defaultSize="0" autoLine="0" r:id="rId16">
            <anchor moveWithCells="1">
              <from>
                <xdr:col>14</xdr:col>
                <xdr:colOff>161925</xdr:colOff>
                <xdr:row>9</xdr:row>
                <xdr:rowOff>76200</xdr:rowOff>
              </from>
              <to>
                <xdr:col>17</xdr:col>
                <xdr:colOff>171450</xdr:colOff>
                <xdr:row>11</xdr:row>
                <xdr:rowOff>28575</xdr:rowOff>
              </to>
            </anchor>
          </controlPr>
        </control>
      </mc:Choice>
      <mc:Fallback>
        <control shapeId="12685568" r:id="rId15" name="CommandButton4"/>
      </mc:Fallback>
    </mc:AlternateContent>
    <mc:AlternateContent xmlns:mc="http://schemas.openxmlformats.org/markup-compatibility/2006">
      <mc:Choice Requires="x14">
        <control shapeId="12685569" r:id="rId17" name="CommandButton5">
          <controlPr defaultSize="0" autoLine="0" r:id="rId18">
            <anchor moveWithCells="1">
              <from>
                <xdr:col>14</xdr:col>
                <xdr:colOff>161925</xdr:colOff>
                <xdr:row>11</xdr:row>
                <xdr:rowOff>123825</xdr:rowOff>
              </from>
              <to>
                <xdr:col>17</xdr:col>
                <xdr:colOff>171450</xdr:colOff>
                <xdr:row>13</xdr:row>
                <xdr:rowOff>76200</xdr:rowOff>
              </to>
            </anchor>
          </controlPr>
        </control>
      </mc:Choice>
      <mc:Fallback>
        <control shapeId="12685569" r:id="rId17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U111"/>
  <sheetViews>
    <sheetView showGridLines="0" showRowColHeaders="0" workbookViewId="0">
      <selection activeCell="C1" sqref="C1"/>
    </sheetView>
  </sheetViews>
  <sheetFormatPr defaultRowHeight="12.75"/>
  <cols>
    <col min="1" max="1" width="2.85546875" customWidth="1"/>
    <col min="2" max="2" width="0.7109375" customWidth="1"/>
    <col min="3" max="3" width="1.85546875" customWidth="1"/>
    <col min="7" max="7" width="7.7109375" customWidth="1"/>
    <col min="8" max="9" width="0.5703125" customWidth="1"/>
    <col min="10" max="10" width="2.42578125" customWidth="1"/>
    <col min="11" max="11" width="13.28515625" customWidth="1"/>
    <col min="14" max="14" width="10.85546875" customWidth="1"/>
    <col min="17" max="17" width="6.140625" customWidth="1"/>
  </cols>
  <sheetData>
    <row r="1" spans="1:45">
      <c r="A1" s="26"/>
      <c r="B1" s="26"/>
      <c r="C1" s="262" t="s">
        <v>212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</row>
    <row r="2" spans="1:45" ht="15.75" customHeight="1">
      <c r="A2" s="26"/>
      <c r="B2" s="123"/>
      <c r="C2" s="145" t="s">
        <v>59</v>
      </c>
      <c r="D2" s="114"/>
      <c r="E2" s="114"/>
      <c r="F2" s="114"/>
      <c r="G2" s="114"/>
      <c r="H2" s="114"/>
      <c r="I2" s="114"/>
      <c r="J2" s="26"/>
      <c r="K2" s="191"/>
      <c r="L2" s="357" t="s">
        <v>200</v>
      </c>
      <c r="M2" s="357"/>
      <c r="N2" s="357"/>
      <c r="O2" s="357"/>
      <c r="P2" s="357"/>
      <c r="Q2" s="357"/>
      <c r="R2" s="191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</row>
    <row r="3" spans="1:45">
      <c r="A3" s="26"/>
      <c r="B3" s="114"/>
      <c r="C3" s="122"/>
      <c r="D3" s="122"/>
      <c r="E3" s="122"/>
      <c r="F3" s="122"/>
      <c r="G3" s="122"/>
      <c r="H3" s="122"/>
      <c r="I3" s="114"/>
      <c r="J3" s="26"/>
      <c r="K3" s="263" t="s">
        <v>243</v>
      </c>
      <c r="L3" s="82">
        <f>MAX(routable!D10:D2013)</f>
        <v>1114.1328935225788</v>
      </c>
      <c r="M3" s="264" t="s">
        <v>268</v>
      </c>
      <c r="N3" s="265" t="s">
        <v>242</v>
      </c>
      <c r="O3" s="82">
        <f>MAX(routable!E10:E2013)</f>
        <v>5.2356350361303488</v>
      </c>
      <c r="P3" s="264" t="s">
        <v>219</v>
      </c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</row>
    <row r="4" spans="1:45">
      <c r="A4" s="26"/>
      <c r="B4" s="114"/>
      <c r="C4" s="122"/>
      <c r="D4" s="122"/>
      <c r="E4" s="122"/>
      <c r="F4" s="122"/>
      <c r="G4" s="122"/>
      <c r="H4" s="122"/>
      <c r="I4" s="114"/>
      <c r="J4" s="26"/>
      <c r="K4" s="26"/>
      <c r="L4" s="26"/>
      <c r="M4" s="26"/>
      <c r="N4" s="26"/>
      <c r="O4" s="26"/>
      <c r="P4" s="26"/>
      <c r="Q4" s="26"/>
      <c r="R4" s="26"/>
      <c r="S4" s="26"/>
      <c r="T4" s="23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</row>
    <row r="5" spans="1:45">
      <c r="A5" s="26"/>
      <c r="B5" s="114"/>
      <c r="C5" s="122"/>
      <c r="D5" s="122"/>
      <c r="E5" s="122"/>
      <c r="F5" s="122"/>
      <c r="G5" s="122"/>
      <c r="H5" s="122"/>
      <c r="I5" s="114"/>
      <c r="J5" s="26"/>
      <c r="K5" s="26"/>
      <c r="L5" s="26"/>
      <c r="M5" s="26"/>
      <c r="N5" s="26"/>
      <c r="O5" s="26"/>
      <c r="P5" s="26"/>
      <c r="Q5" s="26"/>
      <c r="R5" s="26"/>
      <c r="S5" s="26"/>
      <c r="T5" s="23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</row>
    <row r="6" spans="1:45">
      <c r="A6" s="26"/>
      <c r="B6" s="114"/>
      <c r="C6" s="122"/>
      <c r="D6" s="122"/>
      <c r="E6" s="122"/>
      <c r="F6" s="122"/>
      <c r="G6" s="122"/>
      <c r="H6" s="122"/>
      <c r="I6" s="114"/>
      <c r="J6" s="26"/>
      <c r="K6" s="26"/>
      <c r="L6" s="26"/>
      <c r="M6" s="26"/>
      <c r="N6" s="26"/>
      <c r="O6" s="26"/>
      <c r="P6" s="26"/>
      <c r="Q6" s="26"/>
      <c r="R6" s="26"/>
      <c r="S6" s="26"/>
      <c r="T6" s="23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</row>
    <row r="7" spans="1:45">
      <c r="A7" s="26"/>
      <c r="B7" s="114"/>
      <c r="C7" s="122"/>
      <c r="D7" s="122"/>
      <c r="E7" s="122"/>
      <c r="F7" s="122"/>
      <c r="G7" s="122"/>
      <c r="H7" s="122"/>
      <c r="I7" s="114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</row>
    <row r="8" spans="1:45">
      <c r="A8" s="26"/>
      <c r="B8" s="114"/>
      <c r="C8" s="122"/>
      <c r="D8" s="122"/>
      <c r="E8" s="122"/>
      <c r="F8" s="122"/>
      <c r="G8" s="122"/>
      <c r="H8" s="122"/>
      <c r="I8" s="114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</row>
    <row r="9" spans="1:45">
      <c r="A9" s="26"/>
      <c r="B9" s="114"/>
      <c r="C9" s="122"/>
      <c r="D9" s="122"/>
      <c r="E9" s="122"/>
      <c r="F9" s="122"/>
      <c r="G9" s="122"/>
      <c r="H9" s="122"/>
      <c r="I9" s="114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</row>
    <row r="10" spans="1:45">
      <c r="A10" s="26"/>
      <c r="B10" s="114"/>
      <c r="C10" s="122"/>
      <c r="D10" s="122"/>
      <c r="E10" s="122"/>
      <c r="F10" s="122"/>
      <c r="G10" s="122"/>
      <c r="H10" s="122"/>
      <c r="I10" s="114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</row>
    <row r="11" spans="1:45">
      <c r="A11" s="26"/>
      <c r="B11" s="114"/>
      <c r="C11" s="122"/>
      <c r="D11" s="122"/>
      <c r="E11" s="122"/>
      <c r="F11" s="122"/>
      <c r="G11" s="122"/>
      <c r="H11" s="122"/>
      <c r="I11" s="114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</row>
    <row r="12" spans="1:45">
      <c r="A12" s="26"/>
      <c r="B12" s="114"/>
      <c r="C12" s="122"/>
      <c r="D12" s="122"/>
      <c r="E12" s="122"/>
      <c r="F12" s="122"/>
      <c r="G12" s="122"/>
      <c r="H12" s="122"/>
      <c r="I12" s="114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</row>
    <row r="13" spans="1:45">
      <c r="A13" s="26"/>
      <c r="B13" s="114"/>
      <c r="C13" s="122"/>
      <c r="D13" s="122"/>
      <c r="E13" s="122"/>
      <c r="F13" s="122"/>
      <c r="G13" s="122"/>
      <c r="H13" s="122"/>
      <c r="I13" s="114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</row>
    <row r="14" spans="1:45">
      <c r="A14" s="26"/>
      <c r="B14" s="114"/>
      <c r="C14" s="122"/>
      <c r="D14" s="122"/>
      <c r="E14" s="122"/>
      <c r="F14" s="122"/>
      <c r="G14" s="122"/>
      <c r="H14" s="122"/>
      <c r="I14" s="114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</row>
    <row r="15" spans="1:45">
      <c r="A15" s="26"/>
      <c r="B15" s="114"/>
      <c r="C15" s="122"/>
      <c r="D15" s="122"/>
      <c r="E15" s="122"/>
      <c r="F15" s="122"/>
      <c r="G15" s="122"/>
      <c r="H15" s="122"/>
      <c r="I15" s="114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</row>
    <row r="16" spans="1:45">
      <c r="A16" s="26"/>
      <c r="B16" s="114"/>
      <c r="C16" s="122"/>
      <c r="D16" s="122"/>
      <c r="E16" s="122"/>
      <c r="F16" s="122"/>
      <c r="G16" s="122"/>
      <c r="H16" s="122"/>
      <c r="I16" s="114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</row>
    <row r="17" spans="1:47">
      <c r="A17" s="26"/>
      <c r="B17" s="114"/>
      <c r="C17" s="122"/>
      <c r="D17" s="122"/>
      <c r="E17" s="122"/>
      <c r="F17" s="122"/>
      <c r="G17" s="122"/>
      <c r="H17" s="122"/>
      <c r="I17" s="114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</row>
    <row r="18" spans="1:47">
      <c r="A18" s="26"/>
      <c r="B18" s="114"/>
      <c r="C18" s="122"/>
      <c r="D18" s="122"/>
      <c r="E18" s="122"/>
      <c r="F18" s="122"/>
      <c r="G18" s="122"/>
      <c r="H18" s="122"/>
      <c r="I18" s="114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</row>
    <row r="19" spans="1:47" ht="3.75" customHeight="1">
      <c r="A19" s="26"/>
      <c r="B19" s="114"/>
      <c r="C19" s="114"/>
      <c r="D19" s="114"/>
      <c r="E19" s="114"/>
      <c r="F19" s="114"/>
      <c r="G19" s="114"/>
      <c r="H19" s="114"/>
      <c r="I19" s="11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</row>
    <row r="20" spans="1:47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</row>
    <row r="21" spans="1:47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</row>
    <row r="22" spans="1:47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</row>
    <row r="23" spans="1:47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</row>
    <row r="24" spans="1:47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</row>
    <row r="25" spans="1:47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184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</row>
    <row r="26" spans="1:47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</row>
    <row r="27" spans="1:47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</row>
    <row r="28" spans="1:47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</row>
    <row r="29" spans="1:47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</row>
    <row r="30" spans="1:47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</row>
    <row r="31" spans="1:47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</row>
    <row r="32" spans="1:47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</row>
    <row r="33" spans="1:47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</row>
    <row r="34" spans="1:47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</row>
    <row r="35" spans="1:47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</row>
    <row r="36" spans="1:47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</row>
    <row r="37" spans="1:47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</row>
    <row r="38" spans="1:47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</row>
    <row r="39" spans="1:47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</row>
    <row r="40" spans="1:47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</row>
    <row r="41" spans="1:47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</row>
    <row r="42" spans="1:47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</row>
    <row r="43" spans="1:47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</row>
    <row r="44" spans="1:47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</row>
    <row r="45" spans="1:47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</row>
    <row r="46" spans="1:47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</row>
    <row r="47" spans="1:47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</row>
    <row r="48" spans="1:47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</row>
    <row r="49" spans="1:47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</row>
    <row r="50" spans="1:47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</row>
    <row r="51" spans="1:47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</row>
    <row r="52" spans="1:47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</row>
    <row r="53" spans="1:47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</row>
    <row r="54" spans="1:47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</row>
    <row r="55" spans="1:47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</row>
    <row r="56" spans="1:47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</row>
    <row r="57" spans="1:47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</row>
    <row r="58" spans="1:47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</row>
    <row r="59" spans="1:47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</row>
    <row r="60" spans="1:47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</row>
    <row r="61" spans="1:47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</row>
    <row r="62" spans="1:47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</row>
    <row r="63" spans="1:47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</row>
    <row r="64" spans="1:47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</row>
    <row r="65" spans="1:47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</row>
    <row r="66" spans="1:47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</row>
    <row r="67" spans="1:47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</row>
    <row r="68" spans="1:47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</row>
    <row r="69" spans="1:47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</row>
    <row r="70" spans="1:47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</row>
    <row r="71" spans="1:47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</row>
    <row r="72" spans="1:47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</row>
    <row r="73" spans="1:47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</row>
    <row r="74" spans="1:47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</row>
    <row r="75" spans="1:47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</row>
    <row r="76" spans="1:47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</row>
    <row r="77" spans="1:47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</row>
    <row r="78" spans="1:47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</row>
    <row r="79" spans="1:47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</row>
    <row r="80" spans="1:47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</row>
    <row r="81" spans="1:47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</row>
    <row r="82" spans="1:47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</row>
    <row r="83" spans="1:47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</row>
    <row r="84" spans="1:47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</row>
    <row r="85" spans="1:47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</row>
    <row r="86" spans="1:47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</row>
    <row r="87" spans="1:47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</row>
    <row r="88" spans="1:47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</row>
    <row r="89" spans="1:47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</row>
    <row r="90" spans="1:47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</row>
    <row r="91" spans="1:47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</row>
    <row r="92" spans="1:47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</row>
    <row r="93" spans="1:47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</row>
    <row r="94" spans="1:47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</row>
    <row r="95" spans="1:47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</row>
    <row r="96" spans="1:47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</row>
    <row r="97" spans="1:47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</row>
    <row r="98" spans="1:47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</row>
    <row r="99" spans="1:47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</row>
    <row r="100" spans="1:47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</row>
    <row r="101" spans="1:47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</row>
    <row r="102" spans="1:47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</row>
    <row r="103" spans="1:47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</row>
    <row r="104" spans="1:47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</row>
    <row r="105" spans="1:47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</row>
    <row r="106" spans="1:47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</row>
    <row r="107" spans="1:47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</row>
    <row r="108" spans="1:47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</row>
    <row r="109" spans="1:47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</row>
    <row r="110" spans="1:47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</row>
    <row r="111" spans="1:47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</row>
  </sheetData>
  <mergeCells count="1">
    <mergeCell ref="L2:Q2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8250" r:id="rId4" name="CommandButton6">
          <controlPr defaultSize="0" autoLine="0" r:id="rId5">
            <anchor moveWithCells="1">
              <from>
                <xdr:col>2</xdr:col>
                <xdr:colOff>114300</xdr:colOff>
                <xdr:row>10</xdr:row>
                <xdr:rowOff>0</xdr:rowOff>
              </from>
              <to>
                <xdr:col>6</xdr:col>
                <xdr:colOff>447675</xdr:colOff>
                <xdr:row>11</xdr:row>
                <xdr:rowOff>142875</xdr:rowOff>
              </to>
            </anchor>
          </controlPr>
        </control>
      </mc:Choice>
      <mc:Fallback>
        <control shapeId="138250" r:id="rId4" name="CommandButton6"/>
      </mc:Fallback>
    </mc:AlternateContent>
    <mc:AlternateContent xmlns:mc="http://schemas.openxmlformats.org/markup-compatibility/2006">
      <mc:Choice Requires="x14">
        <control shapeId="138241" r:id="rId6" name="CommandButton1">
          <controlPr autoLine="0" r:id="rId7">
            <anchor moveWithCells="1">
              <from>
                <xdr:col>3</xdr:col>
                <xdr:colOff>0</xdr:colOff>
                <xdr:row>2</xdr:row>
                <xdr:rowOff>66675</xdr:rowOff>
              </from>
              <to>
                <xdr:col>6</xdr:col>
                <xdr:colOff>457200</xdr:colOff>
                <xdr:row>4</xdr:row>
                <xdr:rowOff>47625</xdr:rowOff>
              </to>
            </anchor>
          </controlPr>
        </control>
      </mc:Choice>
      <mc:Fallback>
        <control shapeId="138241" r:id="rId6" name="CommandButton1"/>
      </mc:Fallback>
    </mc:AlternateContent>
    <mc:AlternateContent xmlns:mc="http://schemas.openxmlformats.org/markup-compatibility/2006">
      <mc:Choice Requires="x14">
        <control shapeId="138242" r:id="rId8" name="CommandButton2">
          <controlPr autoLine="0" r:id="rId9">
            <anchor moveWithCells="1">
              <from>
                <xdr:col>3</xdr:col>
                <xdr:colOff>0</xdr:colOff>
                <xdr:row>4</xdr:row>
                <xdr:rowOff>104775</xdr:rowOff>
              </from>
              <to>
                <xdr:col>6</xdr:col>
                <xdr:colOff>457200</xdr:colOff>
                <xdr:row>6</xdr:row>
                <xdr:rowOff>85725</xdr:rowOff>
              </to>
            </anchor>
          </controlPr>
        </control>
      </mc:Choice>
      <mc:Fallback>
        <control shapeId="138242" r:id="rId8" name="CommandButton2"/>
      </mc:Fallback>
    </mc:AlternateContent>
    <mc:AlternateContent xmlns:mc="http://schemas.openxmlformats.org/markup-compatibility/2006">
      <mc:Choice Requires="x14">
        <control shapeId="138245" r:id="rId10" name="CommandButton5">
          <controlPr autoLine="0" r:id="rId11">
            <anchor moveWithCells="1">
              <from>
                <xdr:col>3</xdr:col>
                <xdr:colOff>0</xdr:colOff>
                <xdr:row>13</xdr:row>
                <xdr:rowOff>0</xdr:rowOff>
              </from>
              <to>
                <xdr:col>6</xdr:col>
                <xdr:colOff>457200</xdr:colOff>
                <xdr:row>14</xdr:row>
                <xdr:rowOff>142875</xdr:rowOff>
              </to>
            </anchor>
          </controlPr>
        </control>
      </mc:Choice>
      <mc:Fallback>
        <control shapeId="138245" r:id="rId10" name="CommandButton5"/>
      </mc:Fallback>
    </mc:AlternateContent>
    <mc:AlternateContent xmlns:mc="http://schemas.openxmlformats.org/markup-compatibility/2006">
      <mc:Choice Requires="x14">
        <control shapeId="138248" r:id="rId12" name="CommandButton3">
          <controlPr defaultSize="0" autoLine="0" autoPict="0" r:id="rId13">
            <anchor moveWithCells="1">
              <from>
                <xdr:col>3</xdr:col>
                <xdr:colOff>0</xdr:colOff>
                <xdr:row>15</xdr:row>
                <xdr:rowOff>76200</xdr:rowOff>
              </from>
              <to>
                <xdr:col>6</xdr:col>
                <xdr:colOff>438150</xdr:colOff>
                <xdr:row>17</xdr:row>
                <xdr:rowOff>57150</xdr:rowOff>
              </to>
            </anchor>
          </controlPr>
        </control>
      </mc:Choice>
      <mc:Fallback>
        <control shapeId="138248" r:id="rId12" name="CommandButton3"/>
      </mc:Fallback>
    </mc:AlternateContent>
    <mc:AlternateContent xmlns:mc="http://schemas.openxmlformats.org/markup-compatibility/2006">
      <mc:Choice Requires="x14">
        <control shapeId="138249" r:id="rId14" name="CommandButton4">
          <controlPr defaultSize="0" autoLine="0" r:id="rId15">
            <anchor moveWithCells="1">
              <from>
                <xdr:col>3</xdr:col>
                <xdr:colOff>0</xdr:colOff>
                <xdr:row>7</xdr:row>
                <xdr:rowOff>47625</xdr:rowOff>
              </from>
              <to>
                <xdr:col>6</xdr:col>
                <xdr:colOff>457200</xdr:colOff>
                <xdr:row>9</xdr:row>
                <xdr:rowOff>28575</xdr:rowOff>
              </to>
            </anchor>
          </controlPr>
        </control>
      </mc:Choice>
      <mc:Fallback>
        <control shapeId="138249" r:id="rId14" name="CommandButton4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DE441"/>
  <sheetViews>
    <sheetView showGridLines="0" showRowColHeaders="0" workbookViewId="0">
      <selection activeCell="C1" sqref="C1"/>
    </sheetView>
  </sheetViews>
  <sheetFormatPr defaultRowHeight="12.75"/>
  <cols>
    <col min="1" max="1" width="2.140625" customWidth="1"/>
    <col min="2" max="2" width="0.7109375" customWidth="1"/>
    <col min="14" max="14" width="0.7109375" customWidth="1"/>
  </cols>
  <sheetData>
    <row r="1" spans="1:109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</row>
    <row r="2" spans="1:109" ht="26.25" customHeight="1">
      <c r="A2" s="26"/>
      <c r="B2" s="114"/>
      <c r="C2" s="145" t="s">
        <v>33</v>
      </c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M2" s="26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  <c r="DE2" s="26"/>
    </row>
    <row r="3" spans="1:109">
      <c r="A3" s="26"/>
      <c r="B3" s="114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14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</row>
    <row r="4" spans="1:109">
      <c r="A4" s="26"/>
      <c r="B4" s="114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14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</row>
    <row r="5" spans="1:109">
      <c r="A5" s="26"/>
      <c r="B5" s="114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114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</row>
    <row r="6" spans="1:109">
      <c r="A6" s="26"/>
      <c r="B6" s="114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114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</row>
    <row r="7" spans="1:109">
      <c r="A7" s="26"/>
      <c r="B7" s="114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114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</row>
    <row r="8" spans="1:109">
      <c r="A8" s="26"/>
      <c r="B8" s="114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114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</row>
    <row r="9" spans="1:109">
      <c r="A9" s="26"/>
      <c r="B9" s="114"/>
      <c r="C9" s="2"/>
      <c r="D9" s="2">
        <v>1</v>
      </c>
      <c r="E9" s="2">
        <v>4</v>
      </c>
      <c r="F9" s="2"/>
      <c r="G9" s="2"/>
      <c r="H9" s="2"/>
      <c r="I9" s="2"/>
      <c r="J9" s="2"/>
      <c r="K9" s="2"/>
      <c r="L9" s="2"/>
      <c r="M9" s="2"/>
      <c r="N9" s="114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</row>
    <row r="10" spans="1:109">
      <c r="A10" s="26"/>
      <c r="B10" s="114"/>
      <c r="C10" s="2"/>
      <c r="D10" s="2">
        <v>3</v>
      </c>
      <c r="E10" s="2">
        <v>3</v>
      </c>
      <c r="F10" s="2"/>
      <c r="G10" s="2"/>
      <c r="H10" s="2"/>
      <c r="I10" s="2"/>
      <c r="J10" s="2"/>
      <c r="K10" s="2"/>
      <c r="L10" s="2"/>
      <c r="M10" s="2"/>
      <c r="N10" s="114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</row>
    <row r="11" spans="1:109">
      <c r="A11" s="26"/>
      <c r="B11" s="114"/>
      <c r="C11" s="2"/>
      <c r="D11" s="2">
        <v>4</v>
      </c>
      <c r="E11" s="2">
        <v>4</v>
      </c>
      <c r="F11" s="2"/>
      <c r="G11" s="2"/>
      <c r="H11" s="2"/>
      <c r="I11" s="2"/>
      <c r="J11" s="2"/>
      <c r="K11" s="2"/>
      <c r="L11" s="2"/>
      <c r="M11" s="2"/>
      <c r="N11" s="114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</row>
    <row r="12" spans="1:109">
      <c r="A12" s="26"/>
      <c r="B12" s="114"/>
      <c r="C12" s="2"/>
      <c r="D12" s="2">
        <v>5</v>
      </c>
      <c r="E12" s="2">
        <v>3</v>
      </c>
      <c r="F12" s="2"/>
      <c r="G12" s="2"/>
      <c r="H12" s="2"/>
      <c r="I12" s="2"/>
      <c r="J12" s="2"/>
      <c r="K12" s="2"/>
      <c r="L12" s="2"/>
      <c r="M12" s="2"/>
      <c r="N12" s="114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</row>
    <row r="13" spans="1:109">
      <c r="A13" s="26"/>
      <c r="B13" s="114"/>
      <c r="C13" s="2"/>
      <c r="D13" s="2">
        <v>6</v>
      </c>
      <c r="E13" s="2">
        <v>4</v>
      </c>
      <c r="F13" s="2"/>
      <c r="G13" s="2"/>
      <c r="H13" s="2"/>
      <c r="I13" s="2"/>
      <c r="J13" s="2"/>
      <c r="K13" s="2"/>
      <c r="L13" s="2"/>
      <c r="M13" s="2"/>
      <c r="N13" s="114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</row>
    <row r="14" spans="1:109">
      <c r="A14" s="26"/>
      <c r="B14" s="114"/>
      <c r="C14" s="2"/>
      <c r="D14" s="2">
        <v>5</v>
      </c>
      <c r="E14" s="2">
        <v>5</v>
      </c>
      <c r="F14" s="2"/>
      <c r="G14" s="2"/>
      <c r="H14" s="2"/>
      <c r="I14" s="2"/>
      <c r="J14" s="2"/>
      <c r="K14" s="2"/>
      <c r="L14" s="2"/>
      <c r="M14" s="2"/>
      <c r="N14" s="114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</row>
    <row r="15" spans="1:109">
      <c r="A15" s="26"/>
      <c r="B15" s="114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114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</row>
    <row r="16" spans="1:109">
      <c r="A16" s="26"/>
      <c r="B16" s="114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114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</row>
    <row r="17" spans="1:109">
      <c r="A17" s="26"/>
      <c r="B17" s="114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114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</row>
    <row r="18" spans="1:109">
      <c r="A18" s="26"/>
      <c r="B18" s="114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114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</row>
    <row r="19" spans="1:109">
      <c r="A19" s="26"/>
      <c r="B19" s="114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114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</row>
    <row r="20" spans="1:109">
      <c r="A20" s="26"/>
      <c r="B20" s="114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114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</row>
    <row r="21" spans="1:109">
      <c r="A21" s="26"/>
      <c r="B21" s="114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114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</row>
    <row r="22" spans="1:109">
      <c r="A22" s="26"/>
      <c r="B22" s="114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114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</row>
    <row r="23" spans="1:109">
      <c r="A23" s="26"/>
      <c r="B23" s="114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114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</row>
    <row r="24" spans="1:109">
      <c r="A24" s="26"/>
      <c r="B24" s="114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114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</row>
    <row r="25" spans="1:109">
      <c r="A25" s="26"/>
      <c r="B25" s="114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114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</row>
    <row r="26" spans="1:109">
      <c r="A26" s="26"/>
      <c r="B26" s="114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114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</row>
    <row r="27" spans="1:109">
      <c r="A27" s="26"/>
      <c r="B27" s="114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114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</row>
    <row r="28" spans="1:109">
      <c r="A28" s="26"/>
      <c r="B28" s="114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114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</row>
    <row r="29" spans="1:109">
      <c r="A29" s="26"/>
      <c r="B29" s="114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114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</row>
    <row r="30" spans="1:109">
      <c r="A30" s="26"/>
      <c r="B30" s="114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114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</row>
    <row r="31" spans="1:109">
      <c r="A31" s="26"/>
      <c r="B31" s="114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114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</row>
    <row r="32" spans="1:109">
      <c r="A32" s="26"/>
      <c r="B32" s="114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114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</row>
    <row r="33" spans="1:109">
      <c r="A33" s="26"/>
      <c r="B33" s="114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114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</row>
    <row r="34" spans="1:109" ht="3.75" customHeight="1">
      <c r="A34" s="26"/>
      <c r="B34" s="114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</row>
    <row r="35" spans="1:109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</row>
    <row r="36" spans="1:109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</row>
    <row r="37" spans="1:109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</row>
    <row r="38" spans="1:109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</row>
    <row r="39" spans="1:109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</row>
    <row r="40" spans="1:109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</row>
    <row r="41" spans="1:109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</row>
    <row r="42" spans="1:109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</row>
    <row r="43" spans="1:109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</row>
    <row r="44" spans="1:109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</row>
    <row r="45" spans="1:109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</row>
    <row r="46" spans="1:109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</row>
    <row r="47" spans="1:109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</row>
    <row r="48" spans="1:109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</row>
    <row r="49" spans="1:102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</row>
    <row r="50" spans="1:102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</row>
    <row r="51" spans="1:102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</row>
    <row r="52" spans="1:102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</row>
    <row r="53" spans="1:102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</row>
    <row r="54" spans="1:102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</row>
    <row r="55" spans="1:102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</row>
    <row r="56" spans="1:102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</row>
    <row r="57" spans="1:102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</row>
    <row r="58" spans="1:102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</row>
    <row r="59" spans="1:102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</row>
    <row r="60" spans="1:102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</row>
    <row r="61" spans="1:10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</row>
    <row r="62" spans="1:10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</row>
    <row r="63" spans="1:10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</row>
    <row r="64" spans="1:102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</row>
    <row r="65" spans="1:102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</row>
    <row r="66" spans="1:102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</row>
    <row r="67" spans="1:102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</row>
    <row r="68" spans="1:102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</row>
    <row r="69" spans="1:102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</row>
    <row r="70" spans="1:102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</row>
    <row r="71" spans="1:102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</row>
    <row r="72" spans="1:102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</row>
    <row r="73" spans="1:102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</row>
    <row r="74" spans="1:102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</row>
    <row r="75" spans="1:102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</row>
    <row r="76" spans="1:102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</row>
    <row r="77" spans="1:102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</row>
    <row r="78" spans="1:102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</row>
    <row r="79" spans="1:102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</row>
    <row r="80" spans="1:102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</row>
    <row r="81" spans="1:102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</row>
    <row r="82" spans="1:102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</row>
    <row r="83" spans="1:102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</row>
    <row r="84" spans="1:102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</row>
    <row r="85" spans="1:102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</row>
    <row r="86" spans="1:102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</row>
    <row r="87" spans="1:102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</row>
    <row r="88" spans="1:102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</row>
    <row r="89" spans="1:102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</row>
    <row r="90" spans="1:102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</row>
    <row r="91" spans="1:102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</row>
    <row r="92" spans="1:102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</row>
    <row r="93" spans="1:102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</row>
    <row r="94" spans="1:102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</row>
    <row r="95" spans="1:102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</row>
    <row r="96" spans="1:102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</row>
    <row r="97" spans="1:102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</row>
    <row r="98" spans="1:102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</row>
    <row r="99" spans="1:102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</row>
    <row r="100" spans="1:102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</row>
    <row r="101" spans="1:102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</row>
    <row r="102" spans="1:102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</row>
    <row r="103" spans="1:102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</row>
    <row r="104" spans="1:102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</row>
    <row r="105" spans="1:102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</row>
    <row r="106" spans="1:102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</row>
    <row r="107" spans="1:102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</row>
    <row r="108" spans="1:102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</row>
    <row r="109" spans="1:102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</row>
    <row r="110" spans="1:102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</row>
    <row r="111" spans="1:102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</row>
    <row r="112" spans="1:102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</row>
    <row r="113" spans="1:102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</row>
    <row r="114" spans="1:102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</row>
    <row r="115" spans="1:102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</row>
    <row r="116" spans="1:102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</row>
    <row r="117" spans="1:102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</row>
    <row r="118" spans="1:102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</row>
    <row r="119" spans="1:102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</row>
    <row r="120" spans="1:102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</row>
    <row r="121" spans="1:102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</row>
    <row r="122" spans="1:102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</row>
    <row r="123" spans="1:102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</row>
    <row r="124" spans="1:102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</row>
    <row r="125" spans="1:102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</row>
    <row r="126" spans="1:102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</row>
    <row r="127" spans="1:102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</row>
    <row r="128" spans="1:102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</row>
    <row r="129" spans="1:102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</row>
    <row r="130" spans="1:102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</row>
    <row r="131" spans="1:102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</row>
    <row r="132" spans="1:102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</row>
    <row r="133" spans="1:102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</row>
    <row r="134" spans="1:102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</row>
    <row r="135" spans="1:102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</row>
    <row r="136" spans="1:102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</row>
    <row r="137" spans="1:102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</row>
    <row r="138" spans="1:102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</row>
    <row r="139" spans="1:102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</row>
    <row r="140" spans="1:102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</row>
    <row r="141" spans="1:102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</row>
    <row r="142" spans="1:102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</row>
    <row r="143" spans="1:102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</row>
    <row r="144" spans="1:102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</row>
    <row r="145" spans="1:102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</row>
    <row r="146" spans="1:102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</row>
    <row r="147" spans="1:102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</row>
    <row r="148" spans="1:102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</row>
    <row r="149" spans="1:102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</row>
    <row r="150" spans="1:102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</row>
    <row r="151" spans="1:102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</row>
    <row r="152" spans="1:102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</row>
    <row r="153" spans="1:102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</row>
    <row r="154" spans="1:102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</row>
    <row r="155" spans="1:102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</row>
    <row r="156" spans="1:102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</row>
    <row r="157" spans="1:102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</row>
    <row r="158" spans="1:102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</row>
    <row r="159" spans="1:102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</row>
    <row r="160" spans="1:102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</row>
    <row r="161" spans="1:102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</row>
    <row r="162" spans="1:102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</row>
    <row r="163" spans="1:102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</row>
    <row r="164" spans="1:102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</row>
    <row r="165" spans="1:102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</row>
    <row r="166" spans="1:102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</row>
    <row r="167" spans="1:102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</row>
    <row r="168" spans="1:102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</row>
    <row r="169" spans="1:102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</row>
    <row r="170" spans="1:102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</row>
    <row r="171" spans="1:102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</row>
    <row r="172" spans="1:102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</row>
    <row r="173" spans="1:102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</row>
    <row r="174" spans="1:102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</row>
    <row r="175" spans="1:102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</row>
    <row r="176" spans="1:102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</row>
    <row r="177" spans="1:102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</row>
    <row r="178" spans="1:102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</row>
    <row r="179" spans="1:102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</row>
    <row r="180" spans="1:102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</row>
    <row r="181" spans="1:102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</row>
    <row r="182" spans="1:102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</row>
    <row r="183" spans="1:102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</row>
    <row r="184" spans="1:102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</row>
    <row r="185" spans="1:102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</row>
    <row r="186" spans="1:102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</row>
    <row r="187" spans="1:102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</row>
    <row r="188" spans="1:102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</row>
    <row r="189" spans="1:102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</row>
    <row r="190" spans="1:102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</row>
    <row r="191" spans="1:102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</row>
    <row r="192" spans="1:102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</row>
    <row r="193" spans="1:102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</row>
    <row r="194" spans="1:102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</row>
    <row r="195" spans="1:102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</row>
    <row r="196" spans="1:102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</row>
    <row r="197" spans="1:102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</row>
    <row r="198" spans="1:102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</row>
    <row r="199" spans="1:102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</row>
    <row r="200" spans="1:102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</row>
    <row r="201" spans="1:102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</row>
    <row r="202" spans="1:102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</row>
    <row r="203" spans="1:102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</row>
    <row r="204" spans="1:102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</row>
    <row r="205" spans="1:102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</row>
    <row r="206" spans="1:102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</row>
    <row r="207" spans="1:102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</row>
    <row r="208" spans="1:102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</row>
    <row r="209" spans="1:102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</row>
    <row r="210" spans="1:102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</row>
    <row r="211" spans="1:102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</row>
    <row r="212" spans="1:102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</row>
    <row r="213" spans="1:102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</row>
    <row r="214" spans="1:102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</row>
    <row r="215" spans="1:102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</row>
    <row r="216" spans="1:102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</row>
    <row r="217" spans="1:102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</row>
    <row r="218" spans="1:102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</row>
    <row r="219" spans="1:102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</row>
    <row r="220" spans="1:102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</row>
    <row r="221" spans="1:102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</row>
    <row r="222" spans="1:102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</row>
    <row r="223" spans="1:102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</row>
    <row r="224" spans="1:102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</row>
    <row r="225" spans="1:102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</row>
    <row r="226" spans="1:102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</row>
    <row r="227" spans="1:102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</row>
    <row r="228" spans="1:102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</row>
    <row r="229" spans="1:102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</row>
    <row r="230" spans="1:102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</row>
    <row r="231" spans="1:102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</row>
    <row r="232" spans="1:102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</row>
    <row r="233" spans="1:102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</row>
    <row r="234" spans="1:102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</row>
    <row r="235" spans="1:102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</row>
    <row r="236" spans="1:102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</row>
    <row r="237" spans="1:102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</row>
    <row r="238" spans="1:102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</row>
    <row r="239" spans="1:102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</row>
    <row r="240" spans="1:102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</row>
    <row r="241" spans="1:102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</row>
    <row r="242" spans="1:102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</row>
    <row r="243" spans="1:102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</row>
    <row r="244" spans="1:102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</row>
    <row r="245" spans="1:102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</row>
    <row r="246" spans="1:102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</row>
    <row r="247" spans="1:102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</row>
    <row r="248" spans="1:102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</row>
    <row r="249" spans="1:102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</row>
    <row r="250" spans="1:102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</row>
    <row r="251" spans="1:102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</row>
    <row r="252" spans="1:102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</row>
    <row r="253" spans="1:102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</row>
    <row r="254" spans="1:102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</row>
    <row r="255" spans="1:102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</row>
    <row r="256" spans="1:102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</row>
    <row r="257" spans="1:102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</row>
    <row r="258" spans="1:102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</row>
    <row r="259" spans="1:102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</row>
    <row r="260" spans="1:102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</row>
    <row r="261" spans="1:102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</row>
    <row r="262" spans="1:102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</row>
    <row r="263" spans="1:102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</row>
    <row r="264" spans="1:102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</row>
    <row r="265" spans="1:102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</row>
    <row r="266" spans="1:102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</row>
    <row r="267" spans="1:102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</row>
    <row r="268" spans="1:102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</row>
    <row r="269" spans="1:102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</row>
    <row r="270" spans="1:102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</row>
    <row r="271" spans="1:102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</row>
    <row r="272" spans="1:102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</row>
    <row r="273" spans="1:102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</row>
    <row r="274" spans="1:102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</row>
    <row r="275" spans="1:102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</row>
    <row r="276" spans="1:102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</row>
    <row r="277" spans="1:102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</row>
    <row r="278" spans="1:102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</row>
    <row r="279" spans="1:102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</row>
    <row r="280" spans="1:102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</row>
    <row r="281" spans="1:102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</row>
    <row r="282" spans="1:102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</row>
    <row r="283" spans="1:102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</row>
    <row r="284" spans="1:102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</row>
    <row r="285" spans="1:102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</row>
    <row r="286" spans="1:102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</row>
    <row r="287" spans="1:102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</row>
    <row r="288" spans="1:102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</row>
    <row r="289" spans="1:102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</row>
    <row r="290" spans="1:102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</row>
    <row r="291" spans="1:102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</row>
    <row r="292" spans="1:102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</row>
    <row r="293" spans="1:102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</row>
    <row r="294" spans="1:102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</row>
    <row r="295" spans="1:102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</row>
    <row r="296" spans="1:102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</row>
    <row r="297" spans="1:102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</row>
    <row r="298" spans="1:102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</row>
    <row r="299" spans="1:102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</row>
    <row r="300" spans="1:102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</row>
    <row r="301" spans="1:102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  <c r="CX301" s="26"/>
    </row>
    <row r="302" spans="1:102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26"/>
      <c r="AU302" s="26"/>
      <c r="AV302" s="26"/>
      <c r="AW302" s="26"/>
      <c r="AX302" s="26"/>
      <c r="AY302" s="26"/>
      <c r="AZ302" s="26"/>
      <c r="BA302" s="26"/>
      <c r="BB302" s="26"/>
      <c r="BC302" s="26"/>
      <c r="BD302" s="26"/>
      <c r="BE302" s="26"/>
      <c r="BF302" s="26"/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26"/>
      <c r="CP302" s="26"/>
      <c r="CQ302" s="26"/>
      <c r="CR302" s="26"/>
      <c r="CS302" s="26"/>
      <c r="CT302" s="26"/>
      <c r="CU302" s="26"/>
      <c r="CV302" s="26"/>
      <c r="CW302" s="26"/>
      <c r="CX302" s="26"/>
    </row>
    <row r="303" spans="1:102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  <c r="AQ303" s="26"/>
      <c r="AR303" s="26"/>
      <c r="AS303" s="26"/>
      <c r="AT303" s="26"/>
      <c r="AU303" s="26"/>
      <c r="AV303" s="26"/>
      <c r="AW303" s="26"/>
      <c r="AX303" s="26"/>
      <c r="AY303" s="26"/>
      <c r="AZ303" s="26"/>
      <c r="BA303" s="26"/>
      <c r="BB303" s="26"/>
      <c r="BC303" s="26"/>
      <c r="BD303" s="26"/>
      <c r="BE303" s="26"/>
      <c r="BF303" s="26"/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26"/>
      <c r="CP303" s="26"/>
      <c r="CQ303" s="26"/>
      <c r="CR303" s="26"/>
      <c r="CS303" s="26"/>
      <c r="CT303" s="26"/>
      <c r="CU303" s="26"/>
      <c r="CV303" s="26"/>
      <c r="CW303" s="26"/>
      <c r="CX303" s="26"/>
    </row>
    <row r="304" spans="1:102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  <c r="AQ304" s="26"/>
      <c r="AR304" s="26"/>
      <c r="AS304" s="26"/>
      <c r="AT304" s="26"/>
      <c r="AU304" s="26"/>
      <c r="AV304" s="26"/>
      <c r="AW304" s="26"/>
      <c r="AX304" s="26"/>
      <c r="AY304" s="26"/>
      <c r="AZ304" s="26"/>
      <c r="BA304" s="26"/>
      <c r="BB304" s="26"/>
      <c r="BC304" s="26"/>
      <c r="BD304" s="26"/>
      <c r="BE304" s="26"/>
      <c r="BF304" s="26"/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26"/>
      <c r="CP304" s="26"/>
      <c r="CQ304" s="26"/>
      <c r="CR304" s="26"/>
      <c r="CS304" s="26"/>
      <c r="CT304" s="26"/>
      <c r="CU304" s="26"/>
      <c r="CV304" s="26"/>
      <c r="CW304" s="26"/>
      <c r="CX304" s="26"/>
    </row>
    <row r="305" spans="1:102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  <c r="AQ305" s="26"/>
      <c r="AR305" s="26"/>
      <c r="AS305" s="26"/>
      <c r="AT305" s="26"/>
      <c r="AU305" s="26"/>
      <c r="AV305" s="26"/>
      <c r="AW305" s="26"/>
      <c r="AX305" s="26"/>
      <c r="AY305" s="26"/>
      <c r="AZ305" s="26"/>
      <c r="BA305" s="26"/>
      <c r="BB305" s="26"/>
      <c r="BC305" s="26"/>
      <c r="BD305" s="26"/>
      <c r="BE305" s="26"/>
      <c r="BF305" s="26"/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26"/>
      <c r="CP305" s="26"/>
      <c r="CQ305" s="26"/>
      <c r="CR305" s="26"/>
      <c r="CS305" s="26"/>
      <c r="CT305" s="26"/>
      <c r="CU305" s="26"/>
      <c r="CV305" s="26"/>
      <c r="CW305" s="26"/>
      <c r="CX305" s="26"/>
    </row>
    <row r="306" spans="1:102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6"/>
      <c r="AB306" s="26"/>
      <c r="AC306" s="26"/>
      <c r="AD306" s="26"/>
      <c r="AE306" s="26"/>
      <c r="AF306" s="26"/>
      <c r="AG306" s="26"/>
      <c r="AH306" s="26"/>
      <c r="AI306" s="26"/>
      <c r="AJ306" s="26"/>
      <c r="AK306" s="26"/>
      <c r="AL306" s="26"/>
      <c r="AM306" s="26"/>
      <c r="AN306" s="26"/>
      <c r="AO306" s="26"/>
      <c r="AP306" s="26"/>
      <c r="AQ306" s="26"/>
      <c r="AR306" s="26"/>
      <c r="AS306" s="26"/>
      <c r="AT306" s="26"/>
      <c r="AU306" s="26"/>
      <c r="AV306" s="26"/>
      <c r="AW306" s="26"/>
      <c r="AX306" s="26"/>
      <c r="AY306" s="26"/>
      <c r="AZ306" s="26"/>
      <c r="BA306" s="26"/>
      <c r="BB306" s="26"/>
      <c r="BC306" s="26"/>
      <c r="BD306" s="26"/>
      <c r="BE306" s="26"/>
      <c r="BF306" s="26"/>
      <c r="BG306" s="26"/>
      <c r="BH306" s="26"/>
      <c r="BI306" s="26"/>
      <c r="BJ306" s="26"/>
      <c r="BK306" s="26"/>
      <c r="BL306" s="26"/>
      <c r="BM306" s="26"/>
      <c r="BN306" s="26"/>
      <c r="BO306" s="26"/>
      <c r="BP306" s="26"/>
      <c r="BQ306" s="26"/>
      <c r="BR306" s="26"/>
      <c r="BS306" s="26"/>
      <c r="BT306" s="26"/>
      <c r="BU306" s="26"/>
      <c r="BV306" s="26"/>
      <c r="BW306" s="26"/>
      <c r="BX306" s="26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26"/>
      <c r="CP306" s="26"/>
      <c r="CQ306" s="26"/>
      <c r="CR306" s="26"/>
      <c r="CS306" s="26"/>
      <c r="CT306" s="26"/>
      <c r="CU306" s="26"/>
      <c r="CV306" s="26"/>
      <c r="CW306" s="26"/>
      <c r="CX306" s="26"/>
    </row>
    <row r="307" spans="1:102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6"/>
      <c r="AB307" s="26"/>
      <c r="AC307" s="26"/>
      <c r="AD307" s="26"/>
      <c r="AE307" s="26"/>
      <c r="AF307" s="26"/>
      <c r="AG307" s="26"/>
      <c r="AH307" s="26"/>
      <c r="AI307" s="26"/>
      <c r="AJ307" s="26"/>
      <c r="AK307" s="26"/>
      <c r="AL307" s="26"/>
      <c r="AM307" s="26"/>
      <c r="AN307" s="26"/>
      <c r="AO307" s="26"/>
      <c r="AP307" s="26"/>
      <c r="AQ307" s="26"/>
      <c r="AR307" s="26"/>
      <c r="AS307" s="26"/>
      <c r="AT307" s="26"/>
      <c r="AU307" s="26"/>
      <c r="AV307" s="26"/>
      <c r="AW307" s="26"/>
      <c r="AX307" s="26"/>
      <c r="AY307" s="26"/>
      <c r="AZ307" s="26"/>
      <c r="BA307" s="26"/>
      <c r="BB307" s="26"/>
      <c r="BC307" s="26"/>
      <c r="BD307" s="26"/>
      <c r="BE307" s="26"/>
      <c r="BF307" s="26"/>
      <c r="BG307" s="26"/>
      <c r="BH307" s="26"/>
      <c r="BI307" s="26"/>
      <c r="BJ307" s="26"/>
      <c r="BK307" s="26"/>
      <c r="BL307" s="26"/>
      <c r="BM307" s="26"/>
      <c r="BN307" s="26"/>
      <c r="BO307" s="26"/>
      <c r="BP307" s="26"/>
      <c r="BQ307" s="26"/>
      <c r="BR307" s="26"/>
      <c r="BS307" s="26"/>
      <c r="BT307" s="26"/>
      <c r="BU307" s="26"/>
      <c r="BV307" s="26"/>
      <c r="BW307" s="26"/>
      <c r="BX307" s="26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26"/>
      <c r="CP307" s="26"/>
      <c r="CQ307" s="26"/>
      <c r="CR307" s="26"/>
      <c r="CS307" s="26"/>
      <c r="CT307" s="26"/>
      <c r="CU307" s="26"/>
      <c r="CV307" s="26"/>
      <c r="CW307" s="26"/>
      <c r="CX307" s="26"/>
    </row>
    <row r="308" spans="1:102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6"/>
      <c r="AB308" s="26"/>
      <c r="AC308" s="26"/>
      <c r="AD308" s="26"/>
      <c r="AE308" s="26"/>
      <c r="AF308" s="26"/>
      <c r="AG308" s="26"/>
      <c r="AH308" s="26"/>
      <c r="AI308" s="26"/>
      <c r="AJ308" s="26"/>
      <c r="AK308" s="26"/>
      <c r="AL308" s="26"/>
      <c r="AM308" s="26"/>
      <c r="AN308" s="26"/>
      <c r="AO308" s="26"/>
      <c r="AP308" s="26"/>
      <c r="AQ308" s="26"/>
      <c r="AR308" s="26"/>
      <c r="AS308" s="26"/>
      <c r="AT308" s="26"/>
      <c r="AU308" s="26"/>
      <c r="AV308" s="26"/>
      <c r="AW308" s="26"/>
      <c r="AX308" s="26"/>
      <c r="AY308" s="26"/>
      <c r="AZ308" s="26"/>
      <c r="BA308" s="26"/>
      <c r="BB308" s="26"/>
      <c r="BC308" s="26"/>
      <c r="BD308" s="26"/>
      <c r="BE308" s="26"/>
      <c r="BF308" s="26"/>
      <c r="BG308" s="26"/>
      <c r="BH308" s="26"/>
      <c r="BI308" s="26"/>
      <c r="BJ308" s="26"/>
      <c r="BK308" s="26"/>
      <c r="BL308" s="26"/>
      <c r="BM308" s="26"/>
      <c r="BN308" s="26"/>
      <c r="BO308" s="26"/>
      <c r="BP308" s="26"/>
      <c r="BQ308" s="26"/>
      <c r="BR308" s="26"/>
      <c r="BS308" s="26"/>
      <c r="BT308" s="26"/>
      <c r="BU308" s="26"/>
      <c r="BV308" s="26"/>
      <c r="BW308" s="26"/>
      <c r="BX308" s="26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26"/>
      <c r="CP308" s="26"/>
      <c r="CQ308" s="26"/>
      <c r="CR308" s="26"/>
      <c r="CS308" s="26"/>
      <c r="CT308" s="26"/>
      <c r="CU308" s="26"/>
      <c r="CV308" s="26"/>
      <c r="CW308" s="26"/>
      <c r="CX308" s="26"/>
    </row>
    <row r="309" spans="1:102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6"/>
      <c r="AB309" s="26"/>
      <c r="AC309" s="26"/>
      <c r="AD309" s="26"/>
      <c r="AE309" s="26"/>
      <c r="AF309" s="26"/>
      <c r="AG309" s="26"/>
      <c r="AH309" s="26"/>
      <c r="AI309" s="26"/>
      <c r="AJ309" s="26"/>
      <c r="AK309" s="26"/>
      <c r="AL309" s="26"/>
      <c r="AM309" s="26"/>
      <c r="AN309" s="26"/>
      <c r="AO309" s="26"/>
      <c r="AP309" s="26"/>
      <c r="AQ309" s="26"/>
      <c r="AR309" s="26"/>
      <c r="AS309" s="26"/>
      <c r="AT309" s="26"/>
      <c r="AU309" s="26"/>
      <c r="AV309" s="26"/>
      <c r="AW309" s="26"/>
      <c r="AX309" s="26"/>
      <c r="AY309" s="26"/>
      <c r="AZ309" s="26"/>
      <c r="BA309" s="26"/>
      <c r="BB309" s="26"/>
      <c r="BC309" s="26"/>
      <c r="BD309" s="26"/>
      <c r="BE309" s="26"/>
      <c r="BF309" s="26"/>
      <c r="BG309" s="26"/>
      <c r="BH309" s="26"/>
      <c r="BI309" s="26"/>
      <c r="BJ309" s="26"/>
      <c r="BK309" s="26"/>
      <c r="BL309" s="26"/>
      <c r="BM309" s="26"/>
      <c r="BN309" s="26"/>
      <c r="BO309" s="26"/>
      <c r="BP309" s="26"/>
      <c r="BQ309" s="26"/>
      <c r="BR309" s="26"/>
      <c r="BS309" s="26"/>
      <c r="BT309" s="26"/>
      <c r="BU309" s="26"/>
      <c r="BV309" s="26"/>
      <c r="BW309" s="26"/>
      <c r="BX309" s="26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26"/>
      <c r="CP309" s="26"/>
      <c r="CQ309" s="26"/>
      <c r="CR309" s="26"/>
      <c r="CS309" s="26"/>
      <c r="CT309" s="26"/>
      <c r="CU309" s="26"/>
      <c r="CV309" s="26"/>
      <c r="CW309" s="26"/>
      <c r="CX309" s="26"/>
    </row>
    <row r="310" spans="1:102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6"/>
      <c r="AB310" s="26"/>
      <c r="AC310" s="26"/>
      <c r="AD310" s="26"/>
      <c r="AE310" s="26"/>
      <c r="AF310" s="26"/>
      <c r="AG310" s="26"/>
      <c r="AH310" s="26"/>
      <c r="AI310" s="26"/>
      <c r="AJ310" s="26"/>
      <c r="AK310" s="26"/>
      <c r="AL310" s="26"/>
      <c r="AM310" s="26"/>
      <c r="AN310" s="26"/>
      <c r="AO310" s="26"/>
      <c r="AP310" s="26"/>
      <c r="AQ310" s="26"/>
      <c r="AR310" s="26"/>
      <c r="AS310" s="26"/>
      <c r="AT310" s="26"/>
      <c r="AU310" s="26"/>
      <c r="AV310" s="26"/>
      <c r="AW310" s="26"/>
      <c r="AX310" s="26"/>
      <c r="AY310" s="26"/>
      <c r="AZ310" s="26"/>
      <c r="BA310" s="26"/>
      <c r="BB310" s="26"/>
      <c r="BC310" s="26"/>
      <c r="BD310" s="26"/>
      <c r="BE310" s="26"/>
      <c r="BF310" s="26"/>
      <c r="BG310" s="26"/>
      <c r="BH310" s="26"/>
      <c r="BI310" s="26"/>
      <c r="BJ310" s="26"/>
      <c r="BK310" s="26"/>
      <c r="BL310" s="26"/>
      <c r="BM310" s="26"/>
      <c r="BN310" s="26"/>
      <c r="BO310" s="26"/>
      <c r="BP310" s="26"/>
      <c r="BQ310" s="26"/>
      <c r="BR310" s="26"/>
      <c r="BS310" s="26"/>
      <c r="BT310" s="26"/>
      <c r="BU310" s="26"/>
      <c r="BV310" s="26"/>
      <c r="BW310" s="26"/>
      <c r="BX310" s="26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26"/>
      <c r="CP310" s="26"/>
      <c r="CQ310" s="26"/>
      <c r="CR310" s="26"/>
      <c r="CS310" s="26"/>
      <c r="CT310" s="26"/>
      <c r="CU310" s="26"/>
      <c r="CV310" s="26"/>
      <c r="CW310" s="26"/>
      <c r="CX310" s="26"/>
    </row>
    <row r="311" spans="1:102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6"/>
      <c r="AB311" s="26"/>
      <c r="AC311" s="26"/>
      <c r="AD311" s="26"/>
      <c r="AE311" s="26"/>
      <c r="AF311" s="26"/>
      <c r="AG311" s="26"/>
      <c r="AH311" s="26"/>
      <c r="AI311" s="26"/>
      <c r="AJ311" s="26"/>
      <c r="AK311" s="26"/>
      <c r="AL311" s="26"/>
      <c r="AM311" s="26"/>
      <c r="AN311" s="26"/>
      <c r="AO311" s="26"/>
      <c r="AP311" s="26"/>
      <c r="AQ311" s="26"/>
      <c r="AR311" s="26"/>
      <c r="AS311" s="26"/>
      <c r="AT311" s="26"/>
      <c r="AU311" s="26"/>
      <c r="AV311" s="26"/>
      <c r="AW311" s="26"/>
      <c r="AX311" s="26"/>
      <c r="AY311" s="26"/>
      <c r="AZ311" s="26"/>
      <c r="BA311" s="26"/>
      <c r="BB311" s="26"/>
      <c r="BC311" s="26"/>
      <c r="BD311" s="26"/>
      <c r="BE311" s="26"/>
      <c r="BF311" s="26"/>
      <c r="BG311" s="26"/>
      <c r="BH311" s="26"/>
      <c r="BI311" s="26"/>
      <c r="BJ311" s="26"/>
      <c r="BK311" s="26"/>
      <c r="BL311" s="26"/>
      <c r="BM311" s="26"/>
      <c r="BN311" s="26"/>
      <c r="BO311" s="26"/>
      <c r="BP311" s="26"/>
      <c r="BQ311" s="26"/>
      <c r="BR311" s="26"/>
      <c r="BS311" s="26"/>
      <c r="BT311" s="26"/>
      <c r="BU311" s="26"/>
      <c r="BV311" s="26"/>
      <c r="BW311" s="26"/>
      <c r="BX311" s="26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26"/>
      <c r="CP311" s="26"/>
      <c r="CQ311" s="26"/>
      <c r="CR311" s="26"/>
      <c r="CS311" s="26"/>
      <c r="CT311" s="26"/>
      <c r="CU311" s="26"/>
      <c r="CV311" s="26"/>
      <c r="CW311" s="26"/>
      <c r="CX311" s="26"/>
    </row>
    <row r="312" spans="1:102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6"/>
      <c r="AB312" s="26"/>
      <c r="AC312" s="26"/>
      <c r="AD312" s="26"/>
      <c r="AE312" s="26"/>
      <c r="AF312" s="26"/>
      <c r="AG312" s="26"/>
      <c r="AH312" s="26"/>
      <c r="AI312" s="26"/>
      <c r="AJ312" s="26"/>
      <c r="AK312" s="26"/>
      <c r="AL312" s="26"/>
      <c r="AM312" s="26"/>
      <c r="AN312" s="26"/>
      <c r="AO312" s="26"/>
      <c r="AP312" s="26"/>
      <c r="AQ312" s="26"/>
      <c r="AR312" s="26"/>
      <c r="AS312" s="26"/>
      <c r="AT312" s="26"/>
      <c r="AU312" s="26"/>
      <c r="AV312" s="26"/>
      <c r="AW312" s="26"/>
      <c r="AX312" s="26"/>
      <c r="AY312" s="26"/>
      <c r="AZ312" s="26"/>
      <c r="BA312" s="26"/>
      <c r="BB312" s="26"/>
      <c r="BC312" s="26"/>
      <c r="BD312" s="26"/>
      <c r="BE312" s="26"/>
      <c r="BF312" s="26"/>
      <c r="BG312" s="26"/>
      <c r="BH312" s="26"/>
      <c r="BI312" s="26"/>
      <c r="BJ312" s="26"/>
      <c r="BK312" s="26"/>
      <c r="BL312" s="26"/>
      <c r="BM312" s="26"/>
      <c r="BN312" s="26"/>
      <c r="BO312" s="26"/>
      <c r="BP312" s="26"/>
      <c r="BQ312" s="26"/>
      <c r="BR312" s="26"/>
      <c r="BS312" s="26"/>
      <c r="BT312" s="26"/>
      <c r="BU312" s="26"/>
      <c r="BV312" s="26"/>
      <c r="BW312" s="26"/>
      <c r="BX312" s="26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26"/>
      <c r="CP312" s="26"/>
      <c r="CQ312" s="26"/>
      <c r="CR312" s="26"/>
      <c r="CS312" s="26"/>
      <c r="CT312" s="26"/>
      <c r="CU312" s="26"/>
      <c r="CV312" s="26"/>
      <c r="CW312" s="26"/>
      <c r="CX312" s="26"/>
    </row>
    <row r="313" spans="1:102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6"/>
      <c r="AB313" s="26"/>
      <c r="AC313" s="26"/>
      <c r="AD313" s="26"/>
      <c r="AE313" s="26"/>
      <c r="AF313" s="26"/>
      <c r="AG313" s="26"/>
      <c r="AH313" s="26"/>
      <c r="AI313" s="26"/>
      <c r="AJ313" s="26"/>
      <c r="AK313" s="26"/>
      <c r="AL313" s="26"/>
      <c r="AM313" s="26"/>
      <c r="AN313" s="26"/>
      <c r="AO313" s="26"/>
      <c r="AP313" s="26"/>
      <c r="AQ313" s="26"/>
      <c r="AR313" s="26"/>
      <c r="AS313" s="26"/>
      <c r="AT313" s="26"/>
      <c r="AU313" s="26"/>
      <c r="AV313" s="26"/>
      <c r="AW313" s="26"/>
      <c r="AX313" s="26"/>
      <c r="AY313" s="26"/>
      <c r="AZ313" s="26"/>
      <c r="BA313" s="26"/>
      <c r="BB313" s="26"/>
      <c r="BC313" s="26"/>
      <c r="BD313" s="26"/>
      <c r="BE313" s="26"/>
      <c r="BF313" s="26"/>
      <c r="BG313" s="26"/>
      <c r="BH313" s="26"/>
      <c r="BI313" s="26"/>
      <c r="BJ313" s="26"/>
      <c r="BK313" s="26"/>
      <c r="BL313" s="26"/>
      <c r="BM313" s="26"/>
      <c r="BN313" s="26"/>
      <c r="BO313" s="26"/>
      <c r="BP313" s="26"/>
      <c r="BQ313" s="26"/>
      <c r="BR313" s="26"/>
      <c r="BS313" s="26"/>
      <c r="BT313" s="26"/>
      <c r="BU313" s="26"/>
      <c r="BV313" s="26"/>
      <c r="BW313" s="26"/>
      <c r="BX313" s="26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26"/>
      <c r="CP313" s="26"/>
      <c r="CQ313" s="26"/>
      <c r="CR313" s="26"/>
      <c r="CS313" s="26"/>
      <c r="CT313" s="26"/>
      <c r="CU313" s="26"/>
      <c r="CV313" s="26"/>
      <c r="CW313" s="26"/>
      <c r="CX313" s="26"/>
    </row>
    <row r="314" spans="1:102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6"/>
      <c r="AB314" s="26"/>
      <c r="AC314" s="26"/>
      <c r="AD314" s="26"/>
      <c r="AE314" s="26"/>
      <c r="AF314" s="26"/>
      <c r="AG314" s="26"/>
      <c r="AH314" s="26"/>
      <c r="AI314" s="26"/>
      <c r="AJ314" s="26"/>
      <c r="AK314" s="26"/>
      <c r="AL314" s="26"/>
      <c r="AM314" s="26"/>
      <c r="AN314" s="26"/>
      <c r="AO314" s="26"/>
      <c r="AP314" s="26"/>
      <c r="AQ314" s="26"/>
      <c r="AR314" s="26"/>
      <c r="AS314" s="26"/>
      <c r="AT314" s="26"/>
      <c r="AU314" s="26"/>
      <c r="AV314" s="26"/>
      <c r="AW314" s="26"/>
      <c r="AX314" s="26"/>
      <c r="AY314" s="26"/>
      <c r="AZ314" s="26"/>
      <c r="BA314" s="26"/>
      <c r="BB314" s="26"/>
      <c r="BC314" s="26"/>
      <c r="BD314" s="26"/>
      <c r="BE314" s="26"/>
      <c r="BF314" s="26"/>
      <c r="BG314" s="26"/>
      <c r="BH314" s="26"/>
      <c r="BI314" s="26"/>
      <c r="BJ314" s="26"/>
      <c r="BK314" s="26"/>
      <c r="BL314" s="26"/>
      <c r="BM314" s="26"/>
      <c r="BN314" s="26"/>
      <c r="BO314" s="26"/>
      <c r="BP314" s="26"/>
      <c r="BQ314" s="26"/>
      <c r="BR314" s="26"/>
      <c r="BS314" s="26"/>
      <c r="BT314" s="26"/>
      <c r="BU314" s="26"/>
      <c r="BV314" s="26"/>
      <c r="BW314" s="26"/>
      <c r="BX314" s="26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26"/>
      <c r="CP314" s="26"/>
      <c r="CQ314" s="26"/>
      <c r="CR314" s="26"/>
      <c r="CS314" s="26"/>
      <c r="CT314" s="26"/>
      <c r="CU314" s="26"/>
      <c r="CV314" s="26"/>
      <c r="CW314" s="26"/>
      <c r="CX314" s="26"/>
    </row>
    <row r="315" spans="1:102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6"/>
      <c r="AB315" s="26"/>
      <c r="AC315" s="26"/>
      <c r="AD315" s="26"/>
      <c r="AE315" s="26"/>
      <c r="AF315" s="26"/>
      <c r="AG315" s="26"/>
      <c r="AH315" s="26"/>
      <c r="AI315" s="26"/>
      <c r="AJ315" s="26"/>
      <c r="AK315" s="26"/>
      <c r="AL315" s="26"/>
      <c r="AM315" s="26"/>
      <c r="AN315" s="26"/>
      <c r="AO315" s="26"/>
      <c r="AP315" s="26"/>
      <c r="AQ315" s="26"/>
      <c r="AR315" s="26"/>
      <c r="AS315" s="26"/>
      <c r="AT315" s="26"/>
      <c r="AU315" s="26"/>
      <c r="AV315" s="26"/>
      <c r="AW315" s="26"/>
      <c r="AX315" s="26"/>
      <c r="AY315" s="26"/>
      <c r="AZ315" s="26"/>
      <c r="BA315" s="26"/>
      <c r="BB315" s="26"/>
      <c r="BC315" s="26"/>
      <c r="BD315" s="26"/>
      <c r="BE315" s="26"/>
      <c r="BF315" s="26"/>
      <c r="BG315" s="26"/>
      <c r="BH315" s="26"/>
      <c r="BI315" s="26"/>
      <c r="BJ315" s="26"/>
      <c r="BK315" s="26"/>
      <c r="BL315" s="26"/>
      <c r="BM315" s="26"/>
      <c r="BN315" s="26"/>
      <c r="BO315" s="26"/>
      <c r="BP315" s="26"/>
      <c r="BQ315" s="26"/>
      <c r="BR315" s="26"/>
      <c r="BS315" s="26"/>
      <c r="BT315" s="26"/>
      <c r="BU315" s="26"/>
      <c r="BV315" s="26"/>
      <c r="BW315" s="26"/>
      <c r="BX315" s="26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26"/>
      <c r="CP315" s="26"/>
      <c r="CQ315" s="26"/>
      <c r="CR315" s="26"/>
      <c r="CS315" s="26"/>
      <c r="CT315" s="26"/>
      <c r="CU315" s="26"/>
      <c r="CV315" s="26"/>
      <c r="CW315" s="26"/>
      <c r="CX315" s="26"/>
    </row>
    <row r="316" spans="1:102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6"/>
      <c r="AB316" s="26"/>
      <c r="AC316" s="26"/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  <c r="AQ316" s="26"/>
      <c r="AR316" s="26"/>
      <c r="AS316" s="26"/>
      <c r="AT316" s="26"/>
      <c r="AU316" s="26"/>
      <c r="AV316" s="26"/>
      <c r="AW316" s="26"/>
      <c r="AX316" s="26"/>
      <c r="AY316" s="26"/>
      <c r="AZ316" s="26"/>
      <c r="BA316" s="26"/>
      <c r="BB316" s="26"/>
      <c r="BC316" s="26"/>
      <c r="BD316" s="26"/>
      <c r="BE316" s="26"/>
      <c r="BF316" s="26"/>
      <c r="BG316" s="26"/>
      <c r="BH316" s="26"/>
      <c r="BI316" s="26"/>
      <c r="BJ316" s="26"/>
      <c r="BK316" s="26"/>
      <c r="BL316" s="26"/>
      <c r="BM316" s="26"/>
      <c r="BN316" s="26"/>
      <c r="BO316" s="26"/>
      <c r="BP316" s="26"/>
      <c r="BQ316" s="26"/>
      <c r="BR316" s="26"/>
      <c r="BS316" s="26"/>
      <c r="BT316" s="26"/>
      <c r="BU316" s="26"/>
      <c r="BV316" s="26"/>
      <c r="BW316" s="26"/>
      <c r="BX316" s="26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26"/>
      <c r="CP316" s="26"/>
      <c r="CQ316" s="26"/>
      <c r="CR316" s="26"/>
      <c r="CS316" s="26"/>
      <c r="CT316" s="26"/>
      <c r="CU316" s="26"/>
      <c r="CV316" s="26"/>
      <c r="CW316" s="26"/>
      <c r="CX316" s="26"/>
    </row>
    <row r="317" spans="1:102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6"/>
      <c r="AB317" s="26"/>
      <c r="AC317" s="26"/>
      <c r="AD317" s="26"/>
      <c r="AE317" s="26"/>
      <c r="AF317" s="26"/>
      <c r="AG317" s="26"/>
      <c r="AH317" s="26"/>
      <c r="AI317" s="26"/>
      <c r="AJ317" s="26"/>
      <c r="AK317" s="26"/>
      <c r="AL317" s="26"/>
      <c r="AM317" s="26"/>
      <c r="AN317" s="26"/>
      <c r="AO317" s="26"/>
      <c r="AP317" s="26"/>
      <c r="AQ317" s="26"/>
      <c r="AR317" s="26"/>
      <c r="AS317" s="26"/>
      <c r="AT317" s="26"/>
      <c r="AU317" s="26"/>
      <c r="AV317" s="26"/>
      <c r="AW317" s="26"/>
      <c r="AX317" s="26"/>
      <c r="AY317" s="26"/>
      <c r="AZ317" s="26"/>
      <c r="BA317" s="26"/>
      <c r="BB317" s="26"/>
      <c r="BC317" s="26"/>
      <c r="BD317" s="26"/>
      <c r="BE317" s="26"/>
      <c r="BF317" s="26"/>
      <c r="BG317" s="26"/>
      <c r="BH317" s="26"/>
      <c r="BI317" s="26"/>
      <c r="BJ317" s="26"/>
      <c r="BK317" s="26"/>
      <c r="BL317" s="26"/>
      <c r="BM317" s="26"/>
      <c r="BN317" s="26"/>
      <c r="BO317" s="26"/>
      <c r="BP317" s="26"/>
      <c r="BQ317" s="26"/>
      <c r="BR317" s="26"/>
      <c r="BS317" s="26"/>
      <c r="BT317" s="26"/>
      <c r="BU317" s="26"/>
      <c r="BV317" s="26"/>
      <c r="BW317" s="26"/>
      <c r="BX317" s="26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26"/>
      <c r="CP317" s="26"/>
      <c r="CQ317" s="26"/>
      <c r="CR317" s="26"/>
      <c r="CS317" s="26"/>
      <c r="CT317" s="26"/>
      <c r="CU317" s="26"/>
      <c r="CV317" s="26"/>
      <c r="CW317" s="26"/>
      <c r="CX317" s="26"/>
    </row>
    <row r="318" spans="1:102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6"/>
      <c r="AB318" s="26"/>
      <c r="AC318" s="26"/>
      <c r="AD318" s="26"/>
      <c r="AE318" s="26"/>
      <c r="AF318" s="26"/>
      <c r="AG318" s="26"/>
      <c r="AH318" s="26"/>
      <c r="AI318" s="26"/>
      <c r="AJ318" s="26"/>
      <c r="AK318" s="26"/>
      <c r="AL318" s="26"/>
      <c r="AM318" s="26"/>
      <c r="AN318" s="26"/>
      <c r="AO318" s="26"/>
      <c r="AP318" s="26"/>
      <c r="AQ318" s="26"/>
      <c r="AR318" s="26"/>
      <c r="AS318" s="26"/>
      <c r="AT318" s="26"/>
      <c r="AU318" s="26"/>
      <c r="AV318" s="26"/>
      <c r="AW318" s="26"/>
      <c r="AX318" s="26"/>
      <c r="AY318" s="26"/>
      <c r="AZ318" s="26"/>
      <c r="BA318" s="26"/>
      <c r="BB318" s="26"/>
      <c r="BC318" s="26"/>
      <c r="BD318" s="26"/>
      <c r="BE318" s="26"/>
      <c r="BF318" s="26"/>
      <c r="BG318" s="26"/>
      <c r="BH318" s="26"/>
      <c r="BI318" s="26"/>
      <c r="BJ318" s="26"/>
      <c r="BK318" s="26"/>
      <c r="BL318" s="26"/>
      <c r="BM318" s="26"/>
      <c r="BN318" s="26"/>
      <c r="BO318" s="26"/>
      <c r="BP318" s="26"/>
      <c r="BQ318" s="26"/>
      <c r="BR318" s="26"/>
      <c r="BS318" s="26"/>
      <c r="BT318" s="26"/>
      <c r="BU318" s="26"/>
      <c r="BV318" s="26"/>
      <c r="BW318" s="26"/>
      <c r="BX318" s="26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26"/>
      <c r="CP318" s="26"/>
      <c r="CQ318" s="26"/>
      <c r="CR318" s="26"/>
      <c r="CS318" s="26"/>
      <c r="CT318" s="26"/>
      <c r="CU318" s="26"/>
      <c r="CV318" s="26"/>
      <c r="CW318" s="26"/>
      <c r="CX318" s="26"/>
    </row>
    <row r="319" spans="1:102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6"/>
      <c r="AB319" s="26"/>
      <c r="AC319" s="26"/>
      <c r="AD319" s="26"/>
      <c r="AE319" s="26"/>
      <c r="AF319" s="26"/>
      <c r="AG319" s="26"/>
      <c r="AH319" s="26"/>
      <c r="AI319" s="26"/>
      <c r="AJ319" s="26"/>
      <c r="AK319" s="26"/>
      <c r="AL319" s="26"/>
      <c r="AM319" s="26"/>
      <c r="AN319" s="26"/>
      <c r="AO319" s="26"/>
      <c r="AP319" s="26"/>
      <c r="AQ319" s="26"/>
      <c r="AR319" s="26"/>
      <c r="AS319" s="26"/>
      <c r="AT319" s="26"/>
      <c r="AU319" s="26"/>
      <c r="AV319" s="26"/>
      <c r="AW319" s="26"/>
      <c r="AX319" s="26"/>
      <c r="AY319" s="26"/>
      <c r="AZ319" s="26"/>
      <c r="BA319" s="26"/>
      <c r="BB319" s="26"/>
      <c r="BC319" s="26"/>
      <c r="BD319" s="26"/>
      <c r="BE319" s="26"/>
      <c r="BF319" s="26"/>
      <c r="BG319" s="26"/>
      <c r="BH319" s="26"/>
      <c r="BI319" s="26"/>
      <c r="BJ319" s="26"/>
      <c r="BK319" s="26"/>
      <c r="BL319" s="26"/>
      <c r="BM319" s="26"/>
      <c r="BN319" s="26"/>
      <c r="BO319" s="26"/>
      <c r="BP319" s="26"/>
      <c r="BQ319" s="26"/>
      <c r="BR319" s="26"/>
      <c r="BS319" s="26"/>
      <c r="BT319" s="26"/>
      <c r="BU319" s="26"/>
      <c r="BV319" s="26"/>
      <c r="BW319" s="26"/>
      <c r="BX319" s="26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26"/>
      <c r="CP319" s="26"/>
      <c r="CQ319" s="26"/>
      <c r="CR319" s="26"/>
      <c r="CS319" s="26"/>
      <c r="CT319" s="26"/>
      <c r="CU319" s="26"/>
      <c r="CV319" s="26"/>
      <c r="CW319" s="26"/>
      <c r="CX319" s="26"/>
    </row>
    <row r="320" spans="1:102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6"/>
      <c r="AB320" s="26"/>
      <c r="AC320" s="26"/>
      <c r="AD320" s="26"/>
      <c r="AE320" s="26"/>
      <c r="AF320" s="26"/>
      <c r="AG320" s="26"/>
      <c r="AH320" s="26"/>
      <c r="AI320" s="26"/>
      <c r="AJ320" s="26"/>
      <c r="AK320" s="26"/>
      <c r="AL320" s="26"/>
      <c r="AM320" s="26"/>
      <c r="AN320" s="26"/>
      <c r="AO320" s="26"/>
      <c r="AP320" s="26"/>
      <c r="AQ320" s="26"/>
      <c r="AR320" s="26"/>
      <c r="AS320" s="26"/>
      <c r="AT320" s="26"/>
      <c r="AU320" s="26"/>
      <c r="AV320" s="26"/>
      <c r="AW320" s="26"/>
      <c r="AX320" s="26"/>
      <c r="AY320" s="26"/>
      <c r="AZ320" s="26"/>
      <c r="BA320" s="26"/>
      <c r="BB320" s="26"/>
      <c r="BC320" s="26"/>
      <c r="BD320" s="26"/>
      <c r="BE320" s="26"/>
      <c r="BF320" s="26"/>
      <c r="BG320" s="26"/>
      <c r="BH320" s="26"/>
      <c r="BI320" s="26"/>
      <c r="BJ320" s="26"/>
      <c r="BK320" s="26"/>
      <c r="BL320" s="26"/>
      <c r="BM320" s="26"/>
      <c r="BN320" s="26"/>
      <c r="BO320" s="26"/>
      <c r="BP320" s="26"/>
      <c r="BQ320" s="26"/>
      <c r="BR320" s="26"/>
      <c r="BS320" s="26"/>
      <c r="BT320" s="26"/>
      <c r="BU320" s="26"/>
      <c r="BV320" s="26"/>
      <c r="BW320" s="26"/>
      <c r="BX320" s="26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26"/>
      <c r="CP320" s="26"/>
      <c r="CQ320" s="26"/>
      <c r="CR320" s="26"/>
      <c r="CS320" s="26"/>
      <c r="CT320" s="26"/>
      <c r="CU320" s="26"/>
      <c r="CV320" s="26"/>
      <c r="CW320" s="26"/>
      <c r="CX320" s="26"/>
    </row>
    <row r="321" spans="1:102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6"/>
      <c r="AB321" s="26"/>
      <c r="AC321" s="26"/>
      <c r="AD321" s="26"/>
      <c r="AE321" s="26"/>
      <c r="AF321" s="26"/>
      <c r="AG321" s="26"/>
      <c r="AH321" s="26"/>
      <c r="AI321" s="26"/>
      <c r="AJ321" s="26"/>
      <c r="AK321" s="26"/>
      <c r="AL321" s="26"/>
      <c r="AM321" s="26"/>
      <c r="AN321" s="26"/>
      <c r="AO321" s="26"/>
      <c r="AP321" s="26"/>
      <c r="AQ321" s="26"/>
      <c r="AR321" s="26"/>
      <c r="AS321" s="26"/>
      <c r="AT321" s="26"/>
      <c r="AU321" s="26"/>
      <c r="AV321" s="26"/>
      <c r="AW321" s="26"/>
      <c r="AX321" s="26"/>
      <c r="AY321" s="26"/>
      <c r="AZ321" s="26"/>
      <c r="BA321" s="26"/>
      <c r="BB321" s="26"/>
      <c r="BC321" s="26"/>
      <c r="BD321" s="26"/>
      <c r="BE321" s="26"/>
      <c r="BF321" s="26"/>
      <c r="BG321" s="26"/>
      <c r="BH321" s="26"/>
      <c r="BI321" s="26"/>
      <c r="BJ321" s="26"/>
      <c r="BK321" s="26"/>
      <c r="BL321" s="26"/>
      <c r="BM321" s="26"/>
      <c r="BN321" s="26"/>
      <c r="BO321" s="26"/>
      <c r="BP321" s="26"/>
      <c r="BQ321" s="26"/>
      <c r="BR321" s="26"/>
      <c r="BS321" s="26"/>
      <c r="BT321" s="26"/>
      <c r="BU321" s="26"/>
      <c r="BV321" s="26"/>
      <c r="BW321" s="26"/>
      <c r="BX321" s="26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26"/>
      <c r="CP321" s="26"/>
      <c r="CQ321" s="26"/>
      <c r="CR321" s="26"/>
      <c r="CS321" s="26"/>
      <c r="CT321" s="26"/>
      <c r="CU321" s="26"/>
      <c r="CV321" s="26"/>
      <c r="CW321" s="26"/>
      <c r="CX321" s="26"/>
    </row>
    <row r="322" spans="1:102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6"/>
      <c r="AB322" s="26"/>
      <c r="AC322" s="26"/>
      <c r="AD322" s="26"/>
      <c r="AE322" s="26"/>
      <c r="AF322" s="26"/>
      <c r="AG322" s="26"/>
      <c r="AH322" s="26"/>
      <c r="AI322" s="26"/>
      <c r="AJ322" s="26"/>
      <c r="AK322" s="26"/>
      <c r="AL322" s="26"/>
      <c r="AM322" s="26"/>
      <c r="AN322" s="26"/>
      <c r="AO322" s="26"/>
      <c r="AP322" s="26"/>
      <c r="AQ322" s="26"/>
      <c r="AR322" s="26"/>
      <c r="AS322" s="26"/>
      <c r="AT322" s="26"/>
      <c r="AU322" s="26"/>
      <c r="AV322" s="26"/>
      <c r="AW322" s="26"/>
      <c r="AX322" s="26"/>
      <c r="AY322" s="26"/>
      <c r="AZ322" s="26"/>
      <c r="BA322" s="26"/>
      <c r="BB322" s="26"/>
      <c r="BC322" s="26"/>
      <c r="BD322" s="26"/>
      <c r="BE322" s="26"/>
      <c r="BF322" s="26"/>
      <c r="BG322" s="26"/>
      <c r="BH322" s="26"/>
      <c r="BI322" s="26"/>
      <c r="BJ322" s="26"/>
      <c r="BK322" s="26"/>
      <c r="BL322" s="26"/>
      <c r="BM322" s="26"/>
      <c r="BN322" s="26"/>
      <c r="BO322" s="26"/>
      <c r="BP322" s="26"/>
      <c r="BQ322" s="26"/>
      <c r="BR322" s="26"/>
      <c r="BS322" s="26"/>
      <c r="BT322" s="26"/>
      <c r="BU322" s="26"/>
      <c r="BV322" s="26"/>
      <c r="BW322" s="26"/>
      <c r="BX322" s="26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26"/>
      <c r="CP322" s="26"/>
      <c r="CQ322" s="26"/>
      <c r="CR322" s="26"/>
      <c r="CS322" s="26"/>
      <c r="CT322" s="26"/>
      <c r="CU322" s="26"/>
      <c r="CV322" s="26"/>
      <c r="CW322" s="26"/>
      <c r="CX322" s="26"/>
    </row>
    <row r="323" spans="1:102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6"/>
      <c r="AB323" s="26"/>
      <c r="AC323" s="26"/>
      <c r="AD323" s="26"/>
      <c r="AE323" s="26"/>
      <c r="AF323" s="26"/>
      <c r="AG323" s="26"/>
      <c r="AH323" s="26"/>
      <c r="AI323" s="26"/>
      <c r="AJ323" s="26"/>
      <c r="AK323" s="26"/>
      <c r="AL323" s="26"/>
      <c r="AM323" s="26"/>
      <c r="AN323" s="26"/>
      <c r="AO323" s="26"/>
      <c r="AP323" s="26"/>
      <c r="AQ323" s="26"/>
      <c r="AR323" s="26"/>
      <c r="AS323" s="26"/>
      <c r="AT323" s="26"/>
      <c r="AU323" s="26"/>
      <c r="AV323" s="26"/>
      <c r="AW323" s="26"/>
      <c r="AX323" s="26"/>
      <c r="AY323" s="26"/>
      <c r="AZ323" s="26"/>
      <c r="BA323" s="26"/>
      <c r="BB323" s="26"/>
      <c r="BC323" s="26"/>
      <c r="BD323" s="26"/>
      <c r="BE323" s="26"/>
      <c r="BF323" s="26"/>
      <c r="BG323" s="26"/>
      <c r="BH323" s="26"/>
      <c r="BI323" s="26"/>
      <c r="BJ323" s="26"/>
      <c r="BK323" s="26"/>
      <c r="BL323" s="26"/>
      <c r="BM323" s="26"/>
      <c r="BN323" s="26"/>
      <c r="BO323" s="26"/>
      <c r="BP323" s="26"/>
      <c r="BQ323" s="26"/>
      <c r="BR323" s="26"/>
      <c r="BS323" s="26"/>
      <c r="BT323" s="26"/>
      <c r="BU323" s="26"/>
      <c r="BV323" s="26"/>
      <c r="BW323" s="26"/>
      <c r="BX323" s="26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26"/>
      <c r="CP323" s="26"/>
      <c r="CQ323" s="26"/>
      <c r="CR323" s="26"/>
      <c r="CS323" s="26"/>
      <c r="CT323" s="26"/>
      <c r="CU323" s="26"/>
      <c r="CV323" s="26"/>
      <c r="CW323" s="26"/>
      <c r="CX323" s="26"/>
    </row>
    <row r="324" spans="1:102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6"/>
      <c r="AB324" s="26"/>
      <c r="AC324" s="26"/>
      <c r="AD324" s="26"/>
      <c r="AE324" s="26"/>
      <c r="AF324" s="26"/>
      <c r="AG324" s="26"/>
      <c r="AH324" s="26"/>
      <c r="AI324" s="26"/>
      <c r="AJ324" s="26"/>
      <c r="AK324" s="26"/>
      <c r="AL324" s="26"/>
      <c r="AM324" s="26"/>
      <c r="AN324" s="26"/>
      <c r="AO324" s="26"/>
      <c r="AP324" s="26"/>
      <c r="AQ324" s="26"/>
      <c r="AR324" s="26"/>
      <c r="AS324" s="26"/>
      <c r="AT324" s="26"/>
      <c r="AU324" s="26"/>
      <c r="AV324" s="26"/>
      <c r="AW324" s="26"/>
      <c r="AX324" s="26"/>
      <c r="AY324" s="26"/>
      <c r="AZ324" s="26"/>
      <c r="BA324" s="26"/>
      <c r="BB324" s="26"/>
      <c r="BC324" s="26"/>
      <c r="BD324" s="26"/>
      <c r="BE324" s="26"/>
      <c r="BF324" s="26"/>
      <c r="BG324" s="26"/>
      <c r="BH324" s="26"/>
      <c r="BI324" s="26"/>
      <c r="BJ324" s="26"/>
      <c r="BK324" s="26"/>
      <c r="BL324" s="26"/>
      <c r="BM324" s="26"/>
      <c r="BN324" s="26"/>
      <c r="BO324" s="26"/>
      <c r="BP324" s="26"/>
      <c r="BQ324" s="26"/>
      <c r="BR324" s="26"/>
      <c r="BS324" s="26"/>
      <c r="BT324" s="26"/>
      <c r="BU324" s="26"/>
      <c r="BV324" s="26"/>
      <c r="BW324" s="26"/>
      <c r="BX324" s="26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26"/>
      <c r="CP324" s="26"/>
      <c r="CQ324" s="26"/>
      <c r="CR324" s="26"/>
      <c r="CS324" s="26"/>
      <c r="CT324" s="26"/>
      <c r="CU324" s="26"/>
      <c r="CV324" s="26"/>
      <c r="CW324" s="26"/>
      <c r="CX324" s="26"/>
    </row>
    <row r="325" spans="1:102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6"/>
      <c r="AB325" s="26"/>
      <c r="AC325" s="26"/>
      <c r="AD325" s="26"/>
      <c r="AE325" s="26"/>
      <c r="AF325" s="26"/>
      <c r="AG325" s="26"/>
      <c r="AH325" s="26"/>
      <c r="AI325" s="26"/>
      <c r="AJ325" s="26"/>
      <c r="AK325" s="26"/>
      <c r="AL325" s="26"/>
      <c r="AM325" s="26"/>
      <c r="AN325" s="26"/>
      <c r="AO325" s="26"/>
      <c r="AP325" s="26"/>
      <c r="AQ325" s="26"/>
      <c r="AR325" s="26"/>
      <c r="AS325" s="26"/>
      <c r="AT325" s="26"/>
      <c r="AU325" s="26"/>
      <c r="AV325" s="26"/>
      <c r="AW325" s="26"/>
      <c r="AX325" s="26"/>
      <c r="AY325" s="26"/>
      <c r="AZ325" s="26"/>
      <c r="BA325" s="26"/>
      <c r="BB325" s="26"/>
      <c r="BC325" s="26"/>
      <c r="BD325" s="26"/>
      <c r="BE325" s="26"/>
      <c r="BF325" s="26"/>
      <c r="BG325" s="26"/>
      <c r="BH325" s="26"/>
      <c r="BI325" s="26"/>
      <c r="BJ325" s="26"/>
      <c r="BK325" s="26"/>
      <c r="BL325" s="26"/>
      <c r="BM325" s="26"/>
      <c r="BN325" s="26"/>
      <c r="BO325" s="26"/>
      <c r="BP325" s="26"/>
      <c r="BQ325" s="26"/>
      <c r="BR325" s="26"/>
      <c r="BS325" s="26"/>
      <c r="BT325" s="26"/>
      <c r="BU325" s="26"/>
      <c r="BV325" s="26"/>
      <c r="BW325" s="26"/>
      <c r="BX325" s="26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26"/>
      <c r="CP325" s="26"/>
      <c r="CQ325" s="26"/>
      <c r="CR325" s="26"/>
      <c r="CS325" s="26"/>
      <c r="CT325" s="26"/>
      <c r="CU325" s="26"/>
      <c r="CV325" s="26"/>
      <c r="CW325" s="26"/>
      <c r="CX325" s="26"/>
    </row>
    <row r="326" spans="1:102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6"/>
      <c r="AB326" s="26"/>
      <c r="AC326" s="26"/>
      <c r="AD326" s="26"/>
      <c r="AE326" s="26"/>
      <c r="AF326" s="26"/>
      <c r="AG326" s="26"/>
      <c r="AH326" s="26"/>
      <c r="AI326" s="26"/>
      <c r="AJ326" s="26"/>
      <c r="AK326" s="26"/>
      <c r="AL326" s="26"/>
      <c r="AM326" s="26"/>
      <c r="AN326" s="26"/>
      <c r="AO326" s="26"/>
      <c r="AP326" s="26"/>
      <c r="AQ326" s="26"/>
      <c r="AR326" s="26"/>
      <c r="AS326" s="26"/>
      <c r="AT326" s="26"/>
      <c r="AU326" s="26"/>
      <c r="AV326" s="26"/>
      <c r="AW326" s="26"/>
      <c r="AX326" s="26"/>
      <c r="AY326" s="26"/>
      <c r="AZ326" s="26"/>
      <c r="BA326" s="26"/>
      <c r="BB326" s="26"/>
      <c r="BC326" s="26"/>
      <c r="BD326" s="26"/>
      <c r="BE326" s="26"/>
      <c r="BF326" s="26"/>
      <c r="BG326" s="26"/>
      <c r="BH326" s="26"/>
      <c r="BI326" s="26"/>
      <c r="BJ326" s="26"/>
      <c r="BK326" s="26"/>
      <c r="BL326" s="26"/>
      <c r="BM326" s="26"/>
      <c r="BN326" s="26"/>
      <c r="BO326" s="26"/>
      <c r="BP326" s="26"/>
      <c r="BQ326" s="26"/>
      <c r="BR326" s="26"/>
      <c r="BS326" s="26"/>
      <c r="BT326" s="26"/>
      <c r="BU326" s="26"/>
      <c r="BV326" s="26"/>
      <c r="BW326" s="26"/>
      <c r="BX326" s="26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26"/>
      <c r="CP326" s="26"/>
      <c r="CQ326" s="26"/>
      <c r="CR326" s="26"/>
      <c r="CS326" s="26"/>
      <c r="CT326" s="26"/>
      <c r="CU326" s="26"/>
      <c r="CV326" s="26"/>
      <c r="CW326" s="26"/>
      <c r="CX326" s="26"/>
    </row>
    <row r="327" spans="1:102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6"/>
      <c r="AB327" s="26"/>
      <c r="AC327" s="26"/>
      <c r="AD327" s="26"/>
      <c r="AE327" s="26"/>
      <c r="AF327" s="26"/>
      <c r="AG327" s="26"/>
      <c r="AH327" s="26"/>
      <c r="AI327" s="26"/>
      <c r="AJ327" s="26"/>
      <c r="AK327" s="26"/>
      <c r="AL327" s="26"/>
      <c r="AM327" s="26"/>
      <c r="AN327" s="26"/>
      <c r="AO327" s="26"/>
      <c r="AP327" s="26"/>
      <c r="AQ327" s="26"/>
      <c r="AR327" s="26"/>
      <c r="AS327" s="26"/>
      <c r="AT327" s="26"/>
      <c r="AU327" s="26"/>
      <c r="AV327" s="26"/>
      <c r="AW327" s="26"/>
      <c r="AX327" s="26"/>
      <c r="AY327" s="26"/>
      <c r="AZ327" s="26"/>
      <c r="BA327" s="26"/>
      <c r="BB327" s="26"/>
      <c r="BC327" s="26"/>
      <c r="BD327" s="26"/>
      <c r="BE327" s="26"/>
      <c r="BF327" s="26"/>
      <c r="BG327" s="26"/>
      <c r="BH327" s="26"/>
      <c r="BI327" s="26"/>
      <c r="BJ327" s="26"/>
      <c r="BK327" s="26"/>
      <c r="BL327" s="26"/>
      <c r="BM327" s="26"/>
      <c r="BN327" s="26"/>
      <c r="BO327" s="26"/>
      <c r="BP327" s="26"/>
      <c r="BQ327" s="26"/>
      <c r="BR327" s="26"/>
      <c r="BS327" s="26"/>
      <c r="BT327" s="26"/>
      <c r="BU327" s="26"/>
      <c r="BV327" s="26"/>
      <c r="BW327" s="26"/>
      <c r="BX327" s="26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26"/>
      <c r="CP327" s="26"/>
      <c r="CQ327" s="26"/>
      <c r="CR327" s="26"/>
      <c r="CS327" s="26"/>
      <c r="CT327" s="26"/>
      <c r="CU327" s="26"/>
      <c r="CV327" s="26"/>
      <c r="CW327" s="26"/>
      <c r="CX327" s="26"/>
    </row>
    <row r="328" spans="1:102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6"/>
      <c r="AB328" s="26"/>
      <c r="AC328" s="26"/>
      <c r="AD328" s="26"/>
      <c r="AE328" s="26"/>
      <c r="AF328" s="26"/>
      <c r="AG328" s="26"/>
      <c r="AH328" s="26"/>
      <c r="AI328" s="26"/>
      <c r="AJ328" s="26"/>
      <c r="AK328" s="26"/>
      <c r="AL328" s="26"/>
      <c r="AM328" s="26"/>
      <c r="AN328" s="26"/>
      <c r="AO328" s="26"/>
      <c r="AP328" s="26"/>
      <c r="AQ328" s="26"/>
      <c r="AR328" s="26"/>
      <c r="AS328" s="26"/>
      <c r="AT328" s="26"/>
      <c r="AU328" s="26"/>
      <c r="AV328" s="26"/>
      <c r="AW328" s="26"/>
      <c r="AX328" s="26"/>
      <c r="AY328" s="26"/>
      <c r="AZ328" s="26"/>
      <c r="BA328" s="26"/>
      <c r="BB328" s="26"/>
      <c r="BC328" s="26"/>
      <c r="BD328" s="26"/>
      <c r="BE328" s="26"/>
      <c r="BF328" s="26"/>
      <c r="BG328" s="26"/>
      <c r="BH328" s="26"/>
      <c r="BI328" s="26"/>
      <c r="BJ328" s="26"/>
      <c r="BK328" s="26"/>
      <c r="BL328" s="26"/>
      <c r="BM328" s="26"/>
      <c r="BN328" s="26"/>
      <c r="BO328" s="26"/>
      <c r="BP328" s="26"/>
      <c r="BQ328" s="26"/>
      <c r="BR328" s="26"/>
      <c r="BS328" s="26"/>
      <c r="BT328" s="26"/>
      <c r="BU328" s="26"/>
      <c r="BV328" s="26"/>
      <c r="BW328" s="26"/>
      <c r="BX328" s="26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26"/>
      <c r="CP328" s="26"/>
      <c r="CQ328" s="26"/>
      <c r="CR328" s="26"/>
      <c r="CS328" s="26"/>
      <c r="CT328" s="26"/>
      <c r="CU328" s="26"/>
      <c r="CV328" s="26"/>
      <c r="CW328" s="26"/>
      <c r="CX328" s="26"/>
    </row>
    <row r="329" spans="1:102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6"/>
      <c r="AB329" s="26"/>
      <c r="AC329" s="26"/>
      <c r="AD329" s="26"/>
      <c r="AE329" s="26"/>
      <c r="AF329" s="26"/>
      <c r="AG329" s="26"/>
      <c r="AH329" s="26"/>
      <c r="AI329" s="26"/>
      <c r="AJ329" s="26"/>
      <c r="AK329" s="26"/>
      <c r="AL329" s="26"/>
      <c r="AM329" s="26"/>
      <c r="AN329" s="26"/>
      <c r="AO329" s="26"/>
      <c r="AP329" s="26"/>
      <c r="AQ329" s="26"/>
      <c r="AR329" s="26"/>
      <c r="AS329" s="26"/>
      <c r="AT329" s="26"/>
      <c r="AU329" s="26"/>
      <c r="AV329" s="26"/>
      <c r="AW329" s="26"/>
      <c r="AX329" s="26"/>
      <c r="AY329" s="26"/>
      <c r="AZ329" s="26"/>
      <c r="BA329" s="26"/>
      <c r="BB329" s="26"/>
      <c r="BC329" s="26"/>
      <c r="BD329" s="26"/>
      <c r="BE329" s="26"/>
      <c r="BF329" s="26"/>
      <c r="BG329" s="26"/>
      <c r="BH329" s="26"/>
      <c r="BI329" s="26"/>
      <c r="BJ329" s="26"/>
      <c r="BK329" s="26"/>
      <c r="BL329" s="26"/>
      <c r="BM329" s="26"/>
      <c r="BN329" s="26"/>
      <c r="BO329" s="26"/>
      <c r="BP329" s="26"/>
      <c r="BQ329" s="26"/>
      <c r="BR329" s="26"/>
      <c r="BS329" s="26"/>
      <c r="BT329" s="26"/>
      <c r="BU329" s="26"/>
      <c r="BV329" s="26"/>
      <c r="BW329" s="26"/>
      <c r="BX329" s="26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26"/>
      <c r="CP329" s="26"/>
      <c r="CQ329" s="26"/>
      <c r="CR329" s="26"/>
      <c r="CS329" s="26"/>
      <c r="CT329" s="26"/>
      <c r="CU329" s="26"/>
      <c r="CV329" s="26"/>
      <c r="CW329" s="26"/>
      <c r="CX329" s="26"/>
    </row>
    <row r="330" spans="1:102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6"/>
      <c r="AB330" s="26"/>
      <c r="AC330" s="26"/>
      <c r="AD330" s="26"/>
      <c r="AE330" s="26"/>
      <c r="AF330" s="26"/>
      <c r="AG330" s="26"/>
      <c r="AH330" s="26"/>
      <c r="AI330" s="26"/>
      <c r="AJ330" s="26"/>
      <c r="AK330" s="26"/>
      <c r="AL330" s="26"/>
      <c r="AM330" s="26"/>
      <c r="AN330" s="26"/>
      <c r="AO330" s="26"/>
      <c r="AP330" s="26"/>
      <c r="AQ330" s="26"/>
      <c r="AR330" s="26"/>
      <c r="AS330" s="26"/>
      <c r="AT330" s="26"/>
      <c r="AU330" s="26"/>
      <c r="AV330" s="26"/>
      <c r="AW330" s="26"/>
      <c r="AX330" s="26"/>
      <c r="AY330" s="26"/>
      <c r="AZ330" s="26"/>
      <c r="BA330" s="26"/>
      <c r="BB330" s="26"/>
      <c r="BC330" s="26"/>
      <c r="BD330" s="26"/>
      <c r="BE330" s="26"/>
      <c r="BF330" s="26"/>
      <c r="BG330" s="26"/>
      <c r="BH330" s="26"/>
      <c r="BI330" s="26"/>
      <c r="BJ330" s="26"/>
      <c r="BK330" s="26"/>
      <c r="BL330" s="26"/>
      <c r="BM330" s="26"/>
      <c r="BN330" s="26"/>
      <c r="BO330" s="26"/>
      <c r="BP330" s="26"/>
      <c r="BQ330" s="26"/>
      <c r="BR330" s="26"/>
      <c r="BS330" s="26"/>
      <c r="BT330" s="26"/>
      <c r="BU330" s="26"/>
      <c r="BV330" s="26"/>
      <c r="BW330" s="26"/>
      <c r="BX330" s="26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26"/>
      <c r="CP330" s="26"/>
      <c r="CQ330" s="26"/>
      <c r="CR330" s="26"/>
      <c r="CS330" s="26"/>
      <c r="CT330" s="26"/>
      <c r="CU330" s="26"/>
      <c r="CV330" s="26"/>
      <c r="CW330" s="26"/>
      <c r="CX330" s="26"/>
    </row>
    <row r="331" spans="1:102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6"/>
      <c r="AB331" s="26"/>
      <c r="AC331" s="26"/>
      <c r="AD331" s="26"/>
      <c r="AE331" s="26"/>
      <c r="AF331" s="26"/>
      <c r="AG331" s="26"/>
      <c r="AH331" s="26"/>
      <c r="AI331" s="26"/>
      <c r="AJ331" s="26"/>
      <c r="AK331" s="26"/>
      <c r="AL331" s="26"/>
      <c r="AM331" s="26"/>
      <c r="AN331" s="26"/>
      <c r="AO331" s="26"/>
      <c r="AP331" s="26"/>
      <c r="AQ331" s="26"/>
      <c r="AR331" s="26"/>
      <c r="AS331" s="26"/>
      <c r="AT331" s="26"/>
      <c r="AU331" s="26"/>
      <c r="AV331" s="26"/>
      <c r="AW331" s="26"/>
      <c r="AX331" s="26"/>
      <c r="AY331" s="26"/>
      <c r="AZ331" s="26"/>
      <c r="BA331" s="26"/>
      <c r="BB331" s="26"/>
      <c r="BC331" s="26"/>
      <c r="BD331" s="26"/>
      <c r="BE331" s="26"/>
      <c r="BF331" s="26"/>
      <c r="BG331" s="26"/>
      <c r="BH331" s="26"/>
      <c r="BI331" s="26"/>
      <c r="BJ331" s="26"/>
      <c r="BK331" s="26"/>
      <c r="BL331" s="26"/>
      <c r="BM331" s="26"/>
      <c r="BN331" s="26"/>
      <c r="BO331" s="26"/>
      <c r="BP331" s="26"/>
      <c r="BQ331" s="26"/>
      <c r="BR331" s="26"/>
      <c r="BS331" s="26"/>
      <c r="BT331" s="26"/>
      <c r="BU331" s="26"/>
      <c r="BV331" s="26"/>
      <c r="BW331" s="26"/>
      <c r="BX331" s="26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26"/>
      <c r="CP331" s="26"/>
      <c r="CQ331" s="26"/>
      <c r="CR331" s="26"/>
      <c r="CS331" s="26"/>
      <c r="CT331" s="26"/>
      <c r="CU331" s="26"/>
      <c r="CV331" s="26"/>
      <c r="CW331" s="26"/>
      <c r="CX331" s="26"/>
    </row>
    <row r="332" spans="1:102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6"/>
      <c r="AB332" s="26"/>
      <c r="AC332" s="26"/>
      <c r="AD332" s="26"/>
      <c r="AE332" s="26"/>
      <c r="AF332" s="26"/>
      <c r="AG332" s="26"/>
      <c r="AH332" s="26"/>
      <c r="AI332" s="26"/>
      <c r="AJ332" s="26"/>
      <c r="AK332" s="26"/>
      <c r="AL332" s="26"/>
      <c r="AM332" s="26"/>
      <c r="AN332" s="26"/>
      <c r="AO332" s="26"/>
      <c r="AP332" s="26"/>
      <c r="AQ332" s="26"/>
      <c r="AR332" s="26"/>
      <c r="AS332" s="26"/>
      <c r="AT332" s="26"/>
      <c r="AU332" s="26"/>
      <c r="AV332" s="26"/>
      <c r="AW332" s="26"/>
      <c r="AX332" s="26"/>
      <c r="AY332" s="26"/>
      <c r="AZ332" s="26"/>
      <c r="BA332" s="26"/>
      <c r="BB332" s="26"/>
      <c r="BC332" s="26"/>
      <c r="BD332" s="26"/>
      <c r="BE332" s="26"/>
      <c r="BF332" s="26"/>
      <c r="BG332" s="26"/>
      <c r="BH332" s="26"/>
      <c r="BI332" s="26"/>
      <c r="BJ332" s="26"/>
      <c r="BK332" s="26"/>
      <c r="BL332" s="26"/>
      <c r="BM332" s="26"/>
      <c r="BN332" s="26"/>
      <c r="BO332" s="26"/>
      <c r="BP332" s="26"/>
      <c r="BQ332" s="26"/>
      <c r="BR332" s="26"/>
      <c r="BS332" s="26"/>
      <c r="BT332" s="26"/>
      <c r="BU332" s="26"/>
      <c r="BV332" s="26"/>
      <c r="BW332" s="26"/>
      <c r="BX332" s="26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26"/>
      <c r="CP332" s="26"/>
      <c r="CQ332" s="26"/>
      <c r="CR332" s="26"/>
      <c r="CS332" s="26"/>
      <c r="CT332" s="26"/>
      <c r="CU332" s="26"/>
      <c r="CV332" s="26"/>
      <c r="CW332" s="26"/>
      <c r="CX332" s="26"/>
    </row>
    <row r="333" spans="1:102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6"/>
      <c r="AB333" s="26"/>
      <c r="AC333" s="26"/>
      <c r="AD333" s="26"/>
      <c r="AE333" s="26"/>
      <c r="AF333" s="26"/>
      <c r="AG333" s="26"/>
      <c r="AH333" s="26"/>
      <c r="AI333" s="26"/>
      <c r="AJ333" s="26"/>
      <c r="AK333" s="26"/>
      <c r="AL333" s="26"/>
      <c r="AM333" s="26"/>
      <c r="AN333" s="26"/>
      <c r="AO333" s="26"/>
      <c r="AP333" s="26"/>
      <c r="AQ333" s="26"/>
      <c r="AR333" s="26"/>
      <c r="AS333" s="26"/>
      <c r="AT333" s="26"/>
      <c r="AU333" s="26"/>
      <c r="AV333" s="26"/>
      <c r="AW333" s="26"/>
      <c r="AX333" s="26"/>
      <c r="AY333" s="26"/>
      <c r="AZ333" s="26"/>
      <c r="BA333" s="26"/>
      <c r="BB333" s="26"/>
      <c r="BC333" s="26"/>
      <c r="BD333" s="26"/>
      <c r="BE333" s="26"/>
      <c r="BF333" s="26"/>
      <c r="BG333" s="26"/>
      <c r="BH333" s="26"/>
      <c r="BI333" s="26"/>
      <c r="BJ333" s="26"/>
      <c r="BK333" s="26"/>
      <c r="BL333" s="26"/>
      <c r="BM333" s="26"/>
      <c r="BN333" s="26"/>
      <c r="BO333" s="26"/>
      <c r="BP333" s="26"/>
      <c r="BQ333" s="26"/>
      <c r="BR333" s="26"/>
      <c r="BS333" s="26"/>
      <c r="BT333" s="26"/>
      <c r="BU333" s="26"/>
      <c r="BV333" s="26"/>
      <c r="BW333" s="26"/>
      <c r="BX333" s="26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26"/>
      <c r="CP333" s="26"/>
      <c r="CQ333" s="26"/>
      <c r="CR333" s="26"/>
      <c r="CS333" s="26"/>
      <c r="CT333" s="26"/>
      <c r="CU333" s="26"/>
      <c r="CV333" s="26"/>
      <c r="CW333" s="26"/>
      <c r="CX333" s="26"/>
    </row>
    <row r="334" spans="1:102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6"/>
      <c r="AB334" s="26"/>
      <c r="AC334" s="26"/>
      <c r="AD334" s="26"/>
      <c r="AE334" s="26"/>
      <c r="AF334" s="26"/>
      <c r="AG334" s="26"/>
      <c r="AH334" s="26"/>
      <c r="AI334" s="26"/>
      <c r="AJ334" s="26"/>
      <c r="AK334" s="26"/>
      <c r="AL334" s="26"/>
      <c r="AM334" s="26"/>
      <c r="AN334" s="26"/>
      <c r="AO334" s="26"/>
      <c r="AP334" s="26"/>
      <c r="AQ334" s="26"/>
      <c r="AR334" s="26"/>
      <c r="AS334" s="26"/>
      <c r="AT334" s="26"/>
      <c r="AU334" s="26"/>
      <c r="AV334" s="26"/>
      <c r="AW334" s="26"/>
      <c r="AX334" s="26"/>
      <c r="AY334" s="26"/>
      <c r="AZ334" s="26"/>
      <c r="BA334" s="26"/>
      <c r="BB334" s="26"/>
      <c r="BC334" s="26"/>
      <c r="BD334" s="26"/>
      <c r="BE334" s="26"/>
      <c r="BF334" s="26"/>
      <c r="BG334" s="26"/>
      <c r="BH334" s="26"/>
      <c r="BI334" s="26"/>
      <c r="BJ334" s="26"/>
      <c r="BK334" s="26"/>
      <c r="BL334" s="26"/>
      <c r="BM334" s="26"/>
      <c r="BN334" s="26"/>
      <c r="BO334" s="26"/>
      <c r="BP334" s="26"/>
      <c r="BQ334" s="26"/>
      <c r="BR334" s="26"/>
      <c r="BS334" s="26"/>
      <c r="BT334" s="26"/>
      <c r="BU334" s="26"/>
      <c r="BV334" s="26"/>
      <c r="BW334" s="26"/>
      <c r="BX334" s="26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26"/>
      <c r="CP334" s="26"/>
      <c r="CQ334" s="26"/>
      <c r="CR334" s="26"/>
      <c r="CS334" s="26"/>
      <c r="CT334" s="26"/>
      <c r="CU334" s="26"/>
      <c r="CV334" s="26"/>
      <c r="CW334" s="26"/>
      <c r="CX334" s="26"/>
    </row>
    <row r="335" spans="1:102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6"/>
      <c r="AB335" s="26"/>
      <c r="AC335" s="26"/>
      <c r="AD335" s="26"/>
      <c r="AE335" s="26"/>
      <c r="AF335" s="26"/>
      <c r="AG335" s="26"/>
      <c r="AH335" s="26"/>
      <c r="AI335" s="26"/>
      <c r="AJ335" s="26"/>
      <c r="AK335" s="26"/>
      <c r="AL335" s="26"/>
      <c r="AM335" s="26"/>
      <c r="AN335" s="26"/>
      <c r="AO335" s="26"/>
      <c r="AP335" s="26"/>
      <c r="AQ335" s="26"/>
      <c r="AR335" s="26"/>
      <c r="AS335" s="26"/>
      <c r="AT335" s="26"/>
      <c r="AU335" s="26"/>
      <c r="AV335" s="26"/>
      <c r="AW335" s="26"/>
      <c r="AX335" s="26"/>
      <c r="AY335" s="26"/>
      <c r="AZ335" s="26"/>
      <c r="BA335" s="26"/>
      <c r="BB335" s="26"/>
      <c r="BC335" s="26"/>
      <c r="BD335" s="26"/>
      <c r="BE335" s="26"/>
      <c r="BF335" s="26"/>
      <c r="BG335" s="26"/>
      <c r="BH335" s="26"/>
      <c r="BI335" s="26"/>
      <c r="BJ335" s="26"/>
      <c r="BK335" s="26"/>
      <c r="BL335" s="26"/>
      <c r="BM335" s="26"/>
      <c r="BN335" s="26"/>
      <c r="BO335" s="26"/>
      <c r="BP335" s="26"/>
      <c r="BQ335" s="26"/>
      <c r="BR335" s="26"/>
      <c r="BS335" s="26"/>
      <c r="BT335" s="26"/>
      <c r="BU335" s="26"/>
      <c r="BV335" s="26"/>
      <c r="BW335" s="26"/>
      <c r="BX335" s="26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26"/>
      <c r="CP335" s="26"/>
      <c r="CQ335" s="26"/>
      <c r="CR335" s="26"/>
      <c r="CS335" s="26"/>
      <c r="CT335" s="26"/>
      <c r="CU335" s="26"/>
      <c r="CV335" s="26"/>
      <c r="CW335" s="26"/>
      <c r="CX335" s="26"/>
    </row>
    <row r="336" spans="1:102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6"/>
      <c r="AB336" s="26"/>
      <c r="AC336" s="26"/>
      <c r="AD336" s="26"/>
      <c r="AE336" s="26"/>
      <c r="AF336" s="26"/>
      <c r="AG336" s="26"/>
      <c r="AH336" s="26"/>
      <c r="AI336" s="26"/>
      <c r="AJ336" s="26"/>
      <c r="AK336" s="26"/>
      <c r="AL336" s="26"/>
      <c r="AM336" s="26"/>
      <c r="AN336" s="26"/>
      <c r="AO336" s="26"/>
      <c r="AP336" s="26"/>
      <c r="AQ336" s="26"/>
      <c r="AR336" s="26"/>
      <c r="AS336" s="26"/>
      <c r="AT336" s="26"/>
      <c r="AU336" s="26"/>
      <c r="AV336" s="26"/>
      <c r="AW336" s="26"/>
      <c r="AX336" s="26"/>
      <c r="AY336" s="26"/>
      <c r="AZ336" s="26"/>
      <c r="BA336" s="26"/>
      <c r="BB336" s="26"/>
      <c r="BC336" s="26"/>
      <c r="BD336" s="26"/>
      <c r="BE336" s="26"/>
      <c r="BF336" s="26"/>
      <c r="BG336" s="26"/>
      <c r="BH336" s="26"/>
      <c r="BI336" s="26"/>
      <c r="BJ336" s="26"/>
      <c r="BK336" s="26"/>
      <c r="BL336" s="26"/>
      <c r="BM336" s="26"/>
      <c r="BN336" s="26"/>
      <c r="BO336" s="26"/>
      <c r="BP336" s="26"/>
      <c r="BQ336" s="26"/>
      <c r="BR336" s="26"/>
      <c r="BS336" s="26"/>
      <c r="BT336" s="26"/>
      <c r="BU336" s="26"/>
      <c r="BV336" s="26"/>
      <c r="BW336" s="26"/>
      <c r="BX336" s="26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26"/>
      <c r="CP336" s="26"/>
      <c r="CQ336" s="26"/>
      <c r="CR336" s="26"/>
      <c r="CS336" s="26"/>
      <c r="CT336" s="26"/>
      <c r="CU336" s="26"/>
      <c r="CV336" s="26"/>
      <c r="CW336" s="26"/>
      <c r="CX336" s="26"/>
    </row>
    <row r="337" spans="1:102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6"/>
      <c r="AB337" s="26"/>
      <c r="AC337" s="26"/>
      <c r="AD337" s="26"/>
      <c r="AE337" s="26"/>
      <c r="AF337" s="26"/>
      <c r="AG337" s="26"/>
      <c r="AH337" s="26"/>
      <c r="AI337" s="26"/>
      <c r="AJ337" s="26"/>
      <c r="AK337" s="26"/>
      <c r="AL337" s="26"/>
      <c r="AM337" s="26"/>
      <c r="AN337" s="26"/>
      <c r="AO337" s="26"/>
      <c r="AP337" s="26"/>
      <c r="AQ337" s="26"/>
      <c r="AR337" s="26"/>
      <c r="AS337" s="26"/>
      <c r="AT337" s="26"/>
      <c r="AU337" s="26"/>
      <c r="AV337" s="26"/>
      <c r="AW337" s="26"/>
      <c r="AX337" s="26"/>
      <c r="AY337" s="26"/>
      <c r="AZ337" s="26"/>
      <c r="BA337" s="26"/>
      <c r="BB337" s="26"/>
      <c r="BC337" s="26"/>
      <c r="BD337" s="26"/>
      <c r="BE337" s="26"/>
      <c r="BF337" s="26"/>
      <c r="BG337" s="26"/>
      <c r="BH337" s="26"/>
      <c r="BI337" s="26"/>
      <c r="BJ337" s="26"/>
      <c r="BK337" s="26"/>
      <c r="BL337" s="26"/>
      <c r="BM337" s="26"/>
      <c r="BN337" s="26"/>
      <c r="BO337" s="26"/>
      <c r="BP337" s="26"/>
      <c r="BQ337" s="26"/>
      <c r="BR337" s="26"/>
      <c r="BS337" s="26"/>
      <c r="BT337" s="26"/>
      <c r="BU337" s="26"/>
      <c r="BV337" s="26"/>
      <c r="BW337" s="26"/>
      <c r="BX337" s="26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26"/>
      <c r="CP337" s="26"/>
      <c r="CQ337" s="26"/>
      <c r="CR337" s="26"/>
      <c r="CS337" s="26"/>
      <c r="CT337" s="26"/>
      <c r="CU337" s="26"/>
      <c r="CV337" s="26"/>
      <c r="CW337" s="26"/>
      <c r="CX337" s="26"/>
    </row>
    <row r="338" spans="1:102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6"/>
      <c r="AB338" s="26"/>
      <c r="AC338" s="26"/>
      <c r="AD338" s="26"/>
      <c r="AE338" s="26"/>
      <c r="AF338" s="26"/>
      <c r="AG338" s="26"/>
      <c r="AH338" s="26"/>
      <c r="AI338" s="26"/>
      <c r="AJ338" s="26"/>
      <c r="AK338" s="26"/>
      <c r="AL338" s="26"/>
      <c r="AM338" s="26"/>
      <c r="AN338" s="26"/>
      <c r="AO338" s="26"/>
      <c r="AP338" s="26"/>
      <c r="AQ338" s="26"/>
      <c r="AR338" s="26"/>
      <c r="AS338" s="26"/>
      <c r="AT338" s="26"/>
      <c r="AU338" s="26"/>
      <c r="AV338" s="26"/>
      <c r="AW338" s="26"/>
      <c r="AX338" s="26"/>
      <c r="AY338" s="26"/>
      <c r="AZ338" s="26"/>
      <c r="BA338" s="26"/>
      <c r="BB338" s="26"/>
      <c r="BC338" s="26"/>
      <c r="BD338" s="26"/>
      <c r="BE338" s="26"/>
      <c r="BF338" s="26"/>
      <c r="BG338" s="26"/>
      <c r="BH338" s="26"/>
      <c r="BI338" s="26"/>
      <c r="BJ338" s="26"/>
      <c r="BK338" s="26"/>
      <c r="BL338" s="26"/>
      <c r="BM338" s="26"/>
      <c r="BN338" s="26"/>
      <c r="BO338" s="26"/>
      <c r="BP338" s="26"/>
      <c r="BQ338" s="26"/>
      <c r="BR338" s="26"/>
      <c r="BS338" s="26"/>
      <c r="BT338" s="26"/>
      <c r="BU338" s="26"/>
      <c r="BV338" s="26"/>
      <c r="BW338" s="26"/>
      <c r="BX338" s="26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26"/>
      <c r="CP338" s="26"/>
      <c r="CQ338" s="26"/>
      <c r="CR338" s="26"/>
      <c r="CS338" s="26"/>
      <c r="CT338" s="26"/>
      <c r="CU338" s="26"/>
      <c r="CV338" s="26"/>
      <c r="CW338" s="26"/>
      <c r="CX338" s="26"/>
    </row>
    <row r="339" spans="1:102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6"/>
      <c r="AB339" s="26"/>
      <c r="AC339" s="26"/>
      <c r="AD339" s="26"/>
      <c r="AE339" s="26"/>
      <c r="AF339" s="26"/>
      <c r="AG339" s="26"/>
      <c r="AH339" s="26"/>
      <c r="AI339" s="26"/>
      <c r="AJ339" s="26"/>
      <c r="AK339" s="26"/>
      <c r="AL339" s="26"/>
      <c r="AM339" s="26"/>
      <c r="AN339" s="26"/>
      <c r="AO339" s="26"/>
      <c r="AP339" s="26"/>
      <c r="AQ339" s="26"/>
      <c r="AR339" s="26"/>
      <c r="AS339" s="26"/>
      <c r="AT339" s="26"/>
      <c r="AU339" s="26"/>
      <c r="AV339" s="26"/>
      <c r="AW339" s="26"/>
      <c r="AX339" s="26"/>
      <c r="AY339" s="26"/>
      <c r="AZ339" s="26"/>
      <c r="BA339" s="26"/>
      <c r="BB339" s="26"/>
      <c r="BC339" s="26"/>
      <c r="BD339" s="26"/>
      <c r="BE339" s="26"/>
      <c r="BF339" s="26"/>
      <c r="BG339" s="26"/>
      <c r="BH339" s="26"/>
      <c r="BI339" s="26"/>
      <c r="BJ339" s="26"/>
      <c r="BK339" s="26"/>
      <c r="BL339" s="26"/>
      <c r="BM339" s="26"/>
      <c r="BN339" s="26"/>
      <c r="BO339" s="26"/>
      <c r="BP339" s="26"/>
      <c r="BQ339" s="26"/>
      <c r="BR339" s="26"/>
      <c r="BS339" s="26"/>
      <c r="BT339" s="26"/>
      <c r="BU339" s="26"/>
      <c r="BV339" s="26"/>
      <c r="BW339" s="26"/>
      <c r="BX339" s="26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26"/>
      <c r="CP339" s="26"/>
      <c r="CQ339" s="26"/>
      <c r="CR339" s="26"/>
      <c r="CS339" s="26"/>
      <c r="CT339" s="26"/>
      <c r="CU339" s="26"/>
      <c r="CV339" s="26"/>
      <c r="CW339" s="26"/>
      <c r="CX339" s="26"/>
    </row>
    <row r="340" spans="1:102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6"/>
      <c r="AB340" s="26"/>
      <c r="AC340" s="26"/>
      <c r="AD340" s="26"/>
      <c r="AE340" s="26"/>
      <c r="AF340" s="26"/>
      <c r="AG340" s="26"/>
      <c r="AH340" s="26"/>
      <c r="AI340" s="26"/>
      <c r="AJ340" s="26"/>
      <c r="AK340" s="26"/>
      <c r="AL340" s="26"/>
      <c r="AM340" s="26"/>
      <c r="AN340" s="26"/>
      <c r="AO340" s="26"/>
      <c r="AP340" s="26"/>
      <c r="AQ340" s="26"/>
      <c r="AR340" s="26"/>
      <c r="AS340" s="26"/>
      <c r="AT340" s="26"/>
      <c r="AU340" s="26"/>
      <c r="AV340" s="26"/>
      <c r="AW340" s="26"/>
      <c r="AX340" s="26"/>
      <c r="AY340" s="26"/>
      <c r="AZ340" s="26"/>
      <c r="BA340" s="26"/>
      <c r="BB340" s="26"/>
      <c r="BC340" s="26"/>
      <c r="BD340" s="26"/>
      <c r="BE340" s="26"/>
      <c r="BF340" s="26"/>
      <c r="BG340" s="26"/>
      <c r="BH340" s="26"/>
      <c r="BI340" s="26"/>
      <c r="BJ340" s="26"/>
      <c r="BK340" s="26"/>
      <c r="BL340" s="26"/>
      <c r="BM340" s="26"/>
      <c r="BN340" s="26"/>
      <c r="BO340" s="26"/>
      <c r="BP340" s="26"/>
      <c r="BQ340" s="26"/>
      <c r="BR340" s="26"/>
      <c r="BS340" s="26"/>
      <c r="BT340" s="26"/>
      <c r="BU340" s="26"/>
      <c r="BV340" s="26"/>
      <c r="BW340" s="26"/>
      <c r="BX340" s="26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26"/>
      <c r="CP340" s="26"/>
      <c r="CQ340" s="26"/>
      <c r="CR340" s="26"/>
      <c r="CS340" s="26"/>
      <c r="CT340" s="26"/>
      <c r="CU340" s="26"/>
      <c r="CV340" s="26"/>
      <c r="CW340" s="26"/>
      <c r="CX340" s="26"/>
    </row>
    <row r="341" spans="1:102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6"/>
      <c r="AB341" s="26"/>
      <c r="AC341" s="26"/>
      <c r="AD341" s="26"/>
      <c r="AE341" s="26"/>
      <c r="AF341" s="26"/>
      <c r="AG341" s="26"/>
      <c r="AH341" s="26"/>
      <c r="AI341" s="26"/>
      <c r="AJ341" s="26"/>
      <c r="AK341" s="26"/>
      <c r="AL341" s="26"/>
      <c r="AM341" s="26"/>
      <c r="AN341" s="26"/>
      <c r="AO341" s="26"/>
      <c r="AP341" s="26"/>
      <c r="AQ341" s="26"/>
      <c r="AR341" s="26"/>
      <c r="AS341" s="26"/>
      <c r="AT341" s="26"/>
      <c r="AU341" s="26"/>
      <c r="AV341" s="26"/>
      <c r="AW341" s="26"/>
      <c r="AX341" s="26"/>
      <c r="AY341" s="26"/>
      <c r="AZ341" s="26"/>
      <c r="BA341" s="26"/>
      <c r="BB341" s="26"/>
      <c r="BC341" s="26"/>
      <c r="BD341" s="26"/>
      <c r="BE341" s="26"/>
      <c r="BF341" s="26"/>
      <c r="BG341" s="26"/>
      <c r="BH341" s="26"/>
      <c r="BI341" s="26"/>
      <c r="BJ341" s="26"/>
      <c r="BK341" s="26"/>
      <c r="BL341" s="26"/>
      <c r="BM341" s="26"/>
      <c r="BN341" s="26"/>
      <c r="BO341" s="26"/>
      <c r="BP341" s="26"/>
      <c r="BQ341" s="26"/>
      <c r="BR341" s="26"/>
      <c r="BS341" s="26"/>
      <c r="BT341" s="26"/>
      <c r="BU341" s="26"/>
      <c r="BV341" s="26"/>
      <c r="BW341" s="26"/>
      <c r="BX341" s="26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26"/>
      <c r="CP341" s="26"/>
      <c r="CQ341" s="26"/>
      <c r="CR341" s="26"/>
      <c r="CS341" s="26"/>
      <c r="CT341" s="26"/>
      <c r="CU341" s="26"/>
      <c r="CV341" s="26"/>
      <c r="CW341" s="26"/>
      <c r="CX341" s="26"/>
    </row>
    <row r="342" spans="1:102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6"/>
      <c r="AB342" s="26"/>
      <c r="AC342" s="26"/>
      <c r="AD342" s="26"/>
      <c r="AE342" s="26"/>
      <c r="AF342" s="26"/>
      <c r="AG342" s="26"/>
      <c r="AH342" s="26"/>
      <c r="AI342" s="26"/>
      <c r="AJ342" s="26"/>
      <c r="AK342" s="26"/>
      <c r="AL342" s="26"/>
      <c r="AM342" s="26"/>
      <c r="AN342" s="26"/>
      <c r="AO342" s="26"/>
      <c r="AP342" s="26"/>
      <c r="AQ342" s="26"/>
      <c r="AR342" s="26"/>
      <c r="AS342" s="26"/>
      <c r="AT342" s="26"/>
      <c r="AU342" s="26"/>
      <c r="AV342" s="26"/>
      <c r="AW342" s="26"/>
      <c r="AX342" s="26"/>
      <c r="AY342" s="26"/>
      <c r="AZ342" s="26"/>
      <c r="BA342" s="26"/>
      <c r="BB342" s="26"/>
      <c r="BC342" s="26"/>
      <c r="BD342" s="26"/>
      <c r="BE342" s="26"/>
      <c r="BF342" s="26"/>
      <c r="BG342" s="26"/>
      <c r="BH342" s="26"/>
      <c r="BI342" s="26"/>
      <c r="BJ342" s="26"/>
      <c r="BK342" s="26"/>
      <c r="BL342" s="26"/>
      <c r="BM342" s="26"/>
      <c r="BN342" s="26"/>
      <c r="BO342" s="26"/>
      <c r="BP342" s="26"/>
      <c r="BQ342" s="26"/>
      <c r="BR342" s="26"/>
      <c r="BS342" s="26"/>
      <c r="BT342" s="26"/>
      <c r="BU342" s="26"/>
      <c r="BV342" s="26"/>
      <c r="BW342" s="26"/>
      <c r="BX342" s="26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26"/>
      <c r="CP342" s="26"/>
      <c r="CQ342" s="26"/>
      <c r="CR342" s="26"/>
      <c r="CS342" s="26"/>
      <c r="CT342" s="26"/>
      <c r="CU342" s="26"/>
      <c r="CV342" s="26"/>
      <c r="CW342" s="26"/>
      <c r="CX342" s="26"/>
    </row>
    <row r="343" spans="1:102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6"/>
      <c r="AB343" s="26"/>
      <c r="AC343" s="26"/>
      <c r="AD343" s="26"/>
      <c r="AE343" s="26"/>
      <c r="AF343" s="26"/>
      <c r="AG343" s="26"/>
      <c r="AH343" s="26"/>
      <c r="AI343" s="26"/>
      <c r="AJ343" s="26"/>
      <c r="AK343" s="26"/>
      <c r="AL343" s="26"/>
      <c r="AM343" s="26"/>
      <c r="AN343" s="26"/>
      <c r="AO343" s="26"/>
      <c r="AP343" s="26"/>
      <c r="AQ343" s="26"/>
      <c r="AR343" s="26"/>
      <c r="AS343" s="26"/>
      <c r="AT343" s="26"/>
      <c r="AU343" s="26"/>
      <c r="AV343" s="26"/>
      <c r="AW343" s="26"/>
      <c r="AX343" s="26"/>
      <c r="AY343" s="26"/>
      <c r="AZ343" s="26"/>
      <c r="BA343" s="26"/>
      <c r="BB343" s="26"/>
      <c r="BC343" s="26"/>
      <c r="BD343" s="26"/>
      <c r="BE343" s="26"/>
      <c r="BF343" s="26"/>
      <c r="BG343" s="26"/>
      <c r="BH343" s="26"/>
      <c r="BI343" s="26"/>
      <c r="BJ343" s="26"/>
      <c r="BK343" s="26"/>
      <c r="BL343" s="26"/>
      <c r="BM343" s="26"/>
      <c r="BN343" s="26"/>
      <c r="BO343" s="26"/>
      <c r="BP343" s="26"/>
      <c r="BQ343" s="26"/>
      <c r="BR343" s="26"/>
      <c r="BS343" s="26"/>
      <c r="BT343" s="26"/>
      <c r="BU343" s="26"/>
      <c r="BV343" s="26"/>
      <c r="BW343" s="26"/>
      <c r="BX343" s="26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26"/>
      <c r="CP343" s="26"/>
      <c r="CQ343" s="26"/>
      <c r="CR343" s="26"/>
      <c r="CS343" s="26"/>
      <c r="CT343" s="26"/>
      <c r="CU343" s="26"/>
      <c r="CV343" s="26"/>
      <c r="CW343" s="26"/>
      <c r="CX343" s="26"/>
    </row>
    <row r="344" spans="1:102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6"/>
      <c r="AB344" s="26"/>
      <c r="AC344" s="26"/>
      <c r="AD344" s="26"/>
      <c r="AE344" s="26"/>
      <c r="AF344" s="26"/>
      <c r="AG344" s="26"/>
      <c r="AH344" s="26"/>
      <c r="AI344" s="26"/>
      <c r="AJ344" s="26"/>
      <c r="AK344" s="26"/>
      <c r="AL344" s="26"/>
      <c r="AM344" s="26"/>
      <c r="AN344" s="26"/>
      <c r="AO344" s="26"/>
      <c r="AP344" s="26"/>
      <c r="AQ344" s="26"/>
      <c r="AR344" s="26"/>
      <c r="AS344" s="26"/>
      <c r="AT344" s="26"/>
      <c r="AU344" s="26"/>
      <c r="AV344" s="26"/>
      <c r="AW344" s="26"/>
      <c r="AX344" s="26"/>
      <c r="AY344" s="26"/>
      <c r="AZ344" s="26"/>
      <c r="BA344" s="26"/>
      <c r="BB344" s="26"/>
      <c r="BC344" s="26"/>
      <c r="BD344" s="26"/>
      <c r="BE344" s="26"/>
      <c r="BF344" s="26"/>
      <c r="BG344" s="26"/>
      <c r="BH344" s="26"/>
      <c r="BI344" s="26"/>
      <c r="BJ344" s="26"/>
      <c r="BK344" s="26"/>
      <c r="BL344" s="26"/>
      <c r="BM344" s="26"/>
      <c r="BN344" s="26"/>
      <c r="BO344" s="26"/>
      <c r="BP344" s="26"/>
      <c r="BQ344" s="26"/>
      <c r="BR344" s="26"/>
      <c r="BS344" s="26"/>
      <c r="BT344" s="26"/>
      <c r="BU344" s="26"/>
      <c r="BV344" s="26"/>
      <c r="BW344" s="26"/>
      <c r="BX344" s="26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26"/>
      <c r="CP344" s="26"/>
      <c r="CQ344" s="26"/>
      <c r="CR344" s="26"/>
      <c r="CS344" s="26"/>
      <c r="CT344" s="26"/>
      <c r="CU344" s="26"/>
      <c r="CV344" s="26"/>
      <c r="CW344" s="26"/>
      <c r="CX344" s="26"/>
    </row>
    <row r="345" spans="1:102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6"/>
      <c r="AB345" s="26"/>
      <c r="AC345" s="26"/>
      <c r="AD345" s="26"/>
      <c r="AE345" s="26"/>
      <c r="AF345" s="26"/>
      <c r="AG345" s="26"/>
      <c r="AH345" s="26"/>
      <c r="AI345" s="26"/>
      <c r="AJ345" s="26"/>
      <c r="AK345" s="26"/>
      <c r="AL345" s="26"/>
      <c r="AM345" s="26"/>
      <c r="AN345" s="26"/>
      <c r="AO345" s="26"/>
      <c r="AP345" s="26"/>
      <c r="AQ345" s="26"/>
      <c r="AR345" s="26"/>
      <c r="AS345" s="26"/>
      <c r="AT345" s="26"/>
      <c r="AU345" s="26"/>
      <c r="AV345" s="26"/>
      <c r="AW345" s="26"/>
      <c r="AX345" s="26"/>
      <c r="AY345" s="26"/>
      <c r="AZ345" s="26"/>
      <c r="BA345" s="26"/>
      <c r="BB345" s="26"/>
      <c r="BC345" s="26"/>
      <c r="BD345" s="26"/>
      <c r="BE345" s="26"/>
      <c r="BF345" s="26"/>
      <c r="BG345" s="26"/>
      <c r="BH345" s="26"/>
      <c r="BI345" s="26"/>
      <c r="BJ345" s="26"/>
      <c r="BK345" s="26"/>
      <c r="BL345" s="26"/>
      <c r="BM345" s="26"/>
      <c r="BN345" s="26"/>
      <c r="BO345" s="26"/>
      <c r="BP345" s="26"/>
      <c r="BQ345" s="26"/>
      <c r="BR345" s="26"/>
      <c r="BS345" s="26"/>
      <c r="BT345" s="26"/>
      <c r="BU345" s="26"/>
      <c r="BV345" s="26"/>
      <c r="BW345" s="26"/>
      <c r="BX345" s="26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26"/>
      <c r="CP345" s="26"/>
      <c r="CQ345" s="26"/>
      <c r="CR345" s="26"/>
      <c r="CS345" s="26"/>
      <c r="CT345" s="26"/>
      <c r="CU345" s="26"/>
      <c r="CV345" s="26"/>
      <c r="CW345" s="26"/>
      <c r="CX345" s="26"/>
    </row>
    <row r="346" spans="1:102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6"/>
      <c r="AB346" s="26"/>
      <c r="AC346" s="26"/>
      <c r="AD346" s="26"/>
      <c r="AE346" s="26"/>
      <c r="AF346" s="26"/>
      <c r="AG346" s="26"/>
      <c r="AH346" s="26"/>
      <c r="AI346" s="26"/>
      <c r="AJ346" s="26"/>
      <c r="AK346" s="26"/>
      <c r="AL346" s="26"/>
      <c r="AM346" s="26"/>
      <c r="AN346" s="26"/>
      <c r="AO346" s="26"/>
      <c r="AP346" s="26"/>
      <c r="AQ346" s="26"/>
      <c r="AR346" s="26"/>
      <c r="AS346" s="26"/>
      <c r="AT346" s="26"/>
      <c r="AU346" s="26"/>
      <c r="AV346" s="26"/>
      <c r="AW346" s="26"/>
      <c r="AX346" s="26"/>
      <c r="AY346" s="26"/>
      <c r="AZ346" s="26"/>
      <c r="BA346" s="26"/>
      <c r="BB346" s="26"/>
      <c r="BC346" s="26"/>
      <c r="BD346" s="26"/>
      <c r="BE346" s="26"/>
      <c r="BF346" s="26"/>
      <c r="BG346" s="26"/>
      <c r="BH346" s="26"/>
      <c r="BI346" s="26"/>
      <c r="BJ346" s="26"/>
      <c r="BK346" s="26"/>
      <c r="BL346" s="26"/>
      <c r="BM346" s="26"/>
      <c r="BN346" s="26"/>
      <c r="BO346" s="26"/>
      <c r="BP346" s="26"/>
      <c r="BQ346" s="26"/>
      <c r="BR346" s="26"/>
      <c r="BS346" s="26"/>
      <c r="BT346" s="26"/>
      <c r="BU346" s="26"/>
      <c r="BV346" s="26"/>
      <c r="BW346" s="26"/>
      <c r="BX346" s="26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26"/>
      <c r="CP346" s="26"/>
      <c r="CQ346" s="26"/>
      <c r="CR346" s="26"/>
      <c r="CS346" s="26"/>
      <c r="CT346" s="26"/>
      <c r="CU346" s="26"/>
      <c r="CV346" s="26"/>
      <c r="CW346" s="26"/>
      <c r="CX346" s="26"/>
    </row>
    <row r="347" spans="1:102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6"/>
      <c r="AB347" s="26"/>
      <c r="AC347" s="26"/>
      <c r="AD347" s="26"/>
      <c r="AE347" s="26"/>
      <c r="AF347" s="26"/>
      <c r="AG347" s="26"/>
      <c r="AH347" s="26"/>
      <c r="AI347" s="26"/>
      <c r="AJ347" s="26"/>
      <c r="AK347" s="26"/>
      <c r="AL347" s="26"/>
      <c r="AM347" s="26"/>
      <c r="AN347" s="26"/>
      <c r="AO347" s="26"/>
      <c r="AP347" s="26"/>
      <c r="AQ347" s="26"/>
      <c r="AR347" s="26"/>
      <c r="AS347" s="26"/>
      <c r="AT347" s="26"/>
      <c r="AU347" s="26"/>
      <c r="AV347" s="26"/>
      <c r="AW347" s="26"/>
      <c r="AX347" s="26"/>
      <c r="AY347" s="26"/>
      <c r="AZ347" s="26"/>
      <c r="BA347" s="26"/>
      <c r="BB347" s="26"/>
      <c r="BC347" s="26"/>
      <c r="BD347" s="26"/>
      <c r="BE347" s="26"/>
      <c r="BF347" s="26"/>
      <c r="BG347" s="26"/>
      <c r="BH347" s="26"/>
      <c r="BI347" s="26"/>
      <c r="BJ347" s="26"/>
      <c r="BK347" s="26"/>
      <c r="BL347" s="26"/>
      <c r="BM347" s="26"/>
      <c r="BN347" s="26"/>
      <c r="BO347" s="26"/>
      <c r="BP347" s="26"/>
      <c r="BQ347" s="26"/>
      <c r="BR347" s="26"/>
      <c r="BS347" s="26"/>
      <c r="BT347" s="26"/>
      <c r="BU347" s="26"/>
      <c r="BV347" s="26"/>
      <c r="BW347" s="26"/>
      <c r="BX347" s="26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26"/>
      <c r="CP347" s="26"/>
      <c r="CQ347" s="26"/>
      <c r="CR347" s="26"/>
      <c r="CS347" s="26"/>
      <c r="CT347" s="26"/>
      <c r="CU347" s="26"/>
      <c r="CV347" s="26"/>
      <c r="CW347" s="26"/>
      <c r="CX347" s="26"/>
    </row>
    <row r="348" spans="1:102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6"/>
      <c r="AB348" s="26"/>
      <c r="AC348" s="26"/>
      <c r="AD348" s="26"/>
      <c r="AE348" s="26"/>
      <c r="AF348" s="26"/>
      <c r="AG348" s="26"/>
      <c r="AH348" s="26"/>
      <c r="AI348" s="26"/>
      <c r="AJ348" s="26"/>
      <c r="AK348" s="26"/>
      <c r="AL348" s="26"/>
      <c r="AM348" s="26"/>
      <c r="AN348" s="26"/>
      <c r="AO348" s="26"/>
      <c r="AP348" s="26"/>
      <c r="AQ348" s="26"/>
      <c r="AR348" s="26"/>
      <c r="AS348" s="26"/>
      <c r="AT348" s="26"/>
      <c r="AU348" s="26"/>
      <c r="AV348" s="26"/>
      <c r="AW348" s="26"/>
      <c r="AX348" s="26"/>
      <c r="AY348" s="26"/>
      <c r="AZ348" s="26"/>
      <c r="BA348" s="26"/>
      <c r="BB348" s="26"/>
      <c r="BC348" s="26"/>
      <c r="BD348" s="26"/>
      <c r="BE348" s="26"/>
      <c r="BF348" s="26"/>
      <c r="BG348" s="26"/>
      <c r="BH348" s="26"/>
      <c r="BI348" s="26"/>
      <c r="BJ348" s="26"/>
      <c r="BK348" s="26"/>
      <c r="BL348" s="26"/>
      <c r="BM348" s="26"/>
      <c r="BN348" s="26"/>
      <c r="BO348" s="26"/>
      <c r="BP348" s="26"/>
      <c r="BQ348" s="26"/>
      <c r="BR348" s="26"/>
      <c r="BS348" s="26"/>
      <c r="BT348" s="26"/>
      <c r="BU348" s="26"/>
      <c r="BV348" s="26"/>
      <c r="BW348" s="26"/>
      <c r="BX348" s="26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26"/>
      <c r="CP348" s="26"/>
      <c r="CQ348" s="26"/>
      <c r="CR348" s="26"/>
      <c r="CS348" s="26"/>
      <c r="CT348" s="26"/>
      <c r="CU348" s="26"/>
      <c r="CV348" s="26"/>
      <c r="CW348" s="26"/>
      <c r="CX348" s="26"/>
    </row>
    <row r="349" spans="1:102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6"/>
      <c r="AB349" s="26"/>
      <c r="AC349" s="26"/>
      <c r="AD349" s="26"/>
      <c r="AE349" s="26"/>
      <c r="AF349" s="26"/>
      <c r="AG349" s="26"/>
      <c r="AH349" s="26"/>
      <c r="AI349" s="26"/>
      <c r="AJ349" s="26"/>
      <c r="AK349" s="26"/>
      <c r="AL349" s="26"/>
      <c r="AM349" s="26"/>
      <c r="AN349" s="26"/>
      <c r="AO349" s="26"/>
      <c r="AP349" s="26"/>
      <c r="AQ349" s="26"/>
      <c r="AR349" s="26"/>
      <c r="AS349" s="26"/>
      <c r="AT349" s="26"/>
      <c r="AU349" s="26"/>
      <c r="AV349" s="26"/>
      <c r="AW349" s="26"/>
      <c r="AX349" s="26"/>
      <c r="AY349" s="26"/>
      <c r="AZ349" s="26"/>
      <c r="BA349" s="26"/>
      <c r="BB349" s="26"/>
      <c r="BC349" s="26"/>
      <c r="BD349" s="26"/>
      <c r="BE349" s="26"/>
      <c r="BF349" s="26"/>
      <c r="BG349" s="26"/>
      <c r="BH349" s="26"/>
      <c r="BI349" s="26"/>
      <c r="BJ349" s="26"/>
      <c r="BK349" s="26"/>
      <c r="BL349" s="26"/>
      <c r="BM349" s="26"/>
      <c r="BN349" s="26"/>
      <c r="BO349" s="26"/>
      <c r="BP349" s="26"/>
      <c r="BQ349" s="26"/>
      <c r="BR349" s="26"/>
      <c r="BS349" s="26"/>
      <c r="BT349" s="26"/>
      <c r="BU349" s="26"/>
      <c r="BV349" s="26"/>
      <c r="BW349" s="26"/>
      <c r="BX349" s="26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26"/>
      <c r="CP349" s="26"/>
      <c r="CQ349" s="26"/>
      <c r="CR349" s="26"/>
      <c r="CS349" s="26"/>
      <c r="CT349" s="26"/>
      <c r="CU349" s="26"/>
      <c r="CV349" s="26"/>
      <c r="CW349" s="26"/>
      <c r="CX349" s="26"/>
    </row>
    <row r="350" spans="1:102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6"/>
      <c r="AB350" s="26"/>
      <c r="AC350" s="26"/>
      <c r="AD350" s="26"/>
      <c r="AE350" s="26"/>
      <c r="AF350" s="26"/>
      <c r="AG350" s="26"/>
      <c r="AH350" s="26"/>
      <c r="AI350" s="26"/>
      <c r="AJ350" s="26"/>
      <c r="AK350" s="26"/>
      <c r="AL350" s="26"/>
      <c r="AM350" s="26"/>
      <c r="AN350" s="26"/>
      <c r="AO350" s="26"/>
      <c r="AP350" s="26"/>
      <c r="AQ350" s="26"/>
      <c r="AR350" s="26"/>
      <c r="AS350" s="26"/>
      <c r="AT350" s="26"/>
      <c r="AU350" s="26"/>
      <c r="AV350" s="26"/>
      <c r="AW350" s="26"/>
      <c r="AX350" s="26"/>
      <c r="AY350" s="26"/>
      <c r="AZ350" s="26"/>
      <c r="BA350" s="26"/>
      <c r="BB350" s="26"/>
      <c r="BC350" s="26"/>
      <c r="BD350" s="26"/>
      <c r="BE350" s="26"/>
      <c r="BF350" s="26"/>
      <c r="BG350" s="26"/>
      <c r="BH350" s="26"/>
      <c r="BI350" s="26"/>
      <c r="BJ350" s="26"/>
      <c r="BK350" s="26"/>
      <c r="BL350" s="26"/>
      <c r="BM350" s="26"/>
      <c r="BN350" s="26"/>
      <c r="BO350" s="26"/>
      <c r="BP350" s="26"/>
      <c r="BQ350" s="26"/>
      <c r="BR350" s="26"/>
      <c r="BS350" s="26"/>
      <c r="BT350" s="26"/>
      <c r="BU350" s="26"/>
      <c r="BV350" s="26"/>
      <c r="BW350" s="26"/>
      <c r="BX350" s="26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26"/>
      <c r="CP350" s="26"/>
      <c r="CQ350" s="26"/>
      <c r="CR350" s="26"/>
      <c r="CS350" s="26"/>
      <c r="CT350" s="26"/>
      <c r="CU350" s="26"/>
      <c r="CV350" s="26"/>
      <c r="CW350" s="26"/>
      <c r="CX350" s="26"/>
    </row>
    <row r="351" spans="1:102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6"/>
      <c r="AB351" s="26"/>
      <c r="AC351" s="26"/>
      <c r="AD351" s="26"/>
      <c r="AE351" s="26"/>
      <c r="AF351" s="26"/>
      <c r="AG351" s="26"/>
      <c r="AH351" s="26"/>
      <c r="AI351" s="26"/>
      <c r="AJ351" s="26"/>
      <c r="AK351" s="26"/>
      <c r="AL351" s="26"/>
      <c r="AM351" s="26"/>
      <c r="AN351" s="26"/>
      <c r="AO351" s="26"/>
      <c r="AP351" s="26"/>
      <c r="AQ351" s="26"/>
      <c r="AR351" s="26"/>
      <c r="AS351" s="26"/>
      <c r="AT351" s="26"/>
      <c r="AU351" s="26"/>
      <c r="AV351" s="26"/>
      <c r="AW351" s="26"/>
      <c r="AX351" s="26"/>
      <c r="AY351" s="26"/>
      <c r="AZ351" s="26"/>
      <c r="BA351" s="26"/>
      <c r="BB351" s="26"/>
      <c r="BC351" s="26"/>
      <c r="BD351" s="26"/>
      <c r="BE351" s="26"/>
      <c r="BF351" s="26"/>
      <c r="BG351" s="26"/>
      <c r="BH351" s="26"/>
      <c r="BI351" s="26"/>
      <c r="BJ351" s="26"/>
      <c r="BK351" s="26"/>
      <c r="BL351" s="26"/>
      <c r="BM351" s="26"/>
      <c r="BN351" s="26"/>
      <c r="BO351" s="26"/>
      <c r="BP351" s="26"/>
      <c r="BQ351" s="26"/>
      <c r="BR351" s="26"/>
      <c r="BS351" s="26"/>
      <c r="BT351" s="26"/>
      <c r="BU351" s="26"/>
      <c r="BV351" s="26"/>
      <c r="BW351" s="26"/>
      <c r="BX351" s="26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26"/>
      <c r="CP351" s="26"/>
      <c r="CQ351" s="26"/>
      <c r="CR351" s="26"/>
      <c r="CS351" s="26"/>
      <c r="CT351" s="26"/>
      <c r="CU351" s="26"/>
      <c r="CV351" s="26"/>
      <c r="CW351" s="26"/>
      <c r="CX351" s="26"/>
    </row>
    <row r="352" spans="1:102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  <c r="BC352" s="26"/>
      <c r="BD352" s="26"/>
      <c r="BE352" s="26"/>
      <c r="BF352" s="26"/>
      <c r="BG352" s="26"/>
      <c r="BH352" s="26"/>
      <c r="BI352" s="26"/>
      <c r="BJ352" s="26"/>
      <c r="BK352" s="26"/>
      <c r="BL352" s="26"/>
      <c r="BM352" s="26"/>
      <c r="BN352" s="26"/>
      <c r="BO352" s="26"/>
      <c r="BP352" s="26"/>
      <c r="BQ352" s="26"/>
      <c r="BR352" s="26"/>
      <c r="BS352" s="26"/>
      <c r="BT352" s="26"/>
      <c r="BU352" s="26"/>
      <c r="BV352" s="26"/>
      <c r="BW352" s="26"/>
      <c r="BX352" s="26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26"/>
      <c r="CP352" s="26"/>
      <c r="CQ352" s="26"/>
      <c r="CR352" s="26"/>
      <c r="CS352" s="26"/>
      <c r="CT352" s="26"/>
      <c r="CU352" s="26"/>
      <c r="CV352" s="26"/>
      <c r="CW352" s="26"/>
      <c r="CX352" s="26"/>
    </row>
    <row r="353" spans="1:102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6"/>
      <c r="AB353" s="26"/>
      <c r="AC353" s="26"/>
      <c r="AD353" s="26"/>
      <c r="AE353" s="26"/>
      <c r="AF353" s="26"/>
      <c r="AG353" s="26"/>
      <c r="AH353" s="26"/>
      <c r="AI353" s="26"/>
      <c r="AJ353" s="26"/>
      <c r="AK353" s="26"/>
      <c r="AL353" s="26"/>
      <c r="AM353" s="26"/>
      <c r="AN353" s="26"/>
      <c r="AO353" s="26"/>
      <c r="AP353" s="26"/>
      <c r="AQ353" s="26"/>
      <c r="AR353" s="26"/>
      <c r="AS353" s="26"/>
      <c r="AT353" s="26"/>
      <c r="AU353" s="26"/>
      <c r="AV353" s="26"/>
      <c r="AW353" s="26"/>
      <c r="AX353" s="26"/>
      <c r="AY353" s="26"/>
      <c r="AZ353" s="26"/>
      <c r="BA353" s="26"/>
      <c r="BB353" s="26"/>
      <c r="BC353" s="26"/>
      <c r="BD353" s="26"/>
      <c r="BE353" s="26"/>
      <c r="BF353" s="26"/>
      <c r="BG353" s="26"/>
      <c r="BH353" s="26"/>
      <c r="BI353" s="26"/>
      <c r="BJ353" s="26"/>
      <c r="BK353" s="26"/>
      <c r="BL353" s="26"/>
      <c r="BM353" s="26"/>
      <c r="BN353" s="26"/>
      <c r="BO353" s="26"/>
      <c r="BP353" s="26"/>
      <c r="BQ353" s="26"/>
      <c r="BR353" s="26"/>
      <c r="BS353" s="26"/>
      <c r="BT353" s="26"/>
      <c r="BU353" s="26"/>
      <c r="BV353" s="26"/>
      <c r="BW353" s="26"/>
      <c r="BX353" s="26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26"/>
      <c r="CP353" s="26"/>
      <c r="CQ353" s="26"/>
      <c r="CR353" s="26"/>
      <c r="CS353" s="26"/>
      <c r="CT353" s="26"/>
      <c r="CU353" s="26"/>
      <c r="CV353" s="26"/>
      <c r="CW353" s="26"/>
      <c r="CX353" s="26"/>
    </row>
    <row r="354" spans="1:102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6"/>
      <c r="AB354" s="26"/>
      <c r="AC354" s="26"/>
      <c r="AD354" s="26"/>
      <c r="AE354" s="26"/>
      <c r="AF354" s="26"/>
      <c r="AG354" s="26"/>
      <c r="AH354" s="26"/>
      <c r="AI354" s="26"/>
      <c r="AJ354" s="26"/>
      <c r="AK354" s="26"/>
      <c r="AL354" s="26"/>
      <c r="AM354" s="26"/>
      <c r="AN354" s="26"/>
      <c r="AO354" s="26"/>
      <c r="AP354" s="26"/>
      <c r="AQ354" s="26"/>
      <c r="AR354" s="26"/>
      <c r="AS354" s="26"/>
      <c r="AT354" s="26"/>
      <c r="AU354" s="26"/>
      <c r="AV354" s="26"/>
      <c r="AW354" s="26"/>
      <c r="AX354" s="26"/>
      <c r="AY354" s="26"/>
      <c r="AZ354" s="26"/>
      <c r="BA354" s="26"/>
      <c r="BB354" s="26"/>
      <c r="BC354" s="26"/>
      <c r="BD354" s="26"/>
      <c r="BE354" s="26"/>
      <c r="BF354" s="26"/>
      <c r="BG354" s="26"/>
      <c r="BH354" s="26"/>
      <c r="BI354" s="26"/>
      <c r="BJ354" s="26"/>
      <c r="BK354" s="26"/>
      <c r="BL354" s="26"/>
      <c r="BM354" s="26"/>
      <c r="BN354" s="26"/>
      <c r="BO354" s="26"/>
      <c r="BP354" s="26"/>
      <c r="BQ354" s="26"/>
      <c r="BR354" s="26"/>
      <c r="BS354" s="26"/>
      <c r="BT354" s="26"/>
      <c r="BU354" s="26"/>
      <c r="BV354" s="26"/>
      <c r="BW354" s="26"/>
      <c r="BX354" s="26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26"/>
      <c r="CP354" s="26"/>
      <c r="CQ354" s="26"/>
      <c r="CR354" s="26"/>
      <c r="CS354" s="26"/>
      <c r="CT354" s="26"/>
      <c r="CU354" s="26"/>
      <c r="CV354" s="26"/>
      <c r="CW354" s="26"/>
      <c r="CX354" s="26"/>
    </row>
    <row r="355" spans="1:102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6"/>
      <c r="AB355" s="26"/>
      <c r="AC355" s="26"/>
      <c r="AD355" s="26"/>
      <c r="AE355" s="26"/>
      <c r="AF355" s="26"/>
      <c r="AG355" s="26"/>
      <c r="AH355" s="26"/>
      <c r="AI355" s="26"/>
      <c r="AJ355" s="26"/>
      <c r="AK355" s="26"/>
      <c r="AL355" s="26"/>
      <c r="AM355" s="26"/>
      <c r="AN355" s="26"/>
      <c r="AO355" s="26"/>
      <c r="AP355" s="26"/>
      <c r="AQ355" s="26"/>
      <c r="AR355" s="26"/>
      <c r="AS355" s="26"/>
      <c r="AT355" s="26"/>
      <c r="AU355" s="26"/>
      <c r="AV355" s="26"/>
      <c r="AW355" s="26"/>
      <c r="AX355" s="26"/>
      <c r="AY355" s="26"/>
      <c r="AZ355" s="26"/>
      <c r="BA355" s="26"/>
      <c r="BB355" s="26"/>
      <c r="BC355" s="26"/>
      <c r="BD355" s="26"/>
      <c r="BE355" s="26"/>
      <c r="BF355" s="26"/>
      <c r="BG355" s="26"/>
      <c r="BH355" s="26"/>
      <c r="BI355" s="26"/>
      <c r="BJ355" s="26"/>
      <c r="BK355" s="26"/>
      <c r="BL355" s="26"/>
      <c r="BM355" s="26"/>
      <c r="BN355" s="26"/>
      <c r="BO355" s="26"/>
      <c r="BP355" s="26"/>
      <c r="BQ355" s="26"/>
      <c r="BR355" s="26"/>
      <c r="BS355" s="26"/>
      <c r="BT355" s="26"/>
      <c r="BU355" s="26"/>
      <c r="BV355" s="26"/>
      <c r="BW355" s="26"/>
      <c r="BX355" s="26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26"/>
      <c r="CP355" s="26"/>
      <c r="CQ355" s="26"/>
      <c r="CR355" s="26"/>
      <c r="CS355" s="26"/>
      <c r="CT355" s="26"/>
      <c r="CU355" s="26"/>
      <c r="CV355" s="26"/>
      <c r="CW355" s="26"/>
      <c r="CX355" s="26"/>
    </row>
    <row r="356" spans="1:102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6"/>
      <c r="AB356" s="26"/>
      <c r="AC356" s="26"/>
      <c r="AD356" s="26"/>
      <c r="AE356" s="26"/>
      <c r="AF356" s="26"/>
      <c r="AG356" s="26"/>
      <c r="AH356" s="26"/>
      <c r="AI356" s="26"/>
      <c r="AJ356" s="26"/>
      <c r="AK356" s="26"/>
      <c r="AL356" s="26"/>
      <c r="AM356" s="26"/>
      <c r="AN356" s="26"/>
      <c r="AO356" s="26"/>
      <c r="AP356" s="26"/>
      <c r="AQ356" s="26"/>
      <c r="AR356" s="26"/>
      <c r="AS356" s="26"/>
      <c r="AT356" s="26"/>
      <c r="AU356" s="26"/>
      <c r="AV356" s="26"/>
      <c r="AW356" s="26"/>
      <c r="AX356" s="26"/>
      <c r="AY356" s="26"/>
      <c r="AZ356" s="26"/>
      <c r="BA356" s="26"/>
      <c r="BB356" s="26"/>
      <c r="BC356" s="26"/>
      <c r="BD356" s="26"/>
      <c r="BE356" s="26"/>
      <c r="BF356" s="26"/>
      <c r="BG356" s="26"/>
      <c r="BH356" s="26"/>
      <c r="BI356" s="26"/>
      <c r="BJ356" s="26"/>
      <c r="BK356" s="26"/>
      <c r="BL356" s="26"/>
      <c r="BM356" s="26"/>
      <c r="BN356" s="26"/>
      <c r="BO356" s="26"/>
      <c r="BP356" s="26"/>
      <c r="BQ356" s="26"/>
      <c r="BR356" s="26"/>
      <c r="BS356" s="26"/>
      <c r="BT356" s="26"/>
      <c r="BU356" s="26"/>
      <c r="BV356" s="26"/>
      <c r="BW356" s="26"/>
      <c r="BX356" s="26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26"/>
      <c r="CP356" s="26"/>
      <c r="CQ356" s="26"/>
      <c r="CR356" s="26"/>
      <c r="CS356" s="26"/>
      <c r="CT356" s="26"/>
      <c r="CU356" s="26"/>
      <c r="CV356" s="26"/>
      <c r="CW356" s="26"/>
      <c r="CX356" s="26"/>
    </row>
    <row r="357" spans="1:102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6"/>
      <c r="AB357" s="26"/>
      <c r="AC357" s="26"/>
      <c r="AD357" s="26"/>
      <c r="AE357" s="26"/>
      <c r="AF357" s="26"/>
      <c r="AG357" s="26"/>
      <c r="AH357" s="26"/>
      <c r="AI357" s="26"/>
      <c r="AJ357" s="26"/>
      <c r="AK357" s="26"/>
      <c r="AL357" s="26"/>
      <c r="AM357" s="26"/>
      <c r="AN357" s="26"/>
      <c r="AO357" s="26"/>
      <c r="AP357" s="26"/>
      <c r="AQ357" s="26"/>
      <c r="AR357" s="26"/>
      <c r="AS357" s="26"/>
      <c r="AT357" s="26"/>
      <c r="AU357" s="26"/>
      <c r="AV357" s="26"/>
      <c r="AW357" s="26"/>
      <c r="AX357" s="26"/>
      <c r="AY357" s="26"/>
      <c r="AZ357" s="26"/>
      <c r="BA357" s="26"/>
      <c r="BB357" s="26"/>
      <c r="BC357" s="26"/>
      <c r="BD357" s="26"/>
      <c r="BE357" s="26"/>
      <c r="BF357" s="26"/>
      <c r="BG357" s="26"/>
      <c r="BH357" s="26"/>
      <c r="BI357" s="26"/>
      <c r="BJ357" s="26"/>
      <c r="BK357" s="26"/>
      <c r="BL357" s="26"/>
      <c r="BM357" s="26"/>
      <c r="BN357" s="26"/>
      <c r="BO357" s="26"/>
      <c r="BP357" s="26"/>
      <c r="BQ357" s="26"/>
      <c r="BR357" s="26"/>
      <c r="BS357" s="26"/>
      <c r="BT357" s="26"/>
      <c r="BU357" s="26"/>
      <c r="BV357" s="26"/>
      <c r="BW357" s="26"/>
      <c r="BX357" s="26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26"/>
      <c r="CP357" s="26"/>
      <c r="CQ357" s="26"/>
      <c r="CR357" s="26"/>
      <c r="CS357" s="26"/>
      <c r="CT357" s="26"/>
      <c r="CU357" s="26"/>
      <c r="CV357" s="26"/>
      <c r="CW357" s="26"/>
      <c r="CX357" s="26"/>
    </row>
    <row r="358" spans="1:102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6"/>
      <c r="AB358" s="26"/>
      <c r="AC358" s="26"/>
      <c r="AD358" s="26"/>
      <c r="AE358" s="26"/>
      <c r="AF358" s="26"/>
      <c r="AG358" s="26"/>
      <c r="AH358" s="26"/>
      <c r="AI358" s="26"/>
      <c r="AJ358" s="26"/>
      <c r="AK358" s="26"/>
      <c r="AL358" s="26"/>
      <c r="AM358" s="26"/>
      <c r="AN358" s="26"/>
      <c r="AO358" s="26"/>
      <c r="AP358" s="26"/>
      <c r="AQ358" s="26"/>
      <c r="AR358" s="26"/>
      <c r="AS358" s="26"/>
      <c r="AT358" s="26"/>
      <c r="AU358" s="26"/>
      <c r="AV358" s="26"/>
      <c r="AW358" s="26"/>
      <c r="AX358" s="26"/>
      <c r="AY358" s="26"/>
      <c r="AZ358" s="26"/>
      <c r="BA358" s="26"/>
      <c r="BB358" s="26"/>
      <c r="BC358" s="26"/>
      <c r="BD358" s="26"/>
      <c r="BE358" s="26"/>
      <c r="BF358" s="26"/>
      <c r="BG358" s="26"/>
      <c r="BH358" s="26"/>
      <c r="BI358" s="26"/>
      <c r="BJ358" s="26"/>
      <c r="BK358" s="26"/>
      <c r="BL358" s="26"/>
      <c r="BM358" s="26"/>
      <c r="BN358" s="26"/>
      <c r="BO358" s="26"/>
      <c r="BP358" s="26"/>
      <c r="BQ358" s="26"/>
      <c r="BR358" s="26"/>
      <c r="BS358" s="26"/>
      <c r="BT358" s="26"/>
      <c r="BU358" s="26"/>
      <c r="BV358" s="26"/>
      <c r="BW358" s="26"/>
      <c r="BX358" s="26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26"/>
      <c r="CP358" s="26"/>
      <c r="CQ358" s="26"/>
      <c r="CR358" s="26"/>
      <c r="CS358" s="26"/>
      <c r="CT358" s="26"/>
      <c r="CU358" s="26"/>
      <c r="CV358" s="26"/>
      <c r="CW358" s="26"/>
      <c r="CX358" s="26"/>
    </row>
    <row r="359" spans="1:102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6"/>
      <c r="AB359" s="26"/>
      <c r="AC359" s="26"/>
      <c r="AD359" s="26"/>
      <c r="AE359" s="26"/>
      <c r="AF359" s="26"/>
      <c r="AG359" s="26"/>
      <c r="AH359" s="26"/>
      <c r="AI359" s="26"/>
      <c r="AJ359" s="26"/>
      <c r="AK359" s="26"/>
      <c r="AL359" s="26"/>
      <c r="AM359" s="26"/>
      <c r="AN359" s="26"/>
      <c r="AO359" s="26"/>
      <c r="AP359" s="26"/>
      <c r="AQ359" s="26"/>
      <c r="AR359" s="26"/>
      <c r="AS359" s="26"/>
      <c r="AT359" s="26"/>
      <c r="AU359" s="26"/>
      <c r="AV359" s="26"/>
      <c r="AW359" s="26"/>
      <c r="AX359" s="26"/>
      <c r="AY359" s="26"/>
      <c r="AZ359" s="26"/>
      <c r="BA359" s="26"/>
      <c r="BB359" s="26"/>
      <c r="BC359" s="26"/>
      <c r="BD359" s="26"/>
      <c r="BE359" s="26"/>
      <c r="BF359" s="26"/>
      <c r="BG359" s="26"/>
      <c r="BH359" s="26"/>
      <c r="BI359" s="26"/>
      <c r="BJ359" s="26"/>
      <c r="BK359" s="26"/>
      <c r="BL359" s="26"/>
      <c r="BM359" s="26"/>
      <c r="BN359" s="26"/>
      <c r="BO359" s="26"/>
      <c r="BP359" s="26"/>
      <c r="BQ359" s="26"/>
      <c r="BR359" s="26"/>
      <c r="BS359" s="26"/>
      <c r="BT359" s="26"/>
      <c r="BU359" s="26"/>
      <c r="BV359" s="26"/>
      <c r="BW359" s="26"/>
      <c r="BX359" s="26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26"/>
      <c r="CP359" s="26"/>
      <c r="CQ359" s="26"/>
      <c r="CR359" s="26"/>
      <c r="CS359" s="26"/>
      <c r="CT359" s="26"/>
      <c r="CU359" s="26"/>
      <c r="CV359" s="26"/>
      <c r="CW359" s="26"/>
      <c r="CX359" s="26"/>
    </row>
    <row r="360" spans="1:102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6"/>
      <c r="AB360" s="26"/>
      <c r="AC360" s="26"/>
      <c r="AD360" s="26"/>
      <c r="AE360" s="26"/>
      <c r="AF360" s="26"/>
      <c r="AG360" s="26"/>
      <c r="AH360" s="26"/>
      <c r="AI360" s="26"/>
      <c r="AJ360" s="26"/>
      <c r="AK360" s="26"/>
      <c r="AL360" s="26"/>
      <c r="AM360" s="26"/>
      <c r="AN360" s="26"/>
      <c r="AO360" s="26"/>
      <c r="AP360" s="26"/>
      <c r="AQ360" s="26"/>
      <c r="AR360" s="26"/>
      <c r="AS360" s="26"/>
      <c r="AT360" s="26"/>
      <c r="AU360" s="26"/>
      <c r="AV360" s="26"/>
      <c r="AW360" s="26"/>
      <c r="AX360" s="26"/>
      <c r="AY360" s="26"/>
      <c r="AZ360" s="26"/>
      <c r="BA360" s="26"/>
      <c r="BB360" s="26"/>
      <c r="BC360" s="26"/>
      <c r="BD360" s="26"/>
      <c r="BE360" s="26"/>
      <c r="BF360" s="26"/>
      <c r="BG360" s="26"/>
      <c r="BH360" s="26"/>
      <c r="BI360" s="26"/>
      <c r="BJ360" s="26"/>
      <c r="BK360" s="26"/>
      <c r="BL360" s="26"/>
      <c r="BM360" s="26"/>
      <c r="BN360" s="26"/>
      <c r="BO360" s="26"/>
      <c r="BP360" s="26"/>
      <c r="BQ360" s="26"/>
      <c r="BR360" s="26"/>
      <c r="BS360" s="26"/>
      <c r="BT360" s="26"/>
      <c r="BU360" s="26"/>
      <c r="BV360" s="26"/>
      <c r="BW360" s="26"/>
      <c r="BX360" s="26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26"/>
      <c r="CP360" s="26"/>
      <c r="CQ360" s="26"/>
      <c r="CR360" s="26"/>
      <c r="CS360" s="26"/>
      <c r="CT360" s="26"/>
      <c r="CU360" s="26"/>
      <c r="CV360" s="26"/>
      <c r="CW360" s="26"/>
      <c r="CX360" s="26"/>
    </row>
    <row r="361" spans="1:102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6"/>
      <c r="AB361" s="26"/>
      <c r="AC361" s="26"/>
      <c r="AD361" s="26"/>
      <c r="AE361" s="26"/>
      <c r="AF361" s="26"/>
      <c r="AG361" s="26"/>
      <c r="AH361" s="26"/>
      <c r="AI361" s="26"/>
      <c r="AJ361" s="26"/>
      <c r="AK361" s="26"/>
      <c r="AL361" s="26"/>
      <c r="AM361" s="26"/>
      <c r="AN361" s="26"/>
      <c r="AO361" s="26"/>
      <c r="AP361" s="26"/>
      <c r="AQ361" s="26"/>
      <c r="AR361" s="26"/>
      <c r="AS361" s="26"/>
      <c r="AT361" s="26"/>
      <c r="AU361" s="26"/>
      <c r="AV361" s="26"/>
      <c r="AW361" s="26"/>
      <c r="AX361" s="26"/>
      <c r="AY361" s="26"/>
      <c r="AZ361" s="26"/>
      <c r="BA361" s="26"/>
      <c r="BB361" s="26"/>
      <c r="BC361" s="26"/>
      <c r="BD361" s="26"/>
      <c r="BE361" s="26"/>
      <c r="BF361" s="26"/>
      <c r="BG361" s="26"/>
      <c r="BH361" s="26"/>
      <c r="BI361" s="26"/>
      <c r="BJ361" s="26"/>
      <c r="BK361" s="26"/>
      <c r="BL361" s="26"/>
      <c r="BM361" s="26"/>
      <c r="BN361" s="26"/>
      <c r="BO361" s="26"/>
      <c r="BP361" s="26"/>
      <c r="BQ361" s="26"/>
      <c r="BR361" s="26"/>
      <c r="BS361" s="26"/>
      <c r="BT361" s="26"/>
      <c r="BU361" s="26"/>
      <c r="BV361" s="26"/>
      <c r="BW361" s="26"/>
      <c r="BX361" s="26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26"/>
      <c r="CP361" s="26"/>
      <c r="CQ361" s="26"/>
      <c r="CR361" s="26"/>
      <c r="CS361" s="26"/>
      <c r="CT361" s="26"/>
      <c r="CU361" s="26"/>
      <c r="CV361" s="26"/>
      <c r="CW361" s="26"/>
      <c r="CX361" s="26"/>
    </row>
    <row r="362" spans="1:102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6"/>
      <c r="AB362" s="26"/>
      <c r="AC362" s="26"/>
      <c r="AD362" s="26"/>
      <c r="AE362" s="26"/>
      <c r="AF362" s="26"/>
      <c r="AG362" s="26"/>
      <c r="AH362" s="26"/>
      <c r="AI362" s="26"/>
      <c r="AJ362" s="26"/>
      <c r="AK362" s="26"/>
      <c r="AL362" s="26"/>
      <c r="AM362" s="26"/>
      <c r="AN362" s="26"/>
      <c r="AO362" s="26"/>
      <c r="AP362" s="26"/>
      <c r="AQ362" s="26"/>
      <c r="AR362" s="26"/>
      <c r="AS362" s="26"/>
      <c r="AT362" s="26"/>
      <c r="AU362" s="26"/>
      <c r="AV362" s="26"/>
      <c r="AW362" s="26"/>
      <c r="AX362" s="26"/>
      <c r="AY362" s="26"/>
      <c r="AZ362" s="26"/>
      <c r="BA362" s="26"/>
      <c r="BB362" s="26"/>
      <c r="BC362" s="26"/>
      <c r="BD362" s="26"/>
      <c r="BE362" s="26"/>
      <c r="BF362" s="26"/>
      <c r="BG362" s="26"/>
      <c r="BH362" s="26"/>
      <c r="BI362" s="26"/>
      <c r="BJ362" s="26"/>
      <c r="BK362" s="26"/>
      <c r="BL362" s="26"/>
      <c r="BM362" s="26"/>
      <c r="BN362" s="26"/>
      <c r="BO362" s="26"/>
      <c r="BP362" s="26"/>
      <c r="BQ362" s="26"/>
      <c r="BR362" s="26"/>
      <c r="BS362" s="26"/>
      <c r="BT362" s="26"/>
      <c r="BU362" s="26"/>
      <c r="BV362" s="26"/>
      <c r="BW362" s="26"/>
      <c r="BX362" s="26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26"/>
      <c r="CP362" s="26"/>
      <c r="CQ362" s="26"/>
      <c r="CR362" s="26"/>
      <c r="CS362" s="26"/>
      <c r="CT362" s="26"/>
      <c r="CU362" s="26"/>
      <c r="CV362" s="26"/>
      <c r="CW362" s="26"/>
      <c r="CX362" s="26"/>
    </row>
    <row r="363" spans="1:102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6"/>
      <c r="AB363" s="26"/>
      <c r="AC363" s="26"/>
      <c r="AD363" s="26"/>
      <c r="AE363" s="26"/>
      <c r="AF363" s="26"/>
      <c r="AG363" s="26"/>
      <c r="AH363" s="26"/>
      <c r="AI363" s="26"/>
      <c r="AJ363" s="26"/>
      <c r="AK363" s="26"/>
      <c r="AL363" s="26"/>
      <c r="AM363" s="26"/>
      <c r="AN363" s="26"/>
      <c r="AO363" s="26"/>
      <c r="AP363" s="26"/>
      <c r="AQ363" s="26"/>
      <c r="AR363" s="26"/>
      <c r="AS363" s="26"/>
      <c r="AT363" s="26"/>
      <c r="AU363" s="26"/>
      <c r="AV363" s="26"/>
      <c r="AW363" s="26"/>
      <c r="AX363" s="26"/>
      <c r="AY363" s="26"/>
      <c r="AZ363" s="26"/>
      <c r="BA363" s="26"/>
      <c r="BB363" s="26"/>
      <c r="BC363" s="26"/>
      <c r="BD363" s="26"/>
      <c r="BE363" s="26"/>
      <c r="BF363" s="26"/>
      <c r="BG363" s="26"/>
      <c r="BH363" s="26"/>
      <c r="BI363" s="26"/>
      <c r="BJ363" s="26"/>
      <c r="BK363" s="26"/>
      <c r="BL363" s="26"/>
      <c r="BM363" s="26"/>
      <c r="BN363" s="26"/>
      <c r="BO363" s="26"/>
      <c r="BP363" s="26"/>
      <c r="BQ363" s="26"/>
      <c r="BR363" s="26"/>
      <c r="BS363" s="26"/>
      <c r="BT363" s="26"/>
      <c r="BU363" s="26"/>
      <c r="BV363" s="26"/>
      <c r="BW363" s="26"/>
      <c r="BX363" s="26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26"/>
      <c r="CP363" s="26"/>
      <c r="CQ363" s="26"/>
      <c r="CR363" s="26"/>
      <c r="CS363" s="26"/>
      <c r="CT363" s="26"/>
      <c r="CU363" s="26"/>
      <c r="CV363" s="26"/>
      <c r="CW363" s="26"/>
      <c r="CX363" s="26"/>
    </row>
    <row r="364" spans="1:102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6"/>
      <c r="AB364" s="26"/>
      <c r="AC364" s="26"/>
      <c r="AD364" s="26"/>
      <c r="AE364" s="26"/>
      <c r="AF364" s="26"/>
      <c r="AG364" s="26"/>
      <c r="AH364" s="26"/>
      <c r="AI364" s="26"/>
      <c r="AJ364" s="26"/>
      <c r="AK364" s="26"/>
      <c r="AL364" s="26"/>
      <c r="AM364" s="26"/>
      <c r="AN364" s="26"/>
      <c r="AO364" s="26"/>
      <c r="AP364" s="26"/>
      <c r="AQ364" s="26"/>
      <c r="AR364" s="26"/>
      <c r="AS364" s="26"/>
      <c r="AT364" s="26"/>
      <c r="AU364" s="26"/>
      <c r="AV364" s="26"/>
      <c r="AW364" s="26"/>
      <c r="AX364" s="26"/>
      <c r="AY364" s="26"/>
      <c r="AZ364" s="26"/>
      <c r="BA364" s="26"/>
      <c r="BB364" s="26"/>
      <c r="BC364" s="26"/>
      <c r="BD364" s="26"/>
      <c r="BE364" s="26"/>
      <c r="BF364" s="26"/>
      <c r="BG364" s="26"/>
      <c r="BH364" s="26"/>
      <c r="BI364" s="26"/>
      <c r="BJ364" s="26"/>
      <c r="BK364" s="26"/>
      <c r="BL364" s="26"/>
      <c r="BM364" s="26"/>
      <c r="BN364" s="26"/>
      <c r="BO364" s="26"/>
      <c r="BP364" s="26"/>
      <c r="BQ364" s="26"/>
      <c r="BR364" s="26"/>
      <c r="BS364" s="26"/>
      <c r="BT364" s="26"/>
      <c r="BU364" s="26"/>
      <c r="BV364" s="26"/>
      <c r="BW364" s="26"/>
      <c r="BX364" s="26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26"/>
      <c r="CP364" s="26"/>
      <c r="CQ364" s="26"/>
      <c r="CR364" s="26"/>
      <c r="CS364" s="26"/>
      <c r="CT364" s="26"/>
      <c r="CU364" s="26"/>
      <c r="CV364" s="26"/>
      <c r="CW364" s="26"/>
      <c r="CX364" s="26"/>
    </row>
    <row r="365" spans="1:102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6"/>
      <c r="AB365" s="26"/>
      <c r="AC365" s="26"/>
      <c r="AD365" s="26"/>
      <c r="AE365" s="26"/>
      <c r="AF365" s="26"/>
      <c r="AG365" s="26"/>
      <c r="AH365" s="26"/>
      <c r="AI365" s="26"/>
      <c r="AJ365" s="26"/>
      <c r="AK365" s="26"/>
      <c r="AL365" s="26"/>
      <c r="AM365" s="26"/>
      <c r="AN365" s="26"/>
      <c r="AO365" s="26"/>
      <c r="AP365" s="26"/>
      <c r="AQ365" s="26"/>
      <c r="AR365" s="26"/>
      <c r="AS365" s="26"/>
      <c r="AT365" s="26"/>
      <c r="AU365" s="26"/>
      <c r="AV365" s="26"/>
      <c r="AW365" s="26"/>
      <c r="AX365" s="26"/>
      <c r="AY365" s="26"/>
      <c r="AZ365" s="26"/>
      <c r="BA365" s="26"/>
      <c r="BB365" s="26"/>
      <c r="BC365" s="26"/>
      <c r="BD365" s="26"/>
      <c r="BE365" s="26"/>
      <c r="BF365" s="26"/>
      <c r="BG365" s="26"/>
      <c r="BH365" s="26"/>
      <c r="BI365" s="26"/>
      <c r="BJ365" s="26"/>
      <c r="BK365" s="26"/>
      <c r="BL365" s="26"/>
      <c r="BM365" s="26"/>
      <c r="BN365" s="26"/>
      <c r="BO365" s="26"/>
      <c r="BP365" s="26"/>
      <c r="BQ365" s="26"/>
      <c r="BR365" s="26"/>
      <c r="BS365" s="26"/>
      <c r="BT365" s="26"/>
      <c r="BU365" s="26"/>
      <c r="BV365" s="26"/>
      <c r="BW365" s="26"/>
      <c r="BX365" s="26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26"/>
      <c r="CP365" s="26"/>
      <c r="CQ365" s="26"/>
      <c r="CR365" s="26"/>
      <c r="CS365" s="26"/>
      <c r="CT365" s="26"/>
      <c r="CU365" s="26"/>
      <c r="CV365" s="26"/>
      <c r="CW365" s="26"/>
      <c r="CX365" s="26"/>
    </row>
    <row r="366" spans="1:102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6"/>
      <c r="AB366" s="26"/>
      <c r="AC366" s="26"/>
      <c r="AD366" s="26"/>
      <c r="AE366" s="26"/>
      <c r="AF366" s="26"/>
      <c r="AG366" s="26"/>
      <c r="AH366" s="26"/>
      <c r="AI366" s="26"/>
      <c r="AJ366" s="26"/>
      <c r="AK366" s="26"/>
      <c r="AL366" s="26"/>
      <c r="AM366" s="26"/>
      <c r="AN366" s="26"/>
      <c r="AO366" s="26"/>
      <c r="AP366" s="26"/>
      <c r="AQ366" s="26"/>
      <c r="AR366" s="26"/>
      <c r="AS366" s="26"/>
      <c r="AT366" s="26"/>
      <c r="AU366" s="26"/>
      <c r="AV366" s="26"/>
      <c r="AW366" s="26"/>
      <c r="AX366" s="26"/>
      <c r="AY366" s="26"/>
      <c r="AZ366" s="26"/>
      <c r="BA366" s="26"/>
      <c r="BB366" s="26"/>
      <c r="BC366" s="26"/>
      <c r="BD366" s="26"/>
      <c r="BE366" s="26"/>
      <c r="BF366" s="26"/>
      <c r="BG366" s="26"/>
      <c r="BH366" s="26"/>
      <c r="BI366" s="26"/>
      <c r="BJ366" s="26"/>
      <c r="BK366" s="26"/>
      <c r="BL366" s="26"/>
      <c r="BM366" s="26"/>
      <c r="BN366" s="26"/>
      <c r="BO366" s="26"/>
      <c r="BP366" s="26"/>
      <c r="BQ366" s="26"/>
      <c r="BR366" s="26"/>
      <c r="BS366" s="26"/>
      <c r="BT366" s="26"/>
      <c r="BU366" s="26"/>
      <c r="BV366" s="26"/>
      <c r="BW366" s="26"/>
      <c r="BX366" s="26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26"/>
      <c r="CP366" s="26"/>
      <c r="CQ366" s="26"/>
      <c r="CR366" s="26"/>
      <c r="CS366" s="26"/>
      <c r="CT366" s="26"/>
      <c r="CU366" s="26"/>
      <c r="CV366" s="26"/>
      <c r="CW366" s="26"/>
      <c r="CX366" s="26"/>
    </row>
    <row r="367" spans="1:102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6"/>
      <c r="AB367" s="26"/>
      <c r="AC367" s="26"/>
      <c r="AD367" s="26"/>
      <c r="AE367" s="26"/>
      <c r="AF367" s="26"/>
      <c r="AG367" s="26"/>
      <c r="AH367" s="26"/>
      <c r="AI367" s="26"/>
      <c r="AJ367" s="26"/>
      <c r="AK367" s="26"/>
      <c r="AL367" s="26"/>
      <c r="AM367" s="26"/>
      <c r="AN367" s="26"/>
      <c r="AO367" s="26"/>
      <c r="AP367" s="26"/>
      <c r="AQ367" s="26"/>
      <c r="AR367" s="26"/>
      <c r="AS367" s="26"/>
      <c r="AT367" s="26"/>
      <c r="AU367" s="26"/>
      <c r="AV367" s="26"/>
      <c r="AW367" s="26"/>
      <c r="AX367" s="26"/>
      <c r="AY367" s="26"/>
      <c r="AZ367" s="26"/>
      <c r="BA367" s="26"/>
      <c r="BB367" s="26"/>
      <c r="BC367" s="26"/>
      <c r="BD367" s="26"/>
      <c r="BE367" s="26"/>
      <c r="BF367" s="26"/>
      <c r="BG367" s="26"/>
      <c r="BH367" s="26"/>
      <c r="BI367" s="26"/>
      <c r="BJ367" s="26"/>
      <c r="BK367" s="26"/>
      <c r="BL367" s="26"/>
      <c r="BM367" s="26"/>
      <c r="BN367" s="26"/>
      <c r="BO367" s="26"/>
      <c r="BP367" s="26"/>
      <c r="BQ367" s="26"/>
      <c r="BR367" s="26"/>
      <c r="BS367" s="26"/>
      <c r="BT367" s="26"/>
      <c r="BU367" s="26"/>
      <c r="BV367" s="26"/>
      <c r="BW367" s="26"/>
      <c r="BX367" s="26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26"/>
      <c r="CP367" s="26"/>
      <c r="CQ367" s="26"/>
      <c r="CR367" s="26"/>
      <c r="CS367" s="26"/>
      <c r="CT367" s="26"/>
      <c r="CU367" s="26"/>
      <c r="CV367" s="26"/>
      <c r="CW367" s="26"/>
      <c r="CX367" s="26"/>
    </row>
    <row r="368" spans="1:102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6"/>
      <c r="AB368" s="26"/>
      <c r="AC368" s="26"/>
      <c r="AD368" s="26"/>
      <c r="AE368" s="26"/>
      <c r="AF368" s="26"/>
      <c r="AG368" s="26"/>
      <c r="AH368" s="26"/>
      <c r="AI368" s="26"/>
      <c r="AJ368" s="26"/>
      <c r="AK368" s="26"/>
      <c r="AL368" s="26"/>
      <c r="AM368" s="26"/>
      <c r="AN368" s="26"/>
      <c r="AO368" s="26"/>
      <c r="AP368" s="26"/>
      <c r="AQ368" s="26"/>
      <c r="AR368" s="26"/>
      <c r="AS368" s="26"/>
      <c r="AT368" s="26"/>
      <c r="AU368" s="26"/>
      <c r="AV368" s="26"/>
      <c r="AW368" s="26"/>
      <c r="AX368" s="26"/>
      <c r="AY368" s="26"/>
      <c r="AZ368" s="26"/>
      <c r="BA368" s="26"/>
      <c r="BB368" s="26"/>
      <c r="BC368" s="26"/>
      <c r="BD368" s="26"/>
      <c r="BE368" s="26"/>
      <c r="BF368" s="26"/>
      <c r="BG368" s="26"/>
      <c r="BH368" s="26"/>
      <c r="BI368" s="26"/>
      <c r="BJ368" s="26"/>
      <c r="BK368" s="26"/>
      <c r="BL368" s="26"/>
      <c r="BM368" s="26"/>
      <c r="BN368" s="26"/>
      <c r="BO368" s="26"/>
      <c r="BP368" s="26"/>
      <c r="BQ368" s="26"/>
      <c r="BR368" s="26"/>
      <c r="BS368" s="26"/>
      <c r="BT368" s="26"/>
      <c r="BU368" s="26"/>
      <c r="BV368" s="26"/>
      <c r="BW368" s="26"/>
      <c r="BX368" s="26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26"/>
      <c r="CP368" s="26"/>
      <c r="CQ368" s="26"/>
      <c r="CR368" s="26"/>
      <c r="CS368" s="26"/>
      <c r="CT368" s="26"/>
      <c r="CU368" s="26"/>
      <c r="CV368" s="26"/>
      <c r="CW368" s="26"/>
      <c r="CX368" s="26"/>
    </row>
    <row r="369" spans="1:102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6"/>
      <c r="AB369" s="26"/>
      <c r="AC369" s="26"/>
      <c r="AD369" s="26"/>
      <c r="AE369" s="26"/>
      <c r="AF369" s="26"/>
      <c r="AG369" s="26"/>
      <c r="AH369" s="26"/>
      <c r="AI369" s="26"/>
      <c r="AJ369" s="26"/>
      <c r="AK369" s="26"/>
      <c r="AL369" s="26"/>
      <c r="AM369" s="26"/>
      <c r="AN369" s="26"/>
      <c r="AO369" s="26"/>
      <c r="AP369" s="26"/>
      <c r="AQ369" s="26"/>
      <c r="AR369" s="26"/>
      <c r="AS369" s="26"/>
      <c r="AT369" s="26"/>
      <c r="AU369" s="26"/>
      <c r="AV369" s="26"/>
      <c r="AW369" s="26"/>
      <c r="AX369" s="26"/>
      <c r="AY369" s="26"/>
      <c r="AZ369" s="26"/>
      <c r="BA369" s="26"/>
      <c r="BB369" s="26"/>
      <c r="BC369" s="26"/>
      <c r="BD369" s="26"/>
      <c r="BE369" s="26"/>
      <c r="BF369" s="26"/>
      <c r="BG369" s="26"/>
      <c r="BH369" s="26"/>
      <c r="BI369" s="26"/>
      <c r="BJ369" s="26"/>
      <c r="BK369" s="26"/>
      <c r="BL369" s="26"/>
      <c r="BM369" s="26"/>
      <c r="BN369" s="26"/>
      <c r="BO369" s="26"/>
      <c r="BP369" s="26"/>
      <c r="BQ369" s="26"/>
      <c r="BR369" s="26"/>
      <c r="BS369" s="26"/>
      <c r="BT369" s="26"/>
      <c r="BU369" s="26"/>
      <c r="BV369" s="26"/>
      <c r="BW369" s="26"/>
      <c r="BX369" s="26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26"/>
      <c r="CP369" s="26"/>
      <c r="CQ369" s="26"/>
      <c r="CR369" s="26"/>
      <c r="CS369" s="26"/>
      <c r="CT369" s="26"/>
      <c r="CU369" s="26"/>
      <c r="CV369" s="26"/>
      <c r="CW369" s="26"/>
      <c r="CX369" s="26"/>
    </row>
    <row r="370" spans="1:102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6"/>
      <c r="AB370" s="26"/>
      <c r="AC370" s="26"/>
      <c r="AD370" s="26"/>
      <c r="AE370" s="26"/>
      <c r="AF370" s="26"/>
      <c r="AG370" s="26"/>
      <c r="AH370" s="26"/>
      <c r="AI370" s="26"/>
      <c r="AJ370" s="26"/>
      <c r="AK370" s="26"/>
      <c r="AL370" s="26"/>
      <c r="AM370" s="26"/>
      <c r="AN370" s="26"/>
      <c r="AO370" s="26"/>
      <c r="AP370" s="26"/>
      <c r="AQ370" s="26"/>
      <c r="AR370" s="26"/>
      <c r="AS370" s="26"/>
      <c r="AT370" s="26"/>
      <c r="AU370" s="26"/>
      <c r="AV370" s="26"/>
      <c r="AW370" s="26"/>
      <c r="AX370" s="26"/>
      <c r="AY370" s="26"/>
      <c r="AZ370" s="26"/>
      <c r="BA370" s="26"/>
      <c r="BB370" s="26"/>
      <c r="BC370" s="26"/>
      <c r="BD370" s="26"/>
      <c r="BE370" s="26"/>
      <c r="BF370" s="26"/>
      <c r="BG370" s="26"/>
      <c r="BH370" s="26"/>
      <c r="BI370" s="26"/>
      <c r="BJ370" s="26"/>
      <c r="BK370" s="26"/>
      <c r="BL370" s="26"/>
      <c r="BM370" s="26"/>
      <c r="BN370" s="26"/>
      <c r="BO370" s="26"/>
      <c r="BP370" s="26"/>
      <c r="BQ370" s="26"/>
      <c r="BR370" s="26"/>
      <c r="BS370" s="26"/>
      <c r="BT370" s="26"/>
      <c r="BU370" s="26"/>
      <c r="BV370" s="26"/>
      <c r="BW370" s="26"/>
      <c r="BX370" s="26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26"/>
      <c r="CP370" s="26"/>
      <c r="CQ370" s="26"/>
      <c r="CR370" s="26"/>
      <c r="CS370" s="26"/>
      <c r="CT370" s="26"/>
      <c r="CU370" s="26"/>
      <c r="CV370" s="26"/>
      <c r="CW370" s="26"/>
      <c r="CX370" s="26"/>
    </row>
    <row r="371" spans="1:102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6"/>
      <c r="AB371" s="26"/>
      <c r="AC371" s="26"/>
      <c r="AD371" s="26"/>
      <c r="AE371" s="26"/>
      <c r="AF371" s="26"/>
      <c r="AG371" s="26"/>
      <c r="AH371" s="26"/>
      <c r="AI371" s="26"/>
      <c r="AJ371" s="26"/>
      <c r="AK371" s="26"/>
      <c r="AL371" s="26"/>
      <c r="AM371" s="26"/>
      <c r="AN371" s="26"/>
      <c r="AO371" s="26"/>
      <c r="AP371" s="26"/>
      <c r="AQ371" s="26"/>
      <c r="AR371" s="26"/>
      <c r="AS371" s="26"/>
      <c r="AT371" s="26"/>
      <c r="AU371" s="26"/>
      <c r="AV371" s="26"/>
      <c r="AW371" s="26"/>
      <c r="AX371" s="26"/>
      <c r="AY371" s="26"/>
      <c r="AZ371" s="26"/>
      <c r="BA371" s="26"/>
      <c r="BB371" s="26"/>
      <c r="BC371" s="26"/>
      <c r="BD371" s="26"/>
      <c r="BE371" s="26"/>
      <c r="BF371" s="26"/>
      <c r="BG371" s="26"/>
      <c r="BH371" s="26"/>
      <c r="BI371" s="26"/>
      <c r="BJ371" s="26"/>
      <c r="BK371" s="26"/>
      <c r="BL371" s="26"/>
      <c r="BM371" s="26"/>
      <c r="BN371" s="26"/>
      <c r="BO371" s="26"/>
      <c r="BP371" s="26"/>
      <c r="BQ371" s="26"/>
      <c r="BR371" s="26"/>
      <c r="BS371" s="26"/>
      <c r="BT371" s="26"/>
      <c r="BU371" s="26"/>
      <c r="BV371" s="26"/>
      <c r="BW371" s="26"/>
      <c r="BX371" s="26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26"/>
      <c r="CP371" s="26"/>
      <c r="CQ371" s="26"/>
      <c r="CR371" s="26"/>
      <c r="CS371" s="26"/>
      <c r="CT371" s="26"/>
      <c r="CU371" s="26"/>
      <c r="CV371" s="26"/>
      <c r="CW371" s="26"/>
      <c r="CX371" s="26"/>
    </row>
    <row r="372" spans="1:102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6"/>
      <c r="AB372" s="26"/>
      <c r="AC372" s="26"/>
      <c r="AD372" s="26"/>
      <c r="AE372" s="26"/>
      <c r="AF372" s="26"/>
      <c r="AG372" s="26"/>
      <c r="AH372" s="26"/>
      <c r="AI372" s="26"/>
      <c r="AJ372" s="26"/>
      <c r="AK372" s="26"/>
      <c r="AL372" s="26"/>
      <c r="AM372" s="26"/>
      <c r="AN372" s="26"/>
      <c r="AO372" s="26"/>
      <c r="AP372" s="26"/>
      <c r="AQ372" s="26"/>
      <c r="AR372" s="26"/>
      <c r="AS372" s="26"/>
      <c r="AT372" s="26"/>
      <c r="AU372" s="26"/>
      <c r="AV372" s="26"/>
      <c r="AW372" s="26"/>
      <c r="AX372" s="26"/>
      <c r="AY372" s="26"/>
      <c r="AZ372" s="26"/>
      <c r="BA372" s="26"/>
      <c r="BB372" s="26"/>
      <c r="BC372" s="26"/>
      <c r="BD372" s="26"/>
      <c r="BE372" s="26"/>
      <c r="BF372" s="26"/>
      <c r="BG372" s="26"/>
      <c r="BH372" s="26"/>
      <c r="BI372" s="26"/>
      <c r="BJ372" s="26"/>
      <c r="BK372" s="26"/>
      <c r="BL372" s="26"/>
      <c r="BM372" s="26"/>
      <c r="BN372" s="26"/>
      <c r="BO372" s="26"/>
      <c r="BP372" s="26"/>
      <c r="BQ372" s="26"/>
      <c r="BR372" s="26"/>
      <c r="BS372" s="26"/>
      <c r="BT372" s="26"/>
      <c r="BU372" s="26"/>
      <c r="BV372" s="26"/>
      <c r="BW372" s="26"/>
      <c r="BX372" s="26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26"/>
      <c r="CP372" s="26"/>
      <c r="CQ372" s="26"/>
      <c r="CR372" s="26"/>
      <c r="CS372" s="26"/>
      <c r="CT372" s="26"/>
      <c r="CU372" s="26"/>
      <c r="CV372" s="26"/>
      <c r="CW372" s="26"/>
      <c r="CX372" s="26"/>
    </row>
    <row r="373" spans="1:102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6"/>
      <c r="AB373" s="26"/>
      <c r="AC373" s="26"/>
      <c r="AD373" s="26"/>
      <c r="AE373" s="26"/>
      <c r="AF373" s="26"/>
      <c r="AG373" s="26"/>
      <c r="AH373" s="26"/>
      <c r="AI373" s="26"/>
      <c r="AJ373" s="26"/>
      <c r="AK373" s="26"/>
      <c r="AL373" s="26"/>
      <c r="AM373" s="26"/>
      <c r="AN373" s="26"/>
      <c r="AO373" s="26"/>
      <c r="AP373" s="26"/>
      <c r="AQ373" s="26"/>
      <c r="AR373" s="26"/>
      <c r="AS373" s="26"/>
      <c r="AT373" s="26"/>
      <c r="AU373" s="26"/>
      <c r="AV373" s="26"/>
      <c r="AW373" s="26"/>
      <c r="AX373" s="26"/>
      <c r="AY373" s="26"/>
      <c r="AZ373" s="26"/>
      <c r="BA373" s="26"/>
      <c r="BB373" s="26"/>
      <c r="BC373" s="26"/>
      <c r="BD373" s="26"/>
      <c r="BE373" s="26"/>
      <c r="BF373" s="26"/>
      <c r="BG373" s="26"/>
      <c r="BH373" s="26"/>
      <c r="BI373" s="26"/>
      <c r="BJ373" s="26"/>
      <c r="BK373" s="26"/>
      <c r="BL373" s="26"/>
      <c r="BM373" s="26"/>
      <c r="BN373" s="26"/>
      <c r="BO373" s="26"/>
      <c r="BP373" s="26"/>
      <c r="BQ373" s="26"/>
      <c r="BR373" s="26"/>
      <c r="BS373" s="26"/>
      <c r="BT373" s="26"/>
      <c r="BU373" s="26"/>
      <c r="BV373" s="26"/>
      <c r="BW373" s="26"/>
      <c r="BX373" s="26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26"/>
      <c r="CP373" s="26"/>
      <c r="CQ373" s="26"/>
      <c r="CR373" s="26"/>
      <c r="CS373" s="26"/>
      <c r="CT373" s="26"/>
      <c r="CU373" s="26"/>
      <c r="CV373" s="26"/>
      <c r="CW373" s="26"/>
      <c r="CX373" s="26"/>
    </row>
    <row r="374" spans="1:102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6"/>
      <c r="AB374" s="26"/>
      <c r="AC374" s="26"/>
      <c r="AD374" s="26"/>
      <c r="AE374" s="26"/>
      <c r="AF374" s="26"/>
      <c r="AG374" s="26"/>
      <c r="AH374" s="26"/>
      <c r="AI374" s="26"/>
      <c r="AJ374" s="26"/>
      <c r="AK374" s="26"/>
      <c r="AL374" s="26"/>
      <c r="AM374" s="26"/>
      <c r="AN374" s="26"/>
      <c r="AO374" s="26"/>
      <c r="AP374" s="26"/>
      <c r="AQ374" s="26"/>
      <c r="AR374" s="26"/>
      <c r="AS374" s="26"/>
      <c r="AT374" s="26"/>
      <c r="AU374" s="26"/>
      <c r="AV374" s="26"/>
      <c r="AW374" s="26"/>
      <c r="AX374" s="26"/>
      <c r="AY374" s="26"/>
      <c r="AZ374" s="26"/>
      <c r="BA374" s="26"/>
      <c r="BB374" s="26"/>
      <c r="BC374" s="26"/>
      <c r="BD374" s="26"/>
      <c r="BE374" s="26"/>
      <c r="BF374" s="26"/>
      <c r="BG374" s="26"/>
      <c r="BH374" s="26"/>
      <c r="BI374" s="26"/>
      <c r="BJ374" s="26"/>
      <c r="BK374" s="26"/>
      <c r="BL374" s="26"/>
      <c r="BM374" s="26"/>
      <c r="BN374" s="26"/>
      <c r="BO374" s="26"/>
      <c r="BP374" s="26"/>
      <c r="BQ374" s="26"/>
      <c r="BR374" s="26"/>
      <c r="BS374" s="26"/>
      <c r="BT374" s="26"/>
      <c r="BU374" s="26"/>
      <c r="BV374" s="26"/>
      <c r="BW374" s="26"/>
      <c r="BX374" s="26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26"/>
      <c r="CP374" s="26"/>
      <c r="CQ374" s="26"/>
      <c r="CR374" s="26"/>
      <c r="CS374" s="26"/>
      <c r="CT374" s="26"/>
      <c r="CU374" s="26"/>
      <c r="CV374" s="26"/>
      <c r="CW374" s="26"/>
      <c r="CX374" s="26"/>
    </row>
    <row r="375" spans="1:102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6"/>
      <c r="AB375" s="26"/>
      <c r="AC375" s="26"/>
      <c r="AD375" s="26"/>
      <c r="AE375" s="26"/>
      <c r="AF375" s="26"/>
      <c r="AG375" s="26"/>
      <c r="AH375" s="26"/>
      <c r="AI375" s="26"/>
      <c r="AJ375" s="26"/>
      <c r="AK375" s="26"/>
      <c r="AL375" s="26"/>
      <c r="AM375" s="26"/>
      <c r="AN375" s="26"/>
      <c r="AO375" s="26"/>
      <c r="AP375" s="26"/>
      <c r="AQ375" s="26"/>
      <c r="AR375" s="26"/>
      <c r="AS375" s="26"/>
      <c r="AT375" s="26"/>
      <c r="AU375" s="26"/>
      <c r="AV375" s="26"/>
      <c r="AW375" s="26"/>
      <c r="AX375" s="26"/>
      <c r="AY375" s="26"/>
      <c r="AZ375" s="26"/>
      <c r="BA375" s="26"/>
      <c r="BB375" s="26"/>
      <c r="BC375" s="26"/>
      <c r="BD375" s="26"/>
      <c r="BE375" s="26"/>
      <c r="BF375" s="26"/>
      <c r="BG375" s="26"/>
      <c r="BH375" s="26"/>
      <c r="BI375" s="26"/>
      <c r="BJ375" s="26"/>
      <c r="BK375" s="26"/>
      <c r="BL375" s="26"/>
      <c r="BM375" s="26"/>
      <c r="BN375" s="26"/>
      <c r="BO375" s="26"/>
      <c r="BP375" s="26"/>
      <c r="BQ375" s="26"/>
      <c r="BR375" s="26"/>
      <c r="BS375" s="26"/>
      <c r="BT375" s="26"/>
      <c r="BU375" s="26"/>
      <c r="BV375" s="26"/>
      <c r="BW375" s="26"/>
      <c r="BX375" s="26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26"/>
      <c r="CP375" s="26"/>
      <c r="CQ375" s="26"/>
      <c r="CR375" s="26"/>
      <c r="CS375" s="26"/>
      <c r="CT375" s="26"/>
      <c r="CU375" s="26"/>
      <c r="CV375" s="26"/>
      <c r="CW375" s="26"/>
      <c r="CX375" s="26"/>
    </row>
    <row r="376" spans="1:102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6"/>
      <c r="AB376" s="26"/>
      <c r="AC376" s="26"/>
      <c r="AD376" s="26"/>
      <c r="AE376" s="26"/>
      <c r="AF376" s="26"/>
      <c r="AG376" s="26"/>
      <c r="AH376" s="26"/>
      <c r="AI376" s="26"/>
      <c r="AJ376" s="26"/>
      <c r="AK376" s="26"/>
      <c r="AL376" s="26"/>
      <c r="AM376" s="26"/>
      <c r="AN376" s="26"/>
      <c r="AO376" s="26"/>
      <c r="AP376" s="26"/>
      <c r="AQ376" s="26"/>
      <c r="AR376" s="26"/>
      <c r="AS376" s="26"/>
      <c r="AT376" s="26"/>
      <c r="AU376" s="26"/>
      <c r="AV376" s="26"/>
      <c r="AW376" s="26"/>
      <c r="AX376" s="26"/>
      <c r="AY376" s="26"/>
      <c r="AZ376" s="26"/>
      <c r="BA376" s="26"/>
      <c r="BB376" s="26"/>
      <c r="BC376" s="26"/>
      <c r="BD376" s="26"/>
      <c r="BE376" s="26"/>
      <c r="BF376" s="26"/>
      <c r="BG376" s="26"/>
      <c r="BH376" s="26"/>
      <c r="BI376" s="26"/>
      <c r="BJ376" s="26"/>
      <c r="BK376" s="26"/>
      <c r="BL376" s="26"/>
      <c r="BM376" s="26"/>
      <c r="BN376" s="26"/>
      <c r="BO376" s="26"/>
      <c r="BP376" s="26"/>
      <c r="BQ376" s="26"/>
      <c r="BR376" s="26"/>
      <c r="BS376" s="26"/>
      <c r="BT376" s="26"/>
      <c r="BU376" s="26"/>
      <c r="BV376" s="26"/>
      <c r="BW376" s="26"/>
      <c r="BX376" s="26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26"/>
      <c r="CP376" s="26"/>
      <c r="CQ376" s="26"/>
      <c r="CR376" s="26"/>
      <c r="CS376" s="26"/>
      <c r="CT376" s="26"/>
      <c r="CU376" s="26"/>
      <c r="CV376" s="26"/>
      <c r="CW376" s="26"/>
      <c r="CX376" s="26"/>
    </row>
    <row r="377" spans="1:102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6"/>
      <c r="AB377" s="26"/>
      <c r="AC377" s="26"/>
      <c r="AD377" s="26"/>
      <c r="AE377" s="26"/>
      <c r="AF377" s="26"/>
      <c r="AG377" s="26"/>
      <c r="AH377" s="26"/>
      <c r="AI377" s="26"/>
      <c r="AJ377" s="26"/>
      <c r="AK377" s="26"/>
      <c r="AL377" s="26"/>
      <c r="AM377" s="26"/>
      <c r="AN377" s="26"/>
      <c r="AO377" s="26"/>
      <c r="AP377" s="26"/>
      <c r="AQ377" s="26"/>
      <c r="AR377" s="26"/>
      <c r="AS377" s="26"/>
      <c r="AT377" s="26"/>
      <c r="AU377" s="26"/>
      <c r="AV377" s="26"/>
      <c r="AW377" s="26"/>
      <c r="AX377" s="26"/>
      <c r="AY377" s="26"/>
      <c r="AZ377" s="26"/>
      <c r="BA377" s="26"/>
      <c r="BB377" s="26"/>
      <c r="BC377" s="26"/>
      <c r="BD377" s="26"/>
      <c r="BE377" s="26"/>
      <c r="BF377" s="26"/>
      <c r="BG377" s="26"/>
      <c r="BH377" s="26"/>
      <c r="BI377" s="26"/>
      <c r="BJ377" s="26"/>
      <c r="BK377" s="26"/>
      <c r="BL377" s="26"/>
      <c r="BM377" s="26"/>
      <c r="BN377" s="26"/>
      <c r="BO377" s="26"/>
      <c r="BP377" s="26"/>
      <c r="BQ377" s="26"/>
      <c r="BR377" s="26"/>
      <c r="BS377" s="26"/>
      <c r="BT377" s="26"/>
      <c r="BU377" s="26"/>
      <c r="BV377" s="26"/>
      <c r="BW377" s="26"/>
      <c r="BX377" s="26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26"/>
      <c r="CP377" s="26"/>
      <c r="CQ377" s="26"/>
      <c r="CR377" s="26"/>
      <c r="CS377" s="26"/>
      <c r="CT377" s="26"/>
      <c r="CU377" s="26"/>
      <c r="CV377" s="26"/>
      <c r="CW377" s="26"/>
      <c r="CX377" s="26"/>
    </row>
    <row r="378" spans="1:102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6"/>
      <c r="AB378" s="26"/>
      <c r="AC378" s="26"/>
      <c r="AD378" s="26"/>
      <c r="AE378" s="26"/>
      <c r="AF378" s="26"/>
      <c r="AG378" s="26"/>
      <c r="AH378" s="26"/>
      <c r="AI378" s="26"/>
      <c r="AJ378" s="26"/>
      <c r="AK378" s="26"/>
      <c r="AL378" s="26"/>
      <c r="AM378" s="26"/>
      <c r="AN378" s="26"/>
      <c r="AO378" s="26"/>
      <c r="AP378" s="26"/>
      <c r="AQ378" s="26"/>
      <c r="AR378" s="26"/>
      <c r="AS378" s="26"/>
      <c r="AT378" s="26"/>
      <c r="AU378" s="26"/>
      <c r="AV378" s="26"/>
      <c r="AW378" s="26"/>
      <c r="AX378" s="26"/>
      <c r="AY378" s="26"/>
      <c r="AZ378" s="26"/>
      <c r="BA378" s="26"/>
      <c r="BB378" s="26"/>
      <c r="BC378" s="26"/>
      <c r="BD378" s="26"/>
      <c r="BE378" s="26"/>
      <c r="BF378" s="26"/>
      <c r="BG378" s="26"/>
      <c r="BH378" s="26"/>
      <c r="BI378" s="26"/>
      <c r="BJ378" s="26"/>
      <c r="BK378" s="26"/>
      <c r="BL378" s="26"/>
      <c r="BM378" s="26"/>
      <c r="BN378" s="26"/>
      <c r="BO378" s="26"/>
      <c r="BP378" s="26"/>
      <c r="BQ378" s="26"/>
      <c r="BR378" s="26"/>
      <c r="BS378" s="26"/>
      <c r="BT378" s="26"/>
      <c r="BU378" s="26"/>
      <c r="BV378" s="26"/>
      <c r="BW378" s="26"/>
      <c r="BX378" s="26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26"/>
      <c r="CP378" s="26"/>
      <c r="CQ378" s="26"/>
      <c r="CR378" s="26"/>
      <c r="CS378" s="26"/>
      <c r="CT378" s="26"/>
      <c r="CU378" s="26"/>
      <c r="CV378" s="26"/>
      <c r="CW378" s="26"/>
      <c r="CX378" s="26"/>
    </row>
    <row r="379" spans="1:102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6"/>
      <c r="AB379" s="26"/>
      <c r="AC379" s="26"/>
      <c r="AD379" s="26"/>
      <c r="AE379" s="26"/>
      <c r="AF379" s="26"/>
      <c r="AG379" s="26"/>
      <c r="AH379" s="26"/>
      <c r="AI379" s="26"/>
      <c r="AJ379" s="26"/>
      <c r="AK379" s="26"/>
      <c r="AL379" s="26"/>
      <c r="AM379" s="26"/>
      <c r="AN379" s="26"/>
      <c r="AO379" s="26"/>
      <c r="AP379" s="26"/>
      <c r="AQ379" s="26"/>
      <c r="AR379" s="26"/>
      <c r="AS379" s="26"/>
      <c r="AT379" s="26"/>
      <c r="AU379" s="26"/>
      <c r="AV379" s="26"/>
      <c r="AW379" s="26"/>
      <c r="AX379" s="26"/>
      <c r="AY379" s="26"/>
      <c r="AZ379" s="26"/>
      <c r="BA379" s="26"/>
      <c r="BB379" s="26"/>
      <c r="BC379" s="26"/>
      <c r="BD379" s="26"/>
      <c r="BE379" s="26"/>
      <c r="BF379" s="26"/>
      <c r="BG379" s="26"/>
      <c r="BH379" s="26"/>
      <c r="BI379" s="26"/>
      <c r="BJ379" s="26"/>
      <c r="BK379" s="26"/>
      <c r="BL379" s="26"/>
      <c r="BM379" s="26"/>
      <c r="BN379" s="26"/>
      <c r="BO379" s="26"/>
      <c r="BP379" s="26"/>
      <c r="BQ379" s="26"/>
      <c r="BR379" s="26"/>
      <c r="BS379" s="26"/>
      <c r="BT379" s="26"/>
      <c r="BU379" s="26"/>
      <c r="BV379" s="26"/>
      <c r="BW379" s="26"/>
      <c r="BX379" s="26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26"/>
      <c r="CP379" s="26"/>
      <c r="CQ379" s="26"/>
      <c r="CR379" s="26"/>
      <c r="CS379" s="26"/>
      <c r="CT379" s="26"/>
      <c r="CU379" s="26"/>
      <c r="CV379" s="26"/>
      <c r="CW379" s="26"/>
      <c r="CX379" s="26"/>
    </row>
    <row r="380" spans="1:102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6"/>
      <c r="AB380" s="26"/>
      <c r="AC380" s="26"/>
      <c r="AD380" s="26"/>
      <c r="AE380" s="26"/>
      <c r="AF380" s="26"/>
      <c r="AG380" s="26"/>
      <c r="AH380" s="26"/>
      <c r="AI380" s="26"/>
      <c r="AJ380" s="26"/>
      <c r="AK380" s="26"/>
      <c r="AL380" s="26"/>
      <c r="AM380" s="26"/>
      <c r="AN380" s="26"/>
      <c r="AO380" s="26"/>
      <c r="AP380" s="26"/>
      <c r="AQ380" s="26"/>
      <c r="AR380" s="26"/>
      <c r="AS380" s="26"/>
      <c r="AT380" s="26"/>
      <c r="AU380" s="26"/>
      <c r="AV380" s="26"/>
      <c r="AW380" s="26"/>
      <c r="AX380" s="26"/>
      <c r="AY380" s="26"/>
      <c r="AZ380" s="26"/>
      <c r="BA380" s="26"/>
      <c r="BB380" s="26"/>
      <c r="BC380" s="26"/>
      <c r="BD380" s="26"/>
      <c r="BE380" s="26"/>
      <c r="BF380" s="26"/>
      <c r="BG380" s="26"/>
      <c r="BH380" s="26"/>
      <c r="BI380" s="26"/>
      <c r="BJ380" s="26"/>
      <c r="BK380" s="26"/>
      <c r="BL380" s="26"/>
      <c r="BM380" s="26"/>
      <c r="BN380" s="26"/>
      <c r="BO380" s="26"/>
      <c r="BP380" s="26"/>
      <c r="BQ380" s="26"/>
      <c r="BR380" s="26"/>
      <c r="BS380" s="26"/>
      <c r="BT380" s="26"/>
      <c r="BU380" s="26"/>
      <c r="BV380" s="26"/>
      <c r="BW380" s="26"/>
      <c r="BX380" s="26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26"/>
      <c r="CP380" s="26"/>
      <c r="CQ380" s="26"/>
      <c r="CR380" s="26"/>
      <c r="CS380" s="26"/>
      <c r="CT380" s="26"/>
      <c r="CU380" s="26"/>
      <c r="CV380" s="26"/>
      <c r="CW380" s="26"/>
      <c r="CX380" s="26"/>
    </row>
    <row r="381" spans="1:102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6"/>
      <c r="AB381" s="26"/>
      <c r="AC381" s="26"/>
      <c r="AD381" s="26"/>
      <c r="AE381" s="26"/>
      <c r="AF381" s="26"/>
      <c r="AG381" s="26"/>
      <c r="AH381" s="26"/>
      <c r="AI381" s="26"/>
      <c r="AJ381" s="26"/>
      <c r="AK381" s="26"/>
      <c r="AL381" s="26"/>
      <c r="AM381" s="26"/>
      <c r="AN381" s="26"/>
      <c r="AO381" s="26"/>
      <c r="AP381" s="26"/>
      <c r="AQ381" s="26"/>
      <c r="AR381" s="26"/>
      <c r="AS381" s="26"/>
      <c r="AT381" s="26"/>
      <c r="AU381" s="26"/>
      <c r="AV381" s="26"/>
      <c r="AW381" s="26"/>
      <c r="AX381" s="26"/>
      <c r="AY381" s="26"/>
      <c r="AZ381" s="26"/>
      <c r="BA381" s="26"/>
      <c r="BB381" s="26"/>
      <c r="BC381" s="26"/>
      <c r="BD381" s="26"/>
      <c r="BE381" s="26"/>
      <c r="BF381" s="26"/>
      <c r="BG381" s="26"/>
      <c r="BH381" s="26"/>
      <c r="BI381" s="26"/>
      <c r="BJ381" s="26"/>
      <c r="BK381" s="26"/>
      <c r="BL381" s="26"/>
      <c r="BM381" s="26"/>
      <c r="BN381" s="26"/>
      <c r="BO381" s="26"/>
      <c r="BP381" s="26"/>
      <c r="BQ381" s="26"/>
      <c r="BR381" s="26"/>
      <c r="BS381" s="26"/>
      <c r="BT381" s="26"/>
      <c r="BU381" s="26"/>
      <c r="BV381" s="26"/>
      <c r="BW381" s="26"/>
      <c r="BX381" s="26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26"/>
      <c r="CP381" s="26"/>
      <c r="CQ381" s="26"/>
      <c r="CR381" s="26"/>
      <c r="CS381" s="26"/>
      <c r="CT381" s="26"/>
      <c r="CU381" s="26"/>
      <c r="CV381" s="26"/>
      <c r="CW381" s="26"/>
      <c r="CX381" s="26"/>
    </row>
    <row r="382" spans="1:102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6"/>
      <c r="AB382" s="26"/>
      <c r="AC382" s="26"/>
      <c r="AD382" s="26"/>
      <c r="AE382" s="26"/>
      <c r="AF382" s="26"/>
      <c r="AG382" s="26"/>
      <c r="AH382" s="26"/>
      <c r="AI382" s="26"/>
      <c r="AJ382" s="26"/>
      <c r="AK382" s="26"/>
      <c r="AL382" s="26"/>
      <c r="AM382" s="26"/>
      <c r="AN382" s="26"/>
      <c r="AO382" s="26"/>
      <c r="AP382" s="26"/>
      <c r="AQ382" s="26"/>
      <c r="AR382" s="26"/>
      <c r="AS382" s="26"/>
      <c r="AT382" s="26"/>
      <c r="AU382" s="26"/>
      <c r="AV382" s="26"/>
      <c r="AW382" s="26"/>
      <c r="AX382" s="26"/>
      <c r="AY382" s="26"/>
      <c r="AZ382" s="26"/>
      <c r="BA382" s="26"/>
      <c r="BB382" s="26"/>
      <c r="BC382" s="26"/>
      <c r="BD382" s="26"/>
      <c r="BE382" s="26"/>
      <c r="BF382" s="26"/>
      <c r="BG382" s="26"/>
      <c r="BH382" s="26"/>
      <c r="BI382" s="26"/>
      <c r="BJ382" s="26"/>
      <c r="BK382" s="26"/>
      <c r="BL382" s="26"/>
      <c r="BM382" s="26"/>
      <c r="BN382" s="26"/>
      <c r="BO382" s="26"/>
      <c r="BP382" s="26"/>
      <c r="BQ382" s="26"/>
      <c r="BR382" s="26"/>
      <c r="BS382" s="26"/>
      <c r="BT382" s="26"/>
      <c r="BU382" s="26"/>
      <c r="BV382" s="26"/>
      <c r="BW382" s="26"/>
      <c r="BX382" s="26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26"/>
      <c r="CP382" s="26"/>
      <c r="CQ382" s="26"/>
      <c r="CR382" s="26"/>
      <c r="CS382" s="26"/>
      <c r="CT382" s="26"/>
      <c r="CU382" s="26"/>
      <c r="CV382" s="26"/>
      <c r="CW382" s="26"/>
      <c r="CX382" s="26"/>
    </row>
    <row r="383" spans="1:102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6"/>
      <c r="AB383" s="26"/>
      <c r="AC383" s="26"/>
      <c r="AD383" s="26"/>
      <c r="AE383" s="26"/>
      <c r="AF383" s="26"/>
      <c r="AG383" s="26"/>
      <c r="AH383" s="26"/>
      <c r="AI383" s="26"/>
      <c r="AJ383" s="26"/>
      <c r="AK383" s="26"/>
      <c r="AL383" s="26"/>
      <c r="AM383" s="26"/>
      <c r="AN383" s="26"/>
      <c r="AO383" s="26"/>
      <c r="AP383" s="26"/>
      <c r="AQ383" s="26"/>
      <c r="AR383" s="26"/>
      <c r="AS383" s="26"/>
      <c r="AT383" s="26"/>
      <c r="AU383" s="26"/>
      <c r="AV383" s="26"/>
      <c r="AW383" s="26"/>
      <c r="AX383" s="26"/>
      <c r="AY383" s="26"/>
      <c r="AZ383" s="26"/>
      <c r="BA383" s="26"/>
      <c r="BB383" s="26"/>
      <c r="BC383" s="26"/>
      <c r="BD383" s="26"/>
      <c r="BE383" s="26"/>
      <c r="BF383" s="26"/>
      <c r="BG383" s="26"/>
      <c r="BH383" s="26"/>
      <c r="BI383" s="26"/>
      <c r="BJ383" s="26"/>
      <c r="BK383" s="26"/>
      <c r="BL383" s="26"/>
      <c r="BM383" s="26"/>
      <c r="BN383" s="26"/>
      <c r="BO383" s="26"/>
      <c r="BP383" s="26"/>
      <c r="BQ383" s="26"/>
      <c r="BR383" s="26"/>
      <c r="BS383" s="26"/>
      <c r="BT383" s="26"/>
      <c r="BU383" s="26"/>
      <c r="BV383" s="26"/>
      <c r="BW383" s="26"/>
      <c r="BX383" s="26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26"/>
      <c r="CP383" s="26"/>
      <c r="CQ383" s="26"/>
      <c r="CR383" s="26"/>
      <c r="CS383" s="26"/>
      <c r="CT383" s="26"/>
      <c r="CU383" s="26"/>
      <c r="CV383" s="26"/>
      <c r="CW383" s="26"/>
      <c r="CX383" s="26"/>
    </row>
    <row r="384" spans="1:102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6"/>
      <c r="AB384" s="26"/>
      <c r="AC384" s="26"/>
      <c r="AD384" s="26"/>
      <c r="AE384" s="26"/>
      <c r="AF384" s="26"/>
      <c r="AG384" s="26"/>
      <c r="AH384" s="26"/>
      <c r="AI384" s="26"/>
      <c r="AJ384" s="26"/>
      <c r="AK384" s="26"/>
      <c r="AL384" s="26"/>
      <c r="AM384" s="26"/>
      <c r="AN384" s="26"/>
      <c r="AO384" s="26"/>
      <c r="AP384" s="26"/>
      <c r="AQ384" s="26"/>
      <c r="AR384" s="26"/>
      <c r="AS384" s="26"/>
      <c r="AT384" s="26"/>
      <c r="AU384" s="26"/>
      <c r="AV384" s="26"/>
      <c r="AW384" s="26"/>
      <c r="AX384" s="26"/>
      <c r="AY384" s="26"/>
      <c r="AZ384" s="26"/>
      <c r="BA384" s="26"/>
      <c r="BB384" s="26"/>
      <c r="BC384" s="26"/>
      <c r="BD384" s="26"/>
      <c r="BE384" s="26"/>
      <c r="BF384" s="26"/>
      <c r="BG384" s="26"/>
      <c r="BH384" s="26"/>
      <c r="BI384" s="26"/>
      <c r="BJ384" s="26"/>
      <c r="BK384" s="26"/>
      <c r="BL384" s="26"/>
      <c r="BM384" s="26"/>
      <c r="BN384" s="26"/>
      <c r="BO384" s="26"/>
      <c r="BP384" s="26"/>
      <c r="BQ384" s="26"/>
      <c r="BR384" s="26"/>
      <c r="BS384" s="26"/>
      <c r="BT384" s="26"/>
      <c r="BU384" s="26"/>
      <c r="BV384" s="26"/>
      <c r="BW384" s="26"/>
      <c r="BX384" s="26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26"/>
      <c r="CP384" s="26"/>
      <c r="CQ384" s="26"/>
      <c r="CR384" s="26"/>
      <c r="CS384" s="26"/>
      <c r="CT384" s="26"/>
      <c r="CU384" s="26"/>
      <c r="CV384" s="26"/>
      <c r="CW384" s="26"/>
      <c r="CX384" s="26"/>
    </row>
    <row r="385" spans="1:102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6"/>
      <c r="AB385" s="26"/>
      <c r="AC385" s="26"/>
      <c r="AD385" s="26"/>
      <c r="AE385" s="26"/>
      <c r="AF385" s="26"/>
      <c r="AG385" s="26"/>
      <c r="AH385" s="26"/>
      <c r="AI385" s="26"/>
      <c r="AJ385" s="26"/>
      <c r="AK385" s="26"/>
      <c r="AL385" s="26"/>
      <c r="AM385" s="26"/>
      <c r="AN385" s="26"/>
      <c r="AO385" s="26"/>
      <c r="AP385" s="26"/>
      <c r="AQ385" s="26"/>
      <c r="AR385" s="26"/>
      <c r="AS385" s="26"/>
      <c r="AT385" s="26"/>
      <c r="AU385" s="26"/>
      <c r="AV385" s="26"/>
      <c r="AW385" s="26"/>
      <c r="AX385" s="26"/>
      <c r="AY385" s="26"/>
      <c r="AZ385" s="26"/>
      <c r="BA385" s="26"/>
      <c r="BB385" s="26"/>
      <c r="BC385" s="26"/>
      <c r="BD385" s="26"/>
      <c r="BE385" s="26"/>
      <c r="BF385" s="26"/>
      <c r="BG385" s="26"/>
      <c r="BH385" s="26"/>
      <c r="BI385" s="26"/>
      <c r="BJ385" s="26"/>
      <c r="BK385" s="26"/>
      <c r="BL385" s="26"/>
      <c r="BM385" s="26"/>
      <c r="BN385" s="26"/>
      <c r="BO385" s="26"/>
      <c r="BP385" s="26"/>
      <c r="BQ385" s="26"/>
      <c r="BR385" s="26"/>
      <c r="BS385" s="26"/>
      <c r="BT385" s="26"/>
      <c r="BU385" s="26"/>
      <c r="BV385" s="26"/>
      <c r="BW385" s="26"/>
      <c r="BX385" s="26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26"/>
      <c r="CP385" s="26"/>
      <c r="CQ385" s="26"/>
      <c r="CR385" s="26"/>
      <c r="CS385" s="26"/>
      <c r="CT385" s="26"/>
      <c r="CU385" s="26"/>
      <c r="CV385" s="26"/>
      <c r="CW385" s="26"/>
      <c r="CX385" s="26"/>
    </row>
    <row r="386" spans="1:102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6"/>
      <c r="AB386" s="26"/>
      <c r="AC386" s="26"/>
      <c r="AD386" s="26"/>
      <c r="AE386" s="26"/>
      <c r="AF386" s="26"/>
      <c r="AG386" s="26"/>
      <c r="AH386" s="26"/>
      <c r="AI386" s="26"/>
      <c r="AJ386" s="26"/>
      <c r="AK386" s="26"/>
      <c r="AL386" s="26"/>
      <c r="AM386" s="26"/>
      <c r="AN386" s="26"/>
      <c r="AO386" s="26"/>
      <c r="AP386" s="26"/>
      <c r="AQ386" s="26"/>
      <c r="AR386" s="26"/>
      <c r="AS386" s="26"/>
      <c r="AT386" s="26"/>
      <c r="AU386" s="26"/>
      <c r="AV386" s="26"/>
      <c r="AW386" s="26"/>
      <c r="AX386" s="26"/>
      <c r="AY386" s="26"/>
      <c r="AZ386" s="26"/>
      <c r="BA386" s="26"/>
      <c r="BB386" s="26"/>
      <c r="BC386" s="26"/>
      <c r="BD386" s="26"/>
      <c r="BE386" s="26"/>
      <c r="BF386" s="26"/>
      <c r="BG386" s="26"/>
      <c r="BH386" s="26"/>
      <c r="BI386" s="26"/>
      <c r="BJ386" s="26"/>
      <c r="BK386" s="26"/>
      <c r="BL386" s="26"/>
      <c r="BM386" s="26"/>
      <c r="BN386" s="26"/>
      <c r="BO386" s="26"/>
      <c r="BP386" s="26"/>
      <c r="BQ386" s="26"/>
      <c r="BR386" s="26"/>
      <c r="BS386" s="26"/>
      <c r="BT386" s="26"/>
      <c r="BU386" s="26"/>
      <c r="BV386" s="26"/>
      <c r="BW386" s="26"/>
      <c r="BX386" s="26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26"/>
      <c r="CP386" s="26"/>
      <c r="CQ386" s="26"/>
      <c r="CR386" s="26"/>
      <c r="CS386" s="26"/>
      <c r="CT386" s="26"/>
      <c r="CU386" s="26"/>
      <c r="CV386" s="26"/>
      <c r="CW386" s="26"/>
      <c r="CX386" s="26"/>
    </row>
    <row r="387" spans="1:102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6"/>
      <c r="AB387" s="26"/>
      <c r="AC387" s="26"/>
      <c r="AD387" s="26"/>
      <c r="AE387" s="26"/>
      <c r="AF387" s="26"/>
      <c r="AG387" s="26"/>
      <c r="AH387" s="26"/>
      <c r="AI387" s="26"/>
      <c r="AJ387" s="26"/>
      <c r="AK387" s="26"/>
      <c r="AL387" s="26"/>
      <c r="AM387" s="26"/>
      <c r="AN387" s="26"/>
      <c r="AO387" s="26"/>
      <c r="AP387" s="26"/>
      <c r="AQ387" s="26"/>
      <c r="AR387" s="26"/>
      <c r="AS387" s="26"/>
      <c r="AT387" s="26"/>
      <c r="AU387" s="26"/>
      <c r="AV387" s="26"/>
      <c r="AW387" s="26"/>
      <c r="AX387" s="26"/>
      <c r="AY387" s="26"/>
      <c r="AZ387" s="26"/>
      <c r="BA387" s="26"/>
      <c r="BB387" s="26"/>
      <c r="BC387" s="26"/>
      <c r="BD387" s="26"/>
      <c r="BE387" s="26"/>
      <c r="BF387" s="26"/>
      <c r="BG387" s="26"/>
      <c r="BH387" s="26"/>
      <c r="BI387" s="26"/>
      <c r="BJ387" s="26"/>
      <c r="BK387" s="26"/>
      <c r="BL387" s="26"/>
      <c r="BM387" s="26"/>
      <c r="BN387" s="26"/>
      <c r="BO387" s="26"/>
      <c r="BP387" s="26"/>
      <c r="BQ387" s="26"/>
      <c r="BR387" s="26"/>
      <c r="BS387" s="26"/>
      <c r="BT387" s="26"/>
      <c r="BU387" s="26"/>
      <c r="BV387" s="26"/>
      <c r="BW387" s="26"/>
      <c r="BX387" s="26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26"/>
      <c r="CP387" s="26"/>
      <c r="CQ387" s="26"/>
      <c r="CR387" s="26"/>
      <c r="CS387" s="26"/>
      <c r="CT387" s="26"/>
      <c r="CU387" s="26"/>
      <c r="CV387" s="26"/>
      <c r="CW387" s="26"/>
      <c r="CX387" s="26"/>
    </row>
    <row r="388" spans="1:102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6"/>
      <c r="AB388" s="26"/>
      <c r="AC388" s="26"/>
      <c r="AD388" s="26"/>
      <c r="AE388" s="26"/>
      <c r="AF388" s="26"/>
      <c r="AG388" s="26"/>
      <c r="AH388" s="26"/>
      <c r="AI388" s="26"/>
      <c r="AJ388" s="26"/>
      <c r="AK388" s="26"/>
      <c r="AL388" s="26"/>
      <c r="AM388" s="26"/>
      <c r="AN388" s="26"/>
      <c r="AO388" s="26"/>
      <c r="AP388" s="26"/>
      <c r="AQ388" s="26"/>
      <c r="AR388" s="26"/>
      <c r="AS388" s="26"/>
      <c r="AT388" s="26"/>
      <c r="AU388" s="26"/>
      <c r="AV388" s="26"/>
      <c r="AW388" s="26"/>
      <c r="AX388" s="26"/>
      <c r="AY388" s="26"/>
      <c r="AZ388" s="26"/>
      <c r="BA388" s="26"/>
      <c r="BB388" s="26"/>
      <c r="BC388" s="26"/>
      <c r="BD388" s="26"/>
      <c r="BE388" s="26"/>
      <c r="BF388" s="26"/>
      <c r="BG388" s="26"/>
      <c r="BH388" s="26"/>
      <c r="BI388" s="26"/>
      <c r="BJ388" s="26"/>
      <c r="BK388" s="26"/>
      <c r="BL388" s="26"/>
      <c r="BM388" s="26"/>
      <c r="BN388" s="26"/>
      <c r="BO388" s="26"/>
      <c r="BP388" s="26"/>
      <c r="BQ388" s="26"/>
      <c r="BR388" s="26"/>
      <c r="BS388" s="26"/>
      <c r="BT388" s="26"/>
      <c r="BU388" s="26"/>
      <c r="BV388" s="26"/>
      <c r="BW388" s="26"/>
      <c r="BX388" s="26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26"/>
      <c r="CP388" s="26"/>
      <c r="CQ388" s="26"/>
      <c r="CR388" s="26"/>
      <c r="CS388" s="26"/>
      <c r="CT388" s="26"/>
      <c r="CU388" s="26"/>
      <c r="CV388" s="26"/>
      <c r="CW388" s="26"/>
      <c r="CX388" s="26"/>
    </row>
    <row r="389" spans="1:102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6"/>
      <c r="AB389" s="26"/>
      <c r="AC389" s="26"/>
      <c r="AD389" s="26"/>
      <c r="AE389" s="26"/>
      <c r="AF389" s="26"/>
      <c r="AG389" s="26"/>
      <c r="AH389" s="26"/>
      <c r="AI389" s="26"/>
      <c r="AJ389" s="26"/>
      <c r="AK389" s="26"/>
      <c r="AL389" s="26"/>
      <c r="AM389" s="26"/>
      <c r="AN389" s="26"/>
      <c r="AO389" s="26"/>
      <c r="AP389" s="26"/>
      <c r="AQ389" s="26"/>
      <c r="AR389" s="26"/>
      <c r="AS389" s="26"/>
      <c r="AT389" s="26"/>
      <c r="AU389" s="26"/>
      <c r="AV389" s="26"/>
      <c r="AW389" s="26"/>
      <c r="AX389" s="26"/>
      <c r="AY389" s="26"/>
      <c r="AZ389" s="26"/>
      <c r="BA389" s="26"/>
      <c r="BB389" s="26"/>
      <c r="BC389" s="26"/>
      <c r="BD389" s="26"/>
      <c r="BE389" s="26"/>
      <c r="BF389" s="26"/>
      <c r="BG389" s="26"/>
      <c r="BH389" s="26"/>
      <c r="BI389" s="26"/>
      <c r="BJ389" s="26"/>
      <c r="BK389" s="26"/>
      <c r="BL389" s="26"/>
      <c r="BM389" s="26"/>
      <c r="BN389" s="26"/>
      <c r="BO389" s="26"/>
      <c r="BP389" s="26"/>
      <c r="BQ389" s="26"/>
      <c r="BR389" s="26"/>
      <c r="BS389" s="26"/>
      <c r="BT389" s="26"/>
      <c r="BU389" s="26"/>
      <c r="BV389" s="26"/>
      <c r="BW389" s="26"/>
      <c r="BX389" s="26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26"/>
      <c r="CP389" s="26"/>
      <c r="CQ389" s="26"/>
      <c r="CR389" s="26"/>
      <c r="CS389" s="26"/>
      <c r="CT389" s="26"/>
      <c r="CU389" s="26"/>
      <c r="CV389" s="26"/>
      <c r="CW389" s="26"/>
      <c r="CX389" s="26"/>
    </row>
    <row r="390" spans="1:102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6"/>
      <c r="AB390" s="26"/>
      <c r="AC390" s="26"/>
      <c r="AD390" s="26"/>
      <c r="AE390" s="26"/>
      <c r="AF390" s="26"/>
      <c r="AG390" s="26"/>
      <c r="AH390" s="26"/>
      <c r="AI390" s="26"/>
      <c r="AJ390" s="26"/>
      <c r="AK390" s="26"/>
      <c r="AL390" s="26"/>
      <c r="AM390" s="26"/>
      <c r="AN390" s="26"/>
      <c r="AO390" s="26"/>
      <c r="AP390" s="26"/>
      <c r="AQ390" s="26"/>
      <c r="AR390" s="26"/>
      <c r="AS390" s="26"/>
      <c r="AT390" s="26"/>
      <c r="AU390" s="26"/>
      <c r="AV390" s="26"/>
      <c r="AW390" s="26"/>
      <c r="AX390" s="26"/>
      <c r="AY390" s="26"/>
      <c r="AZ390" s="26"/>
      <c r="BA390" s="26"/>
      <c r="BB390" s="26"/>
      <c r="BC390" s="26"/>
      <c r="BD390" s="26"/>
      <c r="BE390" s="26"/>
      <c r="BF390" s="26"/>
      <c r="BG390" s="26"/>
      <c r="BH390" s="26"/>
      <c r="BI390" s="26"/>
      <c r="BJ390" s="26"/>
      <c r="BK390" s="26"/>
      <c r="BL390" s="26"/>
      <c r="BM390" s="26"/>
      <c r="BN390" s="26"/>
      <c r="BO390" s="26"/>
      <c r="BP390" s="26"/>
      <c r="BQ390" s="26"/>
      <c r="BR390" s="26"/>
      <c r="BS390" s="26"/>
      <c r="BT390" s="26"/>
      <c r="BU390" s="26"/>
      <c r="BV390" s="26"/>
      <c r="BW390" s="26"/>
      <c r="BX390" s="26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26"/>
      <c r="CP390" s="26"/>
      <c r="CQ390" s="26"/>
      <c r="CR390" s="26"/>
      <c r="CS390" s="26"/>
      <c r="CT390" s="26"/>
      <c r="CU390" s="26"/>
      <c r="CV390" s="26"/>
      <c r="CW390" s="26"/>
      <c r="CX390" s="26"/>
    </row>
    <row r="391" spans="1:102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6"/>
      <c r="AB391" s="26"/>
      <c r="AC391" s="26"/>
      <c r="AD391" s="26"/>
      <c r="AE391" s="26"/>
      <c r="AF391" s="26"/>
      <c r="AG391" s="26"/>
      <c r="AH391" s="26"/>
      <c r="AI391" s="26"/>
      <c r="AJ391" s="26"/>
      <c r="AK391" s="26"/>
      <c r="AL391" s="26"/>
      <c r="AM391" s="26"/>
      <c r="AN391" s="26"/>
      <c r="AO391" s="26"/>
      <c r="AP391" s="26"/>
      <c r="AQ391" s="26"/>
      <c r="AR391" s="26"/>
      <c r="AS391" s="26"/>
      <c r="AT391" s="26"/>
      <c r="AU391" s="26"/>
      <c r="AV391" s="26"/>
      <c r="AW391" s="26"/>
      <c r="AX391" s="26"/>
      <c r="AY391" s="26"/>
      <c r="AZ391" s="26"/>
      <c r="BA391" s="26"/>
      <c r="BB391" s="26"/>
      <c r="BC391" s="26"/>
      <c r="BD391" s="26"/>
      <c r="BE391" s="26"/>
      <c r="BF391" s="26"/>
      <c r="BG391" s="26"/>
      <c r="BH391" s="26"/>
      <c r="BI391" s="26"/>
      <c r="BJ391" s="26"/>
      <c r="BK391" s="26"/>
      <c r="BL391" s="26"/>
      <c r="BM391" s="26"/>
      <c r="BN391" s="26"/>
      <c r="BO391" s="26"/>
      <c r="BP391" s="26"/>
      <c r="BQ391" s="26"/>
      <c r="BR391" s="26"/>
      <c r="BS391" s="26"/>
      <c r="BT391" s="26"/>
      <c r="BU391" s="26"/>
      <c r="BV391" s="26"/>
      <c r="BW391" s="26"/>
      <c r="BX391" s="26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26"/>
      <c r="CP391" s="26"/>
      <c r="CQ391" s="26"/>
      <c r="CR391" s="26"/>
      <c r="CS391" s="26"/>
      <c r="CT391" s="26"/>
      <c r="CU391" s="26"/>
      <c r="CV391" s="26"/>
      <c r="CW391" s="26"/>
      <c r="CX391" s="26"/>
    </row>
    <row r="392" spans="1:102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6"/>
      <c r="AB392" s="26"/>
      <c r="AC392" s="26"/>
      <c r="AD392" s="26"/>
      <c r="AE392" s="26"/>
      <c r="AF392" s="26"/>
      <c r="AG392" s="26"/>
      <c r="AH392" s="26"/>
      <c r="AI392" s="26"/>
      <c r="AJ392" s="26"/>
      <c r="AK392" s="26"/>
      <c r="AL392" s="26"/>
      <c r="AM392" s="26"/>
      <c r="AN392" s="26"/>
      <c r="AO392" s="26"/>
      <c r="AP392" s="26"/>
      <c r="AQ392" s="26"/>
      <c r="AR392" s="26"/>
      <c r="AS392" s="26"/>
      <c r="AT392" s="26"/>
      <c r="AU392" s="26"/>
      <c r="AV392" s="26"/>
      <c r="AW392" s="26"/>
      <c r="AX392" s="26"/>
      <c r="AY392" s="26"/>
      <c r="AZ392" s="26"/>
      <c r="BA392" s="26"/>
      <c r="BB392" s="26"/>
      <c r="BC392" s="26"/>
      <c r="BD392" s="26"/>
      <c r="BE392" s="26"/>
      <c r="BF392" s="26"/>
      <c r="BG392" s="26"/>
      <c r="BH392" s="26"/>
      <c r="BI392" s="26"/>
      <c r="BJ392" s="26"/>
      <c r="BK392" s="26"/>
      <c r="BL392" s="26"/>
      <c r="BM392" s="26"/>
      <c r="BN392" s="26"/>
      <c r="BO392" s="26"/>
      <c r="BP392" s="26"/>
      <c r="BQ392" s="26"/>
      <c r="BR392" s="26"/>
      <c r="BS392" s="26"/>
      <c r="BT392" s="26"/>
      <c r="BU392" s="26"/>
      <c r="BV392" s="26"/>
      <c r="BW392" s="26"/>
      <c r="BX392" s="26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26"/>
      <c r="CP392" s="26"/>
      <c r="CQ392" s="26"/>
      <c r="CR392" s="26"/>
      <c r="CS392" s="26"/>
      <c r="CT392" s="26"/>
      <c r="CU392" s="26"/>
      <c r="CV392" s="26"/>
      <c r="CW392" s="26"/>
      <c r="CX392" s="26"/>
    </row>
    <row r="393" spans="1:102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6"/>
      <c r="AB393" s="26"/>
      <c r="AC393" s="26"/>
      <c r="AD393" s="26"/>
      <c r="AE393" s="26"/>
      <c r="AF393" s="26"/>
      <c r="AG393" s="26"/>
      <c r="AH393" s="26"/>
      <c r="AI393" s="26"/>
      <c r="AJ393" s="26"/>
      <c r="AK393" s="26"/>
      <c r="AL393" s="26"/>
      <c r="AM393" s="26"/>
      <c r="AN393" s="26"/>
      <c r="AO393" s="26"/>
      <c r="AP393" s="26"/>
      <c r="AQ393" s="26"/>
      <c r="AR393" s="26"/>
      <c r="AS393" s="26"/>
      <c r="AT393" s="26"/>
      <c r="AU393" s="26"/>
      <c r="AV393" s="26"/>
      <c r="AW393" s="26"/>
      <c r="AX393" s="26"/>
      <c r="AY393" s="26"/>
      <c r="AZ393" s="26"/>
      <c r="BA393" s="26"/>
      <c r="BB393" s="26"/>
      <c r="BC393" s="26"/>
      <c r="BD393" s="26"/>
      <c r="BE393" s="26"/>
      <c r="BF393" s="26"/>
      <c r="BG393" s="26"/>
      <c r="BH393" s="26"/>
      <c r="BI393" s="26"/>
      <c r="BJ393" s="26"/>
      <c r="BK393" s="26"/>
      <c r="BL393" s="26"/>
      <c r="BM393" s="26"/>
      <c r="BN393" s="26"/>
      <c r="BO393" s="26"/>
      <c r="BP393" s="26"/>
      <c r="BQ393" s="26"/>
      <c r="BR393" s="26"/>
      <c r="BS393" s="26"/>
      <c r="BT393" s="26"/>
      <c r="BU393" s="26"/>
      <c r="BV393" s="26"/>
      <c r="BW393" s="26"/>
      <c r="BX393" s="26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26"/>
      <c r="CP393" s="26"/>
      <c r="CQ393" s="26"/>
      <c r="CR393" s="26"/>
      <c r="CS393" s="26"/>
      <c r="CT393" s="26"/>
      <c r="CU393" s="26"/>
      <c r="CV393" s="26"/>
      <c r="CW393" s="26"/>
      <c r="CX393" s="26"/>
    </row>
    <row r="394" spans="1:102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6"/>
      <c r="AB394" s="26"/>
      <c r="AC394" s="26"/>
      <c r="AD394" s="26"/>
      <c r="AE394" s="26"/>
      <c r="AF394" s="26"/>
      <c r="AG394" s="26"/>
      <c r="AH394" s="26"/>
      <c r="AI394" s="26"/>
      <c r="AJ394" s="26"/>
      <c r="AK394" s="26"/>
      <c r="AL394" s="26"/>
      <c r="AM394" s="26"/>
      <c r="AN394" s="26"/>
      <c r="AO394" s="26"/>
      <c r="AP394" s="26"/>
      <c r="AQ394" s="26"/>
      <c r="AR394" s="26"/>
      <c r="AS394" s="26"/>
      <c r="AT394" s="26"/>
      <c r="AU394" s="26"/>
      <c r="AV394" s="26"/>
      <c r="AW394" s="26"/>
      <c r="AX394" s="26"/>
      <c r="AY394" s="26"/>
      <c r="AZ394" s="26"/>
      <c r="BA394" s="26"/>
      <c r="BB394" s="26"/>
      <c r="BC394" s="26"/>
      <c r="BD394" s="26"/>
      <c r="BE394" s="26"/>
      <c r="BF394" s="26"/>
      <c r="BG394" s="26"/>
      <c r="BH394" s="26"/>
      <c r="BI394" s="26"/>
      <c r="BJ394" s="26"/>
      <c r="BK394" s="26"/>
      <c r="BL394" s="26"/>
      <c r="BM394" s="26"/>
      <c r="BN394" s="26"/>
      <c r="BO394" s="26"/>
      <c r="BP394" s="26"/>
      <c r="BQ394" s="26"/>
      <c r="BR394" s="26"/>
      <c r="BS394" s="26"/>
      <c r="BT394" s="26"/>
      <c r="BU394" s="26"/>
      <c r="BV394" s="26"/>
      <c r="BW394" s="26"/>
      <c r="BX394" s="26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26"/>
      <c r="CP394" s="26"/>
      <c r="CQ394" s="26"/>
      <c r="CR394" s="26"/>
      <c r="CS394" s="26"/>
      <c r="CT394" s="26"/>
      <c r="CU394" s="26"/>
      <c r="CV394" s="26"/>
      <c r="CW394" s="26"/>
      <c r="CX394" s="26"/>
    </row>
    <row r="395" spans="1:102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6"/>
      <c r="AB395" s="26"/>
      <c r="AC395" s="26"/>
      <c r="AD395" s="26"/>
      <c r="AE395" s="26"/>
      <c r="AF395" s="26"/>
      <c r="AG395" s="26"/>
      <c r="AH395" s="26"/>
      <c r="AI395" s="26"/>
      <c r="AJ395" s="26"/>
      <c r="AK395" s="26"/>
      <c r="AL395" s="26"/>
      <c r="AM395" s="26"/>
      <c r="AN395" s="26"/>
      <c r="AO395" s="26"/>
      <c r="AP395" s="26"/>
      <c r="AQ395" s="26"/>
      <c r="AR395" s="26"/>
      <c r="AS395" s="26"/>
      <c r="AT395" s="26"/>
      <c r="AU395" s="26"/>
      <c r="AV395" s="26"/>
      <c r="AW395" s="26"/>
      <c r="AX395" s="26"/>
      <c r="AY395" s="26"/>
      <c r="AZ395" s="26"/>
      <c r="BA395" s="26"/>
      <c r="BB395" s="26"/>
      <c r="BC395" s="26"/>
      <c r="BD395" s="26"/>
      <c r="BE395" s="26"/>
      <c r="BF395" s="26"/>
      <c r="BG395" s="26"/>
      <c r="BH395" s="26"/>
      <c r="BI395" s="26"/>
      <c r="BJ395" s="26"/>
      <c r="BK395" s="26"/>
      <c r="BL395" s="26"/>
      <c r="BM395" s="26"/>
      <c r="BN395" s="26"/>
      <c r="BO395" s="26"/>
      <c r="BP395" s="26"/>
      <c r="BQ395" s="26"/>
      <c r="BR395" s="26"/>
      <c r="BS395" s="26"/>
      <c r="BT395" s="26"/>
      <c r="BU395" s="26"/>
      <c r="BV395" s="26"/>
      <c r="BW395" s="26"/>
      <c r="BX395" s="26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26"/>
      <c r="CP395" s="26"/>
      <c r="CQ395" s="26"/>
      <c r="CR395" s="26"/>
      <c r="CS395" s="26"/>
      <c r="CT395" s="26"/>
      <c r="CU395" s="26"/>
      <c r="CV395" s="26"/>
      <c r="CW395" s="26"/>
      <c r="CX395" s="26"/>
    </row>
    <row r="396" spans="1:102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6"/>
      <c r="AB396" s="26"/>
      <c r="AC396" s="26"/>
      <c r="AD396" s="26"/>
      <c r="AE396" s="26"/>
      <c r="AF396" s="26"/>
      <c r="AG396" s="26"/>
      <c r="AH396" s="26"/>
      <c r="AI396" s="26"/>
      <c r="AJ396" s="26"/>
      <c r="AK396" s="26"/>
      <c r="AL396" s="26"/>
      <c r="AM396" s="26"/>
      <c r="AN396" s="26"/>
      <c r="AO396" s="26"/>
      <c r="AP396" s="26"/>
      <c r="AQ396" s="26"/>
      <c r="AR396" s="26"/>
      <c r="AS396" s="26"/>
      <c r="AT396" s="26"/>
      <c r="AU396" s="26"/>
      <c r="AV396" s="26"/>
      <c r="AW396" s="26"/>
      <c r="AX396" s="26"/>
      <c r="AY396" s="26"/>
      <c r="AZ396" s="26"/>
      <c r="BA396" s="26"/>
      <c r="BB396" s="26"/>
      <c r="BC396" s="26"/>
      <c r="BD396" s="26"/>
      <c r="BE396" s="26"/>
      <c r="BF396" s="26"/>
      <c r="BG396" s="26"/>
      <c r="BH396" s="26"/>
      <c r="BI396" s="26"/>
      <c r="BJ396" s="26"/>
      <c r="BK396" s="26"/>
      <c r="BL396" s="26"/>
      <c r="BM396" s="26"/>
      <c r="BN396" s="26"/>
      <c r="BO396" s="26"/>
      <c r="BP396" s="26"/>
      <c r="BQ396" s="26"/>
      <c r="BR396" s="26"/>
      <c r="BS396" s="26"/>
      <c r="BT396" s="26"/>
      <c r="BU396" s="26"/>
      <c r="BV396" s="26"/>
      <c r="BW396" s="26"/>
      <c r="BX396" s="26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26"/>
      <c r="CP396" s="26"/>
      <c r="CQ396" s="26"/>
      <c r="CR396" s="26"/>
      <c r="CS396" s="26"/>
      <c r="CT396" s="26"/>
      <c r="CU396" s="26"/>
      <c r="CV396" s="26"/>
      <c r="CW396" s="26"/>
      <c r="CX396" s="26"/>
    </row>
    <row r="397" spans="1:102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6"/>
      <c r="AB397" s="26"/>
      <c r="AC397" s="26"/>
      <c r="AD397" s="26"/>
      <c r="AE397" s="26"/>
      <c r="AF397" s="26"/>
      <c r="AG397" s="26"/>
      <c r="AH397" s="26"/>
      <c r="AI397" s="26"/>
      <c r="AJ397" s="26"/>
      <c r="AK397" s="26"/>
      <c r="AL397" s="26"/>
      <c r="AM397" s="26"/>
      <c r="AN397" s="26"/>
      <c r="AO397" s="26"/>
      <c r="AP397" s="26"/>
      <c r="AQ397" s="26"/>
      <c r="AR397" s="26"/>
      <c r="AS397" s="26"/>
      <c r="AT397" s="26"/>
      <c r="AU397" s="26"/>
      <c r="AV397" s="26"/>
      <c r="AW397" s="26"/>
      <c r="AX397" s="26"/>
      <c r="AY397" s="26"/>
      <c r="AZ397" s="26"/>
      <c r="BA397" s="26"/>
      <c r="BB397" s="26"/>
      <c r="BC397" s="26"/>
      <c r="BD397" s="26"/>
      <c r="BE397" s="26"/>
      <c r="BF397" s="26"/>
      <c r="BG397" s="26"/>
      <c r="BH397" s="26"/>
      <c r="BI397" s="26"/>
      <c r="BJ397" s="26"/>
      <c r="BK397" s="26"/>
      <c r="BL397" s="26"/>
      <c r="BM397" s="26"/>
      <c r="BN397" s="26"/>
      <c r="BO397" s="26"/>
      <c r="BP397" s="26"/>
      <c r="BQ397" s="26"/>
      <c r="BR397" s="26"/>
      <c r="BS397" s="26"/>
      <c r="BT397" s="26"/>
      <c r="BU397" s="26"/>
      <c r="BV397" s="26"/>
      <c r="BW397" s="26"/>
      <c r="BX397" s="26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26"/>
      <c r="CP397" s="26"/>
      <c r="CQ397" s="26"/>
      <c r="CR397" s="26"/>
      <c r="CS397" s="26"/>
      <c r="CT397" s="26"/>
      <c r="CU397" s="26"/>
      <c r="CV397" s="26"/>
      <c r="CW397" s="26"/>
      <c r="CX397" s="26"/>
    </row>
    <row r="398" spans="1:102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6"/>
      <c r="AB398" s="26"/>
      <c r="AC398" s="26"/>
      <c r="AD398" s="26"/>
      <c r="AE398" s="26"/>
      <c r="AF398" s="26"/>
      <c r="AG398" s="26"/>
      <c r="AH398" s="26"/>
      <c r="AI398" s="26"/>
      <c r="AJ398" s="26"/>
      <c r="AK398" s="26"/>
      <c r="AL398" s="26"/>
      <c r="AM398" s="26"/>
      <c r="AN398" s="26"/>
      <c r="AO398" s="26"/>
      <c r="AP398" s="26"/>
      <c r="AQ398" s="26"/>
      <c r="AR398" s="26"/>
      <c r="AS398" s="26"/>
      <c r="AT398" s="26"/>
      <c r="AU398" s="26"/>
      <c r="AV398" s="26"/>
      <c r="AW398" s="26"/>
      <c r="AX398" s="26"/>
      <c r="AY398" s="26"/>
      <c r="AZ398" s="26"/>
      <c r="BA398" s="26"/>
      <c r="BB398" s="26"/>
      <c r="BC398" s="26"/>
      <c r="BD398" s="26"/>
      <c r="BE398" s="26"/>
      <c r="BF398" s="26"/>
      <c r="BG398" s="26"/>
      <c r="BH398" s="26"/>
      <c r="BI398" s="26"/>
      <c r="BJ398" s="26"/>
      <c r="BK398" s="26"/>
      <c r="BL398" s="26"/>
      <c r="BM398" s="26"/>
      <c r="BN398" s="26"/>
      <c r="BO398" s="26"/>
      <c r="BP398" s="26"/>
      <c r="BQ398" s="26"/>
      <c r="BR398" s="26"/>
      <c r="BS398" s="26"/>
      <c r="BT398" s="26"/>
      <c r="BU398" s="26"/>
      <c r="BV398" s="26"/>
      <c r="BW398" s="26"/>
      <c r="BX398" s="26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26"/>
      <c r="CP398" s="26"/>
      <c r="CQ398" s="26"/>
      <c r="CR398" s="26"/>
      <c r="CS398" s="26"/>
      <c r="CT398" s="26"/>
      <c r="CU398" s="26"/>
      <c r="CV398" s="26"/>
      <c r="CW398" s="26"/>
      <c r="CX398" s="26"/>
    </row>
    <row r="399" spans="1:102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6"/>
      <c r="AB399" s="26"/>
      <c r="AC399" s="26"/>
      <c r="AD399" s="26"/>
      <c r="AE399" s="26"/>
      <c r="AF399" s="26"/>
      <c r="AG399" s="26"/>
      <c r="AH399" s="26"/>
      <c r="AI399" s="26"/>
      <c r="AJ399" s="26"/>
      <c r="AK399" s="26"/>
      <c r="AL399" s="26"/>
      <c r="AM399" s="26"/>
      <c r="AN399" s="26"/>
      <c r="AO399" s="26"/>
      <c r="AP399" s="26"/>
      <c r="AQ399" s="26"/>
      <c r="AR399" s="26"/>
      <c r="AS399" s="26"/>
      <c r="AT399" s="26"/>
      <c r="AU399" s="26"/>
      <c r="AV399" s="26"/>
      <c r="AW399" s="26"/>
      <c r="AX399" s="26"/>
      <c r="AY399" s="26"/>
      <c r="AZ399" s="26"/>
      <c r="BA399" s="26"/>
      <c r="BB399" s="26"/>
      <c r="BC399" s="26"/>
      <c r="BD399" s="26"/>
      <c r="BE399" s="26"/>
      <c r="BF399" s="26"/>
      <c r="BG399" s="26"/>
      <c r="BH399" s="26"/>
      <c r="BI399" s="26"/>
      <c r="BJ399" s="26"/>
      <c r="BK399" s="26"/>
      <c r="BL399" s="26"/>
      <c r="BM399" s="26"/>
      <c r="BN399" s="26"/>
      <c r="BO399" s="26"/>
      <c r="BP399" s="26"/>
      <c r="BQ399" s="26"/>
      <c r="BR399" s="26"/>
      <c r="BS399" s="26"/>
      <c r="BT399" s="26"/>
      <c r="BU399" s="26"/>
      <c r="BV399" s="26"/>
      <c r="BW399" s="26"/>
      <c r="BX399" s="26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26"/>
      <c r="CP399" s="26"/>
      <c r="CQ399" s="26"/>
      <c r="CR399" s="26"/>
      <c r="CS399" s="26"/>
      <c r="CT399" s="26"/>
      <c r="CU399" s="26"/>
      <c r="CV399" s="26"/>
      <c r="CW399" s="26"/>
      <c r="CX399" s="26"/>
    </row>
    <row r="400" spans="1:102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6"/>
      <c r="AB400" s="26"/>
      <c r="AC400" s="26"/>
      <c r="AD400" s="26"/>
      <c r="AE400" s="26"/>
      <c r="AF400" s="26"/>
      <c r="AG400" s="26"/>
      <c r="AH400" s="26"/>
      <c r="AI400" s="26"/>
      <c r="AJ400" s="26"/>
      <c r="AK400" s="26"/>
      <c r="AL400" s="26"/>
      <c r="AM400" s="26"/>
      <c r="AN400" s="26"/>
      <c r="AO400" s="26"/>
      <c r="AP400" s="26"/>
      <c r="AQ400" s="26"/>
      <c r="AR400" s="26"/>
      <c r="AS400" s="26"/>
      <c r="AT400" s="26"/>
      <c r="AU400" s="26"/>
      <c r="AV400" s="26"/>
      <c r="AW400" s="26"/>
      <c r="AX400" s="26"/>
      <c r="AY400" s="26"/>
      <c r="AZ400" s="26"/>
      <c r="BA400" s="26"/>
      <c r="BB400" s="26"/>
      <c r="BC400" s="26"/>
      <c r="BD400" s="26"/>
      <c r="BE400" s="26"/>
      <c r="BF400" s="26"/>
      <c r="BG400" s="26"/>
      <c r="BH400" s="26"/>
      <c r="BI400" s="26"/>
      <c r="BJ400" s="26"/>
      <c r="BK400" s="26"/>
      <c r="BL400" s="26"/>
      <c r="BM400" s="26"/>
      <c r="BN400" s="26"/>
      <c r="BO400" s="26"/>
      <c r="BP400" s="26"/>
      <c r="BQ400" s="26"/>
      <c r="BR400" s="26"/>
      <c r="BS400" s="26"/>
      <c r="BT400" s="26"/>
      <c r="BU400" s="26"/>
      <c r="BV400" s="26"/>
      <c r="BW400" s="26"/>
      <c r="BX400" s="26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26"/>
      <c r="CP400" s="26"/>
      <c r="CQ400" s="26"/>
      <c r="CR400" s="26"/>
      <c r="CS400" s="26"/>
      <c r="CT400" s="26"/>
      <c r="CU400" s="26"/>
      <c r="CV400" s="26"/>
      <c r="CW400" s="26"/>
      <c r="CX400" s="26"/>
    </row>
    <row r="401" spans="1:102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6"/>
      <c r="AB401" s="26"/>
      <c r="AC401" s="26"/>
      <c r="AD401" s="26"/>
      <c r="AE401" s="26"/>
      <c r="AF401" s="26"/>
      <c r="AG401" s="26"/>
      <c r="AH401" s="26"/>
      <c r="AI401" s="26"/>
      <c r="AJ401" s="26"/>
      <c r="AK401" s="26"/>
      <c r="AL401" s="26"/>
      <c r="AM401" s="26"/>
      <c r="AN401" s="26"/>
      <c r="AO401" s="26"/>
      <c r="AP401" s="26"/>
      <c r="AQ401" s="26"/>
      <c r="AR401" s="26"/>
      <c r="AS401" s="26"/>
      <c r="AT401" s="26"/>
      <c r="AU401" s="26"/>
      <c r="AV401" s="26"/>
      <c r="AW401" s="26"/>
      <c r="AX401" s="26"/>
      <c r="AY401" s="26"/>
      <c r="AZ401" s="26"/>
      <c r="BA401" s="26"/>
      <c r="BB401" s="26"/>
      <c r="BC401" s="26"/>
      <c r="BD401" s="26"/>
      <c r="BE401" s="26"/>
      <c r="BF401" s="26"/>
      <c r="BG401" s="26"/>
      <c r="BH401" s="26"/>
      <c r="BI401" s="26"/>
      <c r="BJ401" s="26"/>
      <c r="BK401" s="26"/>
      <c r="BL401" s="26"/>
      <c r="BM401" s="26"/>
      <c r="BN401" s="26"/>
      <c r="BO401" s="26"/>
      <c r="BP401" s="26"/>
      <c r="BQ401" s="26"/>
      <c r="BR401" s="26"/>
      <c r="BS401" s="26"/>
      <c r="BT401" s="26"/>
      <c r="BU401" s="26"/>
      <c r="BV401" s="26"/>
      <c r="BW401" s="26"/>
      <c r="BX401" s="26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26"/>
      <c r="CP401" s="26"/>
      <c r="CQ401" s="26"/>
      <c r="CR401" s="26"/>
      <c r="CS401" s="26"/>
      <c r="CT401" s="26"/>
      <c r="CU401" s="26"/>
      <c r="CV401" s="26"/>
      <c r="CW401" s="26"/>
      <c r="CX401" s="26"/>
    </row>
    <row r="402" spans="1:102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6"/>
      <c r="AB402" s="26"/>
      <c r="AC402" s="26"/>
      <c r="AD402" s="26"/>
      <c r="AE402" s="26"/>
      <c r="AF402" s="26"/>
      <c r="AG402" s="26"/>
      <c r="AH402" s="26"/>
      <c r="AI402" s="26"/>
      <c r="AJ402" s="26"/>
      <c r="AK402" s="26"/>
      <c r="AL402" s="26"/>
      <c r="AM402" s="26"/>
      <c r="AN402" s="26"/>
      <c r="AO402" s="26"/>
      <c r="AP402" s="26"/>
      <c r="AQ402" s="26"/>
      <c r="AR402" s="26"/>
      <c r="AS402" s="26"/>
      <c r="AT402" s="26"/>
      <c r="AU402" s="26"/>
      <c r="AV402" s="26"/>
      <c r="AW402" s="26"/>
      <c r="AX402" s="26"/>
      <c r="AY402" s="26"/>
      <c r="AZ402" s="26"/>
      <c r="BA402" s="26"/>
      <c r="BB402" s="26"/>
      <c r="BC402" s="26"/>
      <c r="BD402" s="26"/>
      <c r="BE402" s="26"/>
      <c r="BF402" s="26"/>
      <c r="BG402" s="26"/>
      <c r="BH402" s="26"/>
      <c r="BI402" s="26"/>
      <c r="BJ402" s="26"/>
      <c r="BK402" s="26"/>
      <c r="BL402" s="26"/>
      <c r="BM402" s="26"/>
      <c r="BN402" s="26"/>
      <c r="BO402" s="26"/>
      <c r="BP402" s="26"/>
      <c r="BQ402" s="26"/>
      <c r="BR402" s="26"/>
      <c r="BS402" s="26"/>
      <c r="BT402" s="26"/>
      <c r="BU402" s="26"/>
      <c r="BV402" s="26"/>
      <c r="BW402" s="26"/>
      <c r="BX402" s="26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26"/>
      <c r="CP402" s="26"/>
      <c r="CQ402" s="26"/>
      <c r="CR402" s="26"/>
      <c r="CS402" s="26"/>
      <c r="CT402" s="26"/>
      <c r="CU402" s="26"/>
      <c r="CV402" s="26"/>
      <c r="CW402" s="26"/>
      <c r="CX402" s="26"/>
    </row>
    <row r="403" spans="1:102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6"/>
      <c r="AB403" s="26"/>
      <c r="AC403" s="26"/>
      <c r="AD403" s="26"/>
      <c r="AE403" s="26"/>
      <c r="AF403" s="26"/>
      <c r="AG403" s="26"/>
      <c r="AH403" s="26"/>
      <c r="AI403" s="26"/>
      <c r="AJ403" s="26"/>
      <c r="AK403" s="26"/>
      <c r="AL403" s="26"/>
      <c r="AM403" s="26"/>
      <c r="AN403" s="26"/>
      <c r="AO403" s="26"/>
      <c r="AP403" s="26"/>
      <c r="AQ403" s="26"/>
      <c r="AR403" s="26"/>
      <c r="AS403" s="26"/>
      <c r="AT403" s="26"/>
      <c r="AU403" s="26"/>
      <c r="AV403" s="26"/>
      <c r="AW403" s="26"/>
      <c r="AX403" s="26"/>
      <c r="AY403" s="26"/>
      <c r="AZ403" s="26"/>
      <c r="BA403" s="26"/>
      <c r="BB403" s="26"/>
      <c r="BC403" s="26"/>
      <c r="BD403" s="26"/>
      <c r="BE403" s="26"/>
      <c r="BF403" s="26"/>
      <c r="BG403" s="26"/>
      <c r="BH403" s="26"/>
      <c r="BI403" s="26"/>
      <c r="BJ403" s="26"/>
      <c r="BK403" s="26"/>
      <c r="BL403" s="26"/>
      <c r="BM403" s="26"/>
      <c r="BN403" s="26"/>
      <c r="BO403" s="26"/>
      <c r="BP403" s="26"/>
      <c r="BQ403" s="26"/>
      <c r="BR403" s="26"/>
      <c r="BS403" s="26"/>
      <c r="BT403" s="26"/>
      <c r="BU403" s="26"/>
      <c r="BV403" s="26"/>
      <c r="BW403" s="26"/>
      <c r="BX403" s="26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26"/>
      <c r="CP403" s="26"/>
      <c r="CQ403" s="26"/>
      <c r="CR403" s="26"/>
      <c r="CS403" s="26"/>
      <c r="CT403" s="26"/>
      <c r="CU403" s="26"/>
      <c r="CV403" s="26"/>
      <c r="CW403" s="26"/>
      <c r="CX403" s="26"/>
    </row>
    <row r="404" spans="1:102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6"/>
      <c r="AB404" s="26"/>
      <c r="AC404" s="26"/>
      <c r="AD404" s="26"/>
      <c r="AE404" s="26"/>
      <c r="AF404" s="26"/>
      <c r="AG404" s="26"/>
      <c r="AH404" s="26"/>
      <c r="AI404" s="26"/>
      <c r="AJ404" s="26"/>
      <c r="AK404" s="26"/>
      <c r="AL404" s="26"/>
      <c r="AM404" s="26"/>
      <c r="AN404" s="26"/>
      <c r="AO404" s="26"/>
      <c r="AP404" s="26"/>
      <c r="AQ404" s="26"/>
      <c r="AR404" s="26"/>
      <c r="AS404" s="26"/>
      <c r="AT404" s="26"/>
      <c r="AU404" s="26"/>
      <c r="AV404" s="26"/>
      <c r="AW404" s="26"/>
      <c r="AX404" s="26"/>
      <c r="AY404" s="26"/>
      <c r="AZ404" s="26"/>
      <c r="BA404" s="26"/>
      <c r="BB404" s="26"/>
      <c r="BC404" s="26"/>
      <c r="BD404" s="26"/>
      <c r="BE404" s="26"/>
      <c r="BF404" s="26"/>
      <c r="BG404" s="26"/>
      <c r="BH404" s="26"/>
      <c r="BI404" s="26"/>
      <c r="BJ404" s="26"/>
      <c r="BK404" s="26"/>
      <c r="BL404" s="26"/>
      <c r="BM404" s="26"/>
      <c r="BN404" s="26"/>
      <c r="BO404" s="26"/>
      <c r="BP404" s="26"/>
      <c r="BQ404" s="26"/>
      <c r="BR404" s="26"/>
      <c r="BS404" s="26"/>
      <c r="BT404" s="26"/>
      <c r="BU404" s="26"/>
      <c r="BV404" s="26"/>
      <c r="BW404" s="26"/>
      <c r="BX404" s="26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26"/>
      <c r="CP404" s="26"/>
      <c r="CQ404" s="26"/>
      <c r="CR404" s="26"/>
      <c r="CS404" s="26"/>
      <c r="CT404" s="26"/>
      <c r="CU404" s="26"/>
      <c r="CV404" s="26"/>
      <c r="CW404" s="26"/>
      <c r="CX404" s="26"/>
    </row>
    <row r="405" spans="1:102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6"/>
      <c r="AB405" s="26"/>
      <c r="AC405" s="26"/>
      <c r="AD405" s="26"/>
      <c r="AE405" s="26"/>
      <c r="AF405" s="26"/>
      <c r="AG405" s="26"/>
      <c r="AH405" s="26"/>
      <c r="AI405" s="26"/>
      <c r="AJ405" s="26"/>
      <c r="AK405" s="26"/>
      <c r="AL405" s="26"/>
      <c r="AM405" s="26"/>
      <c r="AN405" s="26"/>
      <c r="AO405" s="26"/>
      <c r="AP405" s="26"/>
      <c r="AQ405" s="26"/>
      <c r="AR405" s="26"/>
      <c r="AS405" s="26"/>
      <c r="AT405" s="26"/>
      <c r="AU405" s="26"/>
      <c r="AV405" s="26"/>
      <c r="AW405" s="26"/>
      <c r="AX405" s="26"/>
      <c r="AY405" s="26"/>
      <c r="AZ405" s="26"/>
      <c r="BA405" s="26"/>
      <c r="BB405" s="26"/>
      <c r="BC405" s="26"/>
      <c r="BD405" s="26"/>
      <c r="BE405" s="26"/>
      <c r="BF405" s="26"/>
      <c r="BG405" s="26"/>
      <c r="BH405" s="26"/>
      <c r="BI405" s="26"/>
      <c r="BJ405" s="26"/>
      <c r="BK405" s="26"/>
      <c r="BL405" s="26"/>
      <c r="BM405" s="26"/>
      <c r="BN405" s="26"/>
      <c r="BO405" s="26"/>
      <c r="BP405" s="26"/>
      <c r="BQ405" s="26"/>
      <c r="BR405" s="26"/>
      <c r="BS405" s="26"/>
      <c r="BT405" s="26"/>
      <c r="BU405" s="26"/>
      <c r="BV405" s="26"/>
      <c r="BW405" s="26"/>
      <c r="BX405" s="26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26"/>
      <c r="CP405" s="26"/>
      <c r="CQ405" s="26"/>
      <c r="CR405" s="26"/>
      <c r="CS405" s="26"/>
      <c r="CT405" s="26"/>
      <c r="CU405" s="26"/>
      <c r="CV405" s="26"/>
      <c r="CW405" s="26"/>
      <c r="CX405" s="26"/>
    </row>
    <row r="406" spans="1:102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6"/>
      <c r="AB406" s="26"/>
      <c r="AC406" s="26"/>
      <c r="AD406" s="26"/>
      <c r="AE406" s="26"/>
      <c r="AF406" s="26"/>
      <c r="AG406" s="26"/>
      <c r="AH406" s="26"/>
      <c r="AI406" s="26"/>
      <c r="AJ406" s="26"/>
      <c r="AK406" s="26"/>
      <c r="AL406" s="26"/>
      <c r="AM406" s="26"/>
      <c r="AN406" s="26"/>
      <c r="AO406" s="26"/>
      <c r="AP406" s="26"/>
      <c r="AQ406" s="26"/>
      <c r="AR406" s="26"/>
      <c r="AS406" s="26"/>
      <c r="AT406" s="26"/>
      <c r="AU406" s="26"/>
      <c r="AV406" s="26"/>
      <c r="AW406" s="26"/>
      <c r="AX406" s="26"/>
      <c r="AY406" s="26"/>
      <c r="AZ406" s="26"/>
      <c r="BA406" s="26"/>
      <c r="BB406" s="26"/>
      <c r="BC406" s="26"/>
      <c r="BD406" s="26"/>
      <c r="BE406" s="26"/>
      <c r="BF406" s="26"/>
      <c r="BG406" s="26"/>
      <c r="BH406" s="26"/>
      <c r="BI406" s="26"/>
      <c r="BJ406" s="26"/>
      <c r="BK406" s="26"/>
      <c r="BL406" s="26"/>
      <c r="BM406" s="26"/>
      <c r="BN406" s="26"/>
      <c r="BO406" s="26"/>
      <c r="BP406" s="26"/>
      <c r="BQ406" s="26"/>
      <c r="BR406" s="26"/>
      <c r="BS406" s="26"/>
      <c r="BT406" s="26"/>
      <c r="BU406" s="26"/>
      <c r="BV406" s="26"/>
      <c r="BW406" s="26"/>
      <c r="BX406" s="26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26"/>
      <c r="CP406" s="26"/>
      <c r="CQ406" s="26"/>
      <c r="CR406" s="26"/>
      <c r="CS406" s="26"/>
      <c r="CT406" s="26"/>
      <c r="CU406" s="26"/>
      <c r="CV406" s="26"/>
      <c r="CW406" s="26"/>
      <c r="CX406" s="26"/>
    </row>
    <row r="407" spans="1:102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6"/>
      <c r="AB407" s="26"/>
      <c r="AC407" s="26"/>
      <c r="AD407" s="26"/>
      <c r="AE407" s="26"/>
      <c r="AF407" s="26"/>
      <c r="AG407" s="26"/>
      <c r="AH407" s="26"/>
      <c r="AI407" s="26"/>
      <c r="AJ407" s="26"/>
      <c r="AK407" s="26"/>
      <c r="AL407" s="26"/>
      <c r="AM407" s="26"/>
      <c r="AN407" s="26"/>
      <c r="AO407" s="26"/>
      <c r="AP407" s="26"/>
      <c r="AQ407" s="26"/>
      <c r="AR407" s="26"/>
      <c r="AS407" s="26"/>
      <c r="AT407" s="26"/>
      <c r="AU407" s="26"/>
      <c r="AV407" s="26"/>
      <c r="AW407" s="26"/>
      <c r="AX407" s="26"/>
      <c r="AY407" s="26"/>
      <c r="AZ407" s="26"/>
      <c r="BA407" s="26"/>
      <c r="BB407" s="26"/>
      <c r="BC407" s="26"/>
      <c r="BD407" s="26"/>
      <c r="BE407" s="26"/>
      <c r="BF407" s="26"/>
      <c r="BG407" s="26"/>
      <c r="BH407" s="26"/>
      <c r="BI407" s="26"/>
      <c r="BJ407" s="26"/>
      <c r="BK407" s="26"/>
      <c r="BL407" s="26"/>
      <c r="BM407" s="26"/>
      <c r="BN407" s="26"/>
      <c r="BO407" s="26"/>
      <c r="BP407" s="26"/>
      <c r="BQ407" s="26"/>
      <c r="BR407" s="26"/>
      <c r="BS407" s="26"/>
      <c r="BT407" s="26"/>
      <c r="BU407" s="26"/>
      <c r="BV407" s="26"/>
      <c r="BW407" s="26"/>
      <c r="BX407" s="26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26"/>
      <c r="CP407" s="26"/>
      <c r="CQ407" s="26"/>
      <c r="CR407" s="26"/>
      <c r="CS407" s="26"/>
      <c r="CT407" s="26"/>
      <c r="CU407" s="26"/>
      <c r="CV407" s="26"/>
      <c r="CW407" s="26"/>
      <c r="CX407" s="26"/>
    </row>
    <row r="408" spans="1:102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6"/>
      <c r="AB408" s="26"/>
      <c r="AC408" s="26"/>
      <c r="AD408" s="26"/>
      <c r="AE408" s="26"/>
      <c r="AF408" s="26"/>
      <c r="AG408" s="26"/>
      <c r="AH408" s="26"/>
      <c r="AI408" s="26"/>
      <c r="AJ408" s="26"/>
      <c r="AK408" s="26"/>
      <c r="AL408" s="26"/>
      <c r="AM408" s="26"/>
      <c r="AN408" s="26"/>
      <c r="AO408" s="26"/>
      <c r="AP408" s="26"/>
      <c r="AQ408" s="26"/>
      <c r="AR408" s="26"/>
      <c r="AS408" s="26"/>
      <c r="AT408" s="26"/>
      <c r="AU408" s="26"/>
      <c r="AV408" s="26"/>
      <c r="AW408" s="26"/>
      <c r="AX408" s="26"/>
      <c r="AY408" s="26"/>
      <c r="AZ408" s="26"/>
      <c r="BA408" s="26"/>
      <c r="BB408" s="26"/>
      <c r="BC408" s="26"/>
      <c r="BD408" s="26"/>
      <c r="BE408" s="26"/>
      <c r="BF408" s="26"/>
      <c r="BG408" s="26"/>
      <c r="BH408" s="26"/>
      <c r="BI408" s="26"/>
      <c r="BJ408" s="26"/>
      <c r="BK408" s="26"/>
      <c r="BL408" s="26"/>
      <c r="BM408" s="26"/>
      <c r="BN408" s="26"/>
      <c r="BO408" s="26"/>
      <c r="BP408" s="26"/>
      <c r="BQ408" s="26"/>
      <c r="BR408" s="26"/>
      <c r="BS408" s="26"/>
      <c r="BT408" s="26"/>
      <c r="BU408" s="26"/>
      <c r="BV408" s="26"/>
      <c r="BW408" s="26"/>
      <c r="BX408" s="26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26"/>
      <c r="CP408" s="26"/>
      <c r="CQ408" s="26"/>
      <c r="CR408" s="26"/>
      <c r="CS408" s="26"/>
      <c r="CT408" s="26"/>
      <c r="CU408" s="26"/>
      <c r="CV408" s="26"/>
      <c r="CW408" s="26"/>
      <c r="CX408" s="26"/>
    </row>
    <row r="409" spans="1:102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6"/>
      <c r="AB409" s="26"/>
      <c r="AC409" s="26"/>
      <c r="AD409" s="26"/>
      <c r="AE409" s="26"/>
      <c r="AF409" s="26"/>
      <c r="AG409" s="26"/>
      <c r="AH409" s="26"/>
      <c r="AI409" s="26"/>
      <c r="AJ409" s="26"/>
      <c r="AK409" s="26"/>
      <c r="AL409" s="26"/>
      <c r="AM409" s="26"/>
      <c r="AN409" s="26"/>
      <c r="AO409" s="26"/>
      <c r="AP409" s="26"/>
      <c r="AQ409" s="26"/>
      <c r="AR409" s="26"/>
      <c r="AS409" s="26"/>
      <c r="AT409" s="26"/>
      <c r="AU409" s="26"/>
      <c r="AV409" s="26"/>
      <c r="AW409" s="26"/>
      <c r="AX409" s="26"/>
      <c r="AY409" s="26"/>
      <c r="AZ409" s="26"/>
      <c r="BA409" s="26"/>
      <c r="BB409" s="26"/>
      <c r="BC409" s="26"/>
      <c r="BD409" s="26"/>
      <c r="BE409" s="26"/>
      <c r="BF409" s="26"/>
      <c r="BG409" s="26"/>
      <c r="BH409" s="26"/>
      <c r="BI409" s="26"/>
      <c r="BJ409" s="26"/>
      <c r="BK409" s="26"/>
      <c r="BL409" s="26"/>
      <c r="BM409" s="26"/>
      <c r="BN409" s="26"/>
      <c r="BO409" s="26"/>
      <c r="BP409" s="26"/>
      <c r="BQ409" s="26"/>
      <c r="BR409" s="26"/>
      <c r="BS409" s="26"/>
      <c r="BT409" s="26"/>
      <c r="BU409" s="26"/>
      <c r="BV409" s="26"/>
      <c r="BW409" s="26"/>
      <c r="BX409" s="26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26"/>
      <c r="CP409" s="26"/>
      <c r="CQ409" s="26"/>
      <c r="CR409" s="26"/>
      <c r="CS409" s="26"/>
      <c r="CT409" s="26"/>
      <c r="CU409" s="26"/>
      <c r="CV409" s="26"/>
      <c r="CW409" s="26"/>
      <c r="CX409" s="26"/>
    </row>
    <row r="410" spans="1:102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6"/>
      <c r="AB410" s="26"/>
      <c r="AC410" s="26"/>
      <c r="AD410" s="26"/>
      <c r="AE410" s="26"/>
      <c r="AF410" s="26"/>
      <c r="AG410" s="26"/>
      <c r="AH410" s="26"/>
      <c r="AI410" s="26"/>
      <c r="AJ410" s="26"/>
      <c r="AK410" s="26"/>
      <c r="AL410" s="26"/>
      <c r="AM410" s="26"/>
      <c r="AN410" s="26"/>
      <c r="AO410" s="26"/>
      <c r="AP410" s="26"/>
      <c r="AQ410" s="26"/>
      <c r="AR410" s="26"/>
      <c r="AS410" s="26"/>
      <c r="AT410" s="26"/>
      <c r="AU410" s="26"/>
      <c r="AV410" s="26"/>
      <c r="AW410" s="26"/>
      <c r="AX410" s="26"/>
      <c r="AY410" s="26"/>
      <c r="AZ410" s="26"/>
      <c r="BA410" s="26"/>
      <c r="BB410" s="26"/>
      <c r="BC410" s="26"/>
      <c r="BD410" s="26"/>
      <c r="BE410" s="26"/>
      <c r="BF410" s="26"/>
      <c r="BG410" s="26"/>
      <c r="BH410" s="26"/>
      <c r="BI410" s="26"/>
      <c r="BJ410" s="26"/>
      <c r="BK410" s="26"/>
      <c r="BL410" s="26"/>
      <c r="BM410" s="26"/>
      <c r="BN410" s="26"/>
      <c r="BO410" s="26"/>
      <c r="BP410" s="26"/>
      <c r="BQ410" s="26"/>
      <c r="BR410" s="26"/>
      <c r="BS410" s="26"/>
      <c r="BT410" s="26"/>
      <c r="BU410" s="26"/>
      <c r="BV410" s="26"/>
      <c r="BW410" s="26"/>
      <c r="BX410" s="26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26"/>
      <c r="CP410" s="26"/>
      <c r="CQ410" s="26"/>
      <c r="CR410" s="26"/>
      <c r="CS410" s="26"/>
      <c r="CT410" s="26"/>
      <c r="CU410" s="26"/>
      <c r="CV410" s="26"/>
      <c r="CW410" s="26"/>
      <c r="CX410" s="26"/>
    </row>
    <row r="411" spans="1:102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6"/>
      <c r="AB411" s="26"/>
      <c r="AC411" s="26"/>
      <c r="AD411" s="26"/>
      <c r="AE411" s="26"/>
      <c r="AF411" s="26"/>
      <c r="AG411" s="26"/>
      <c r="AH411" s="26"/>
      <c r="AI411" s="26"/>
      <c r="AJ411" s="26"/>
      <c r="AK411" s="26"/>
      <c r="AL411" s="26"/>
      <c r="AM411" s="26"/>
      <c r="AN411" s="26"/>
      <c r="AO411" s="26"/>
      <c r="AP411" s="26"/>
      <c r="AQ411" s="26"/>
      <c r="AR411" s="26"/>
      <c r="AS411" s="26"/>
      <c r="AT411" s="26"/>
      <c r="AU411" s="26"/>
      <c r="AV411" s="26"/>
      <c r="AW411" s="26"/>
      <c r="AX411" s="26"/>
      <c r="AY411" s="26"/>
      <c r="AZ411" s="26"/>
      <c r="BA411" s="26"/>
      <c r="BB411" s="26"/>
      <c r="BC411" s="26"/>
      <c r="BD411" s="26"/>
      <c r="BE411" s="26"/>
      <c r="BF411" s="26"/>
      <c r="BG411" s="26"/>
      <c r="BH411" s="26"/>
      <c r="BI411" s="26"/>
      <c r="BJ411" s="26"/>
      <c r="BK411" s="26"/>
      <c r="BL411" s="26"/>
      <c r="BM411" s="26"/>
      <c r="BN411" s="26"/>
      <c r="BO411" s="26"/>
      <c r="BP411" s="26"/>
      <c r="BQ411" s="26"/>
      <c r="BR411" s="26"/>
      <c r="BS411" s="26"/>
      <c r="BT411" s="26"/>
      <c r="BU411" s="26"/>
      <c r="BV411" s="26"/>
      <c r="BW411" s="26"/>
      <c r="BX411" s="26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26"/>
      <c r="CP411" s="26"/>
      <c r="CQ411" s="26"/>
      <c r="CR411" s="26"/>
      <c r="CS411" s="26"/>
      <c r="CT411" s="26"/>
      <c r="CU411" s="26"/>
      <c r="CV411" s="26"/>
      <c r="CW411" s="26"/>
      <c r="CX411" s="26"/>
    </row>
    <row r="412" spans="1:102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6"/>
      <c r="AB412" s="26"/>
      <c r="AC412" s="26"/>
      <c r="AD412" s="26"/>
      <c r="AE412" s="26"/>
      <c r="AF412" s="26"/>
      <c r="AG412" s="26"/>
      <c r="AH412" s="26"/>
      <c r="AI412" s="26"/>
      <c r="AJ412" s="26"/>
      <c r="AK412" s="26"/>
      <c r="AL412" s="26"/>
      <c r="AM412" s="26"/>
      <c r="AN412" s="26"/>
      <c r="AO412" s="26"/>
      <c r="AP412" s="26"/>
      <c r="AQ412" s="26"/>
      <c r="AR412" s="26"/>
      <c r="AS412" s="26"/>
      <c r="AT412" s="26"/>
      <c r="AU412" s="26"/>
      <c r="AV412" s="26"/>
      <c r="AW412" s="26"/>
      <c r="AX412" s="26"/>
      <c r="AY412" s="26"/>
      <c r="AZ412" s="26"/>
      <c r="BA412" s="26"/>
      <c r="BB412" s="26"/>
      <c r="BC412" s="26"/>
      <c r="BD412" s="26"/>
      <c r="BE412" s="26"/>
      <c r="BF412" s="26"/>
      <c r="BG412" s="26"/>
      <c r="BH412" s="26"/>
      <c r="BI412" s="26"/>
      <c r="BJ412" s="26"/>
      <c r="BK412" s="26"/>
      <c r="BL412" s="26"/>
      <c r="BM412" s="26"/>
      <c r="BN412" s="26"/>
      <c r="BO412" s="26"/>
      <c r="BP412" s="26"/>
      <c r="BQ412" s="26"/>
      <c r="BR412" s="26"/>
      <c r="BS412" s="26"/>
      <c r="BT412" s="26"/>
      <c r="BU412" s="26"/>
      <c r="BV412" s="26"/>
      <c r="BW412" s="26"/>
      <c r="BX412" s="26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26"/>
      <c r="CP412" s="26"/>
      <c r="CQ412" s="26"/>
      <c r="CR412" s="26"/>
      <c r="CS412" s="26"/>
      <c r="CT412" s="26"/>
      <c r="CU412" s="26"/>
      <c r="CV412" s="26"/>
      <c r="CW412" s="26"/>
      <c r="CX412" s="26"/>
    </row>
    <row r="413" spans="1:102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6"/>
      <c r="AB413" s="26"/>
      <c r="AC413" s="26"/>
      <c r="AD413" s="26"/>
      <c r="AE413" s="26"/>
      <c r="AF413" s="26"/>
      <c r="AG413" s="26"/>
      <c r="AH413" s="26"/>
      <c r="AI413" s="26"/>
      <c r="AJ413" s="26"/>
      <c r="AK413" s="26"/>
      <c r="AL413" s="26"/>
      <c r="AM413" s="26"/>
      <c r="AN413" s="26"/>
      <c r="AO413" s="26"/>
      <c r="AP413" s="26"/>
      <c r="AQ413" s="26"/>
      <c r="AR413" s="26"/>
      <c r="AS413" s="26"/>
      <c r="AT413" s="26"/>
      <c r="AU413" s="26"/>
      <c r="AV413" s="26"/>
      <c r="AW413" s="26"/>
      <c r="AX413" s="26"/>
      <c r="AY413" s="26"/>
      <c r="AZ413" s="26"/>
      <c r="BA413" s="26"/>
      <c r="BB413" s="26"/>
      <c r="BC413" s="26"/>
      <c r="BD413" s="26"/>
      <c r="BE413" s="26"/>
      <c r="BF413" s="26"/>
      <c r="BG413" s="26"/>
      <c r="BH413" s="26"/>
      <c r="BI413" s="26"/>
      <c r="BJ413" s="26"/>
      <c r="BK413" s="26"/>
      <c r="BL413" s="26"/>
      <c r="BM413" s="26"/>
      <c r="BN413" s="26"/>
      <c r="BO413" s="26"/>
      <c r="BP413" s="26"/>
      <c r="BQ413" s="26"/>
      <c r="BR413" s="26"/>
      <c r="BS413" s="26"/>
      <c r="BT413" s="26"/>
      <c r="BU413" s="26"/>
      <c r="BV413" s="26"/>
      <c r="BW413" s="26"/>
      <c r="BX413" s="26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26"/>
      <c r="CP413" s="26"/>
      <c r="CQ413" s="26"/>
      <c r="CR413" s="26"/>
      <c r="CS413" s="26"/>
      <c r="CT413" s="26"/>
      <c r="CU413" s="26"/>
      <c r="CV413" s="26"/>
      <c r="CW413" s="26"/>
      <c r="CX413" s="26"/>
    </row>
    <row r="414" spans="1:102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6"/>
      <c r="AB414" s="26"/>
      <c r="AC414" s="26"/>
      <c r="AD414" s="26"/>
      <c r="AE414" s="26"/>
      <c r="AF414" s="26"/>
      <c r="AG414" s="26"/>
      <c r="AH414" s="26"/>
      <c r="AI414" s="26"/>
      <c r="AJ414" s="26"/>
      <c r="AK414" s="26"/>
      <c r="AL414" s="26"/>
      <c r="AM414" s="26"/>
      <c r="AN414" s="26"/>
      <c r="AO414" s="26"/>
      <c r="AP414" s="26"/>
      <c r="AQ414" s="26"/>
      <c r="AR414" s="26"/>
      <c r="AS414" s="26"/>
      <c r="AT414" s="26"/>
      <c r="AU414" s="26"/>
      <c r="AV414" s="26"/>
      <c r="AW414" s="26"/>
      <c r="AX414" s="26"/>
      <c r="AY414" s="26"/>
      <c r="AZ414" s="26"/>
      <c r="BA414" s="26"/>
      <c r="BB414" s="26"/>
      <c r="BC414" s="26"/>
      <c r="BD414" s="26"/>
      <c r="BE414" s="26"/>
      <c r="BF414" s="26"/>
      <c r="BG414" s="26"/>
      <c r="BH414" s="26"/>
      <c r="BI414" s="26"/>
      <c r="BJ414" s="26"/>
      <c r="BK414" s="26"/>
      <c r="BL414" s="26"/>
      <c r="BM414" s="26"/>
      <c r="BN414" s="26"/>
      <c r="BO414" s="26"/>
      <c r="BP414" s="26"/>
      <c r="BQ414" s="26"/>
      <c r="BR414" s="26"/>
      <c r="BS414" s="26"/>
      <c r="BT414" s="26"/>
      <c r="BU414" s="26"/>
      <c r="BV414" s="26"/>
      <c r="BW414" s="26"/>
      <c r="BX414" s="26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26"/>
      <c r="CP414" s="26"/>
      <c r="CQ414" s="26"/>
      <c r="CR414" s="26"/>
      <c r="CS414" s="26"/>
      <c r="CT414" s="26"/>
      <c r="CU414" s="26"/>
      <c r="CV414" s="26"/>
      <c r="CW414" s="26"/>
      <c r="CX414" s="26"/>
    </row>
    <row r="415" spans="1:102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6"/>
      <c r="AB415" s="26"/>
      <c r="AC415" s="26"/>
      <c r="AD415" s="26"/>
      <c r="AE415" s="26"/>
      <c r="AF415" s="26"/>
      <c r="AG415" s="26"/>
      <c r="AH415" s="26"/>
      <c r="AI415" s="26"/>
      <c r="AJ415" s="26"/>
      <c r="AK415" s="26"/>
      <c r="AL415" s="26"/>
      <c r="AM415" s="26"/>
      <c r="AN415" s="26"/>
      <c r="AO415" s="26"/>
      <c r="AP415" s="26"/>
      <c r="AQ415" s="26"/>
      <c r="AR415" s="26"/>
      <c r="AS415" s="26"/>
      <c r="AT415" s="26"/>
      <c r="AU415" s="26"/>
      <c r="AV415" s="26"/>
      <c r="AW415" s="26"/>
      <c r="AX415" s="26"/>
      <c r="AY415" s="26"/>
      <c r="AZ415" s="26"/>
      <c r="BA415" s="26"/>
      <c r="BB415" s="26"/>
      <c r="BC415" s="26"/>
      <c r="BD415" s="26"/>
      <c r="BE415" s="26"/>
      <c r="BF415" s="26"/>
      <c r="BG415" s="26"/>
      <c r="BH415" s="26"/>
      <c r="BI415" s="26"/>
      <c r="BJ415" s="26"/>
      <c r="BK415" s="26"/>
      <c r="BL415" s="26"/>
      <c r="BM415" s="26"/>
      <c r="BN415" s="26"/>
      <c r="BO415" s="26"/>
      <c r="BP415" s="26"/>
      <c r="BQ415" s="26"/>
      <c r="BR415" s="26"/>
      <c r="BS415" s="26"/>
      <c r="BT415" s="26"/>
      <c r="BU415" s="26"/>
      <c r="BV415" s="26"/>
      <c r="BW415" s="26"/>
      <c r="BX415" s="26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26"/>
      <c r="CP415" s="26"/>
      <c r="CQ415" s="26"/>
      <c r="CR415" s="26"/>
      <c r="CS415" s="26"/>
      <c r="CT415" s="26"/>
      <c r="CU415" s="26"/>
      <c r="CV415" s="26"/>
      <c r="CW415" s="26"/>
      <c r="CX415" s="26"/>
    </row>
    <row r="416" spans="1:102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6"/>
      <c r="AB416" s="26"/>
      <c r="AC416" s="26"/>
      <c r="AD416" s="26"/>
      <c r="AE416" s="26"/>
      <c r="AF416" s="26"/>
      <c r="AG416" s="26"/>
      <c r="AH416" s="26"/>
      <c r="AI416" s="26"/>
      <c r="AJ416" s="26"/>
      <c r="AK416" s="26"/>
      <c r="AL416" s="26"/>
      <c r="AM416" s="26"/>
      <c r="AN416" s="26"/>
      <c r="AO416" s="26"/>
      <c r="AP416" s="26"/>
      <c r="AQ416" s="26"/>
      <c r="AR416" s="26"/>
      <c r="AS416" s="26"/>
      <c r="AT416" s="26"/>
      <c r="AU416" s="26"/>
      <c r="AV416" s="26"/>
      <c r="AW416" s="26"/>
      <c r="AX416" s="26"/>
      <c r="AY416" s="26"/>
      <c r="AZ416" s="26"/>
      <c r="BA416" s="26"/>
      <c r="BB416" s="26"/>
      <c r="BC416" s="26"/>
      <c r="BD416" s="26"/>
      <c r="BE416" s="26"/>
      <c r="BF416" s="26"/>
      <c r="BG416" s="26"/>
      <c r="BH416" s="26"/>
      <c r="BI416" s="26"/>
      <c r="BJ416" s="26"/>
      <c r="BK416" s="26"/>
      <c r="BL416" s="26"/>
      <c r="BM416" s="26"/>
      <c r="BN416" s="26"/>
      <c r="BO416" s="26"/>
      <c r="BP416" s="26"/>
      <c r="BQ416" s="26"/>
      <c r="BR416" s="26"/>
      <c r="BS416" s="26"/>
      <c r="BT416" s="26"/>
      <c r="BU416" s="26"/>
      <c r="BV416" s="26"/>
      <c r="BW416" s="26"/>
      <c r="BX416" s="26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26"/>
      <c r="CP416" s="26"/>
      <c r="CQ416" s="26"/>
      <c r="CR416" s="26"/>
      <c r="CS416" s="26"/>
      <c r="CT416" s="26"/>
      <c r="CU416" s="26"/>
      <c r="CV416" s="26"/>
      <c r="CW416" s="26"/>
      <c r="CX416" s="26"/>
    </row>
    <row r="417" spans="1:102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6"/>
      <c r="AB417" s="26"/>
      <c r="AC417" s="26"/>
      <c r="AD417" s="26"/>
      <c r="AE417" s="26"/>
      <c r="AF417" s="26"/>
      <c r="AG417" s="26"/>
      <c r="AH417" s="26"/>
      <c r="AI417" s="26"/>
      <c r="AJ417" s="26"/>
      <c r="AK417" s="26"/>
      <c r="AL417" s="26"/>
      <c r="AM417" s="26"/>
      <c r="AN417" s="26"/>
      <c r="AO417" s="26"/>
      <c r="AP417" s="26"/>
      <c r="AQ417" s="26"/>
      <c r="AR417" s="26"/>
      <c r="AS417" s="26"/>
      <c r="AT417" s="26"/>
      <c r="AU417" s="26"/>
      <c r="AV417" s="26"/>
      <c r="AW417" s="26"/>
      <c r="AX417" s="26"/>
      <c r="AY417" s="26"/>
      <c r="AZ417" s="26"/>
      <c r="BA417" s="26"/>
      <c r="BB417" s="26"/>
      <c r="BC417" s="26"/>
      <c r="BD417" s="26"/>
      <c r="BE417" s="26"/>
      <c r="BF417" s="26"/>
      <c r="BG417" s="26"/>
      <c r="BH417" s="26"/>
      <c r="BI417" s="26"/>
      <c r="BJ417" s="26"/>
      <c r="BK417" s="26"/>
      <c r="BL417" s="26"/>
      <c r="BM417" s="26"/>
      <c r="BN417" s="26"/>
      <c r="BO417" s="26"/>
      <c r="BP417" s="26"/>
      <c r="BQ417" s="26"/>
      <c r="BR417" s="26"/>
      <c r="BS417" s="26"/>
      <c r="BT417" s="26"/>
      <c r="BU417" s="26"/>
      <c r="BV417" s="26"/>
      <c r="BW417" s="26"/>
      <c r="BX417" s="26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26"/>
      <c r="CP417" s="26"/>
      <c r="CQ417" s="26"/>
      <c r="CR417" s="26"/>
      <c r="CS417" s="26"/>
      <c r="CT417" s="26"/>
      <c r="CU417" s="26"/>
      <c r="CV417" s="26"/>
      <c r="CW417" s="26"/>
      <c r="CX417" s="26"/>
    </row>
    <row r="418" spans="1:102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6"/>
      <c r="AB418" s="26"/>
      <c r="AC418" s="26"/>
      <c r="AD418" s="26"/>
      <c r="AE418" s="26"/>
      <c r="AF418" s="26"/>
      <c r="AG418" s="26"/>
      <c r="AH418" s="26"/>
      <c r="AI418" s="26"/>
      <c r="AJ418" s="26"/>
      <c r="AK418" s="26"/>
      <c r="AL418" s="26"/>
      <c r="AM418" s="26"/>
      <c r="AN418" s="26"/>
      <c r="AO418" s="26"/>
      <c r="AP418" s="26"/>
      <c r="AQ418" s="26"/>
      <c r="AR418" s="26"/>
      <c r="AS418" s="26"/>
      <c r="AT418" s="26"/>
      <c r="AU418" s="26"/>
      <c r="AV418" s="26"/>
      <c r="AW418" s="26"/>
      <c r="AX418" s="26"/>
      <c r="AY418" s="26"/>
      <c r="AZ418" s="26"/>
      <c r="BA418" s="26"/>
      <c r="BB418" s="26"/>
      <c r="BC418" s="26"/>
      <c r="BD418" s="26"/>
      <c r="BE418" s="26"/>
      <c r="BF418" s="26"/>
      <c r="BG418" s="26"/>
      <c r="BH418" s="26"/>
      <c r="BI418" s="26"/>
      <c r="BJ418" s="26"/>
      <c r="BK418" s="26"/>
      <c r="BL418" s="26"/>
      <c r="BM418" s="26"/>
      <c r="BN418" s="26"/>
      <c r="BO418" s="26"/>
      <c r="BP418" s="26"/>
      <c r="BQ418" s="26"/>
      <c r="BR418" s="26"/>
      <c r="BS418" s="26"/>
      <c r="BT418" s="26"/>
      <c r="BU418" s="26"/>
      <c r="BV418" s="26"/>
      <c r="BW418" s="26"/>
      <c r="BX418" s="26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26"/>
      <c r="CP418" s="26"/>
      <c r="CQ418" s="26"/>
      <c r="CR418" s="26"/>
      <c r="CS418" s="26"/>
      <c r="CT418" s="26"/>
      <c r="CU418" s="26"/>
      <c r="CV418" s="26"/>
      <c r="CW418" s="26"/>
      <c r="CX418" s="26"/>
    </row>
    <row r="419" spans="1:102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6"/>
      <c r="AB419" s="26"/>
      <c r="AC419" s="26"/>
      <c r="AD419" s="26"/>
      <c r="AE419" s="26"/>
      <c r="AF419" s="26"/>
      <c r="AG419" s="26"/>
      <c r="AH419" s="26"/>
      <c r="AI419" s="26"/>
      <c r="AJ419" s="26"/>
      <c r="AK419" s="26"/>
      <c r="AL419" s="26"/>
      <c r="AM419" s="26"/>
      <c r="AN419" s="26"/>
      <c r="AO419" s="26"/>
      <c r="AP419" s="26"/>
      <c r="AQ419" s="26"/>
      <c r="AR419" s="26"/>
      <c r="AS419" s="26"/>
      <c r="AT419" s="26"/>
      <c r="AU419" s="26"/>
      <c r="AV419" s="26"/>
      <c r="AW419" s="26"/>
      <c r="AX419" s="26"/>
      <c r="AY419" s="26"/>
      <c r="AZ419" s="26"/>
      <c r="BA419" s="26"/>
      <c r="BB419" s="26"/>
      <c r="BC419" s="26"/>
      <c r="BD419" s="26"/>
      <c r="BE419" s="26"/>
      <c r="BF419" s="26"/>
      <c r="BG419" s="26"/>
      <c r="BH419" s="26"/>
      <c r="BI419" s="26"/>
      <c r="BJ419" s="26"/>
      <c r="BK419" s="26"/>
      <c r="BL419" s="26"/>
      <c r="BM419" s="26"/>
      <c r="BN419" s="26"/>
      <c r="BO419" s="26"/>
      <c r="BP419" s="26"/>
      <c r="BQ419" s="26"/>
      <c r="BR419" s="26"/>
      <c r="BS419" s="26"/>
      <c r="BT419" s="26"/>
      <c r="BU419" s="26"/>
      <c r="BV419" s="26"/>
      <c r="BW419" s="26"/>
      <c r="BX419" s="26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K419" s="26"/>
      <c r="CL419" s="26"/>
      <c r="CM419" s="26"/>
      <c r="CN419" s="26"/>
      <c r="CO419" s="26"/>
      <c r="CP419" s="26"/>
      <c r="CQ419" s="26"/>
      <c r="CR419" s="26"/>
      <c r="CS419" s="26"/>
      <c r="CT419" s="26"/>
      <c r="CU419" s="26"/>
      <c r="CV419" s="26"/>
      <c r="CW419" s="26"/>
      <c r="CX419" s="26"/>
    </row>
    <row r="420" spans="1:102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6"/>
      <c r="AB420" s="26"/>
      <c r="AC420" s="26"/>
      <c r="AD420" s="26"/>
      <c r="AE420" s="26"/>
      <c r="AF420" s="26"/>
      <c r="AG420" s="26"/>
      <c r="AH420" s="26"/>
      <c r="AI420" s="26"/>
      <c r="AJ420" s="26"/>
      <c r="AK420" s="26"/>
      <c r="AL420" s="26"/>
      <c r="AM420" s="26"/>
      <c r="AN420" s="26"/>
      <c r="AO420" s="26"/>
      <c r="AP420" s="26"/>
      <c r="AQ420" s="26"/>
      <c r="AR420" s="26"/>
      <c r="AS420" s="26"/>
      <c r="AT420" s="26"/>
      <c r="AU420" s="26"/>
      <c r="AV420" s="26"/>
      <c r="AW420" s="26"/>
      <c r="AX420" s="26"/>
      <c r="AY420" s="26"/>
      <c r="AZ420" s="26"/>
      <c r="BA420" s="26"/>
      <c r="BB420" s="26"/>
      <c r="BC420" s="26"/>
      <c r="BD420" s="26"/>
      <c r="BE420" s="26"/>
      <c r="BF420" s="26"/>
      <c r="BG420" s="26"/>
      <c r="BH420" s="26"/>
      <c r="BI420" s="26"/>
      <c r="BJ420" s="26"/>
      <c r="BK420" s="26"/>
      <c r="BL420" s="26"/>
      <c r="BM420" s="26"/>
      <c r="BN420" s="26"/>
      <c r="BO420" s="26"/>
      <c r="BP420" s="26"/>
      <c r="BQ420" s="26"/>
      <c r="BR420" s="26"/>
      <c r="BS420" s="26"/>
      <c r="BT420" s="26"/>
      <c r="BU420" s="26"/>
      <c r="BV420" s="26"/>
      <c r="BW420" s="26"/>
      <c r="BX420" s="26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K420" s="26"/>
      <c r="CL420" s="26"/>
      <c r="CM420" s="26"/>
      <c r="CN420" s="26"/>
      <c r="CO420" s="26"/>
      <c r="CP420" s="26"/>
      <c r="CQ420" s="26"/>
      <c r="CR420" s="26"/>
      <c r="CS420" s="26"/>
      <c r="CT420" s="26"/>
      <c r="CU420" s="26"/>
      <c r="CV420" s="26"/>
      <c r="CW420" s="26"/>
      <c r="CX420" s="26"/>
    </row>
    <row r="421" spans="1:102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6"/>
      <c r="AB421" s="26"/>
      <c r="AC421" s="26"/>
      <c r="AD421" s="26"/>
      <c r="AE421" s="26"/>
      <c r="AF421" s="26"/>
      <c r="AG421" s="26"/>
      <c r="AH421" s="26"/>
      <c r="AI421" s="26"/>
      <c r="AJ421" s="26"/>
      <c r="AK421" s="26"/>
      <c r="AL421" s="26"/>
      <c r="AM421" s="26"/>
      <c r="AN421" s="26"/>
      <c r="AO421" s="26"/>
      <c r="AP421" s="26"/>
      <c r="AQ421" s="26"/>
      <c r="AR421" s="26"/>
      <c r="AS421" s="26"/>
      <c r="AT421" s="26"/>
      <c r="AU421" s="26"/>
      <c r="AV421" s="26"/>
      <c r="AW421" s="26"/>
      <c r="AX421" s="26"/>
      <c r="AY421" s="26"/>
      <c r="AZ421" s="26"/>
      <c r="BA421" s="26"/>
      <c r="BB421" s="26"/>
      <c r="BC421" s="26"/>
      <c r="BD421" s="26"/>
      <c r="BE421" s="26"/>
      <c r="BF421" s="26"/>
      <c r="BG421" s="26"/>
      <c r="BH421" s="26"/>
      <c r="BI421" s="26"/>
      <c r="BJ421" s="26"/>
      <c r="BK421" s="26"/>
      <c r="BL421" s="26"/>
      <c r="BM421" s="26"/>
      <c r="BN421" s="26"/>
      <c r="BO421" s="26"/>
      <c r="BP421" s="26"/>
      <c r="BQ421" s="26"/>
      <c r="BR421" s="26"/>
      <c r="BS421" s="26"/>
      <c r="BT421" s="26"/>
      <c r="BU421" s="26"/>
      <c r="BV421" s="26"/>
      <c r="BW421" s="26"/>
      <c r="BX421" s="26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K421" s="26"/>
      <c r="CL421" s="26"/>
      <c r="CM421" s="26"/>
      <c r="CN421" s="26"/>
      <c r="CO421" s="26"/>
      <c r="CP421" s="26"/>
      <c r="CQ421" s="26"/>
      <c r="CR421" s="26"/>
      <c r="CS421" s="26"/>
      <c r="CT421" s="26"/>
      <c r="CU421" s="26"/>
      <c r="CV421" s="26"/>
      <c r="CW421" s="26"/>
      <c r="CX421" s="26"/>
    </row>
    <row r="422" spans="1:102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  <c r="BC422" s="26"/>
      <c r="BD422" s="26"/>
      <c r="BE422" s="26"/>
      <c r="BF422" s="26"/>
      <c r="BG422" s="26"/>
      <c r="BH422" s="26"/>
      <c r="BI422" s="26"/>
      <c r="BJ422" s="26"/>
      <c r="BK422" s="26"/>
      <c r="BL422" s="26"/>
      <c r="BM422" s="26"/>
      <c r="BN422" s="26"/>
      <c r="BO422" s="26"/>
      <c r="BP422" s="26"/>
      <c r="BQ422" s="26"/>
      <c r="BR422" s="26"/>
      <c r="BS422" s="26"/>
      <c r="BT422" s="26"/>
      <c r="BU422" s="26"/>
      <c r="BV422" s="26"/>
      <c r="BW422" s="26"/>
      <c r="BX422" s="26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K422" s="26"/>
      <c r="CL422" s="26"/>
      <c r="CM422" s="26"/>
      <c r="CN422" s="26"/>
      <c r="CO422" s="26"/>
      <c r="CP422" s="26"/>
      <c r="CQ422" s="26"/>
      <c r="CR422" s="26"/>
      <c r="CS422" s="26"/>
      <c r="CT422" s="26"/>
      <c r="CU422" s="26"/>
      <c r="CV422" s="26"/>
      <c r="CW422" s="26"/>
      <c r="CX422" s="26"/>
    </row>
    <row r="423" spans="1:102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6"/>
      <c r="AB423" s="26"/>
      <c r="AC423" s="26"/>
      <c r="AD423" s="26"/>
      <c r="AE423" s="26"/>
      <c r="AF423" s="26"/>
      <c r="AG423" s="26"/>
      <c r="AH423" s="26"/>
      <c r="AI423" s="26"/>
      <c r="AJ423" s="26"/>
      <c r="AK423" s="26"/>
      <c r="AL423" s="26"/>
      <c r="AM423" s="26"/>
      <c r="AN423" s="26"/>
      <c r="AO423" s="26"/>
      <c r="AP423" s="26"/>
      <c r="AQ423" s="26"/>
      <c r="AR423" s="26"/>
      <c r="AS423" s="26"/>
      <c r="AT423" s="26"/>
      <c r="AU423" s="26"/>
      <c r="AV423" s="26"/>
      <c r="AW423" s="26"/>
      <c r="AX423" s="26"/>
      <c r="AY423" s="26"/>
      <c r="AZ423" s="26"/>
      <c r="BA423" s="26"/>
      <c r="BB423" s="26"/>
      <c r="BC423" s="26"/>
      <c r="BD423" s="26"/>
      <c r="BE423" s="26"/>
      <c r="BF423" s="26"/>
      <c r="BG423" s="26"/>
      <c r="BH423" s="26"/>
      <c r="BI423" s="26"/>
      <c r="BJ423" s="26"/>
      <c r="BK423" s="26"/>
      <c r="BL423" s="26"/>
      <c r="BM423" s="26"/>
      <c r="BN423" s="26"/>
      <c r="BO423" s="26"/>
      <c r="BP423" s="26"/>
      <c r="BQ423" s="26"/>
      <c r="BR423" s="26"/>
      <c r="BS423" s="26"/>
      <c r="BT423" s="26"/>
      <c r="BU423" s="26"/>
      <c r="BV423" s="26"/>
      <c r="BW423" s="26"/>
      <c r="BX423" s="26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K423" s="26"/>
      <c r="CL423" s="26"/>
      <c r="CM423" s="26"/>
      <c r="CN423" s="26"/>
      <c r="CO423" s="26"/>
      <c r="CP423" s="26"/>
      <c r="CQ423" s="26"/>
      <c r="CR423" s="26"/>
      <c r="CS423" s="26"/>
      <c r="CT423" s="26"/>
      <c r="CU423" s="26"/>
      <c r="CV423" s="26"/>
      <c r="CW423" s="26"/>
      <c r="CX423" s="26"/>
    </row>
    <row r="424" spans="1:102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6"/>
      <c r="AB424" s="26"/>
      <c r="AC424" s="26"/>
      <c r="AD424" s="26"/>
      <c r="AE424" s="26"/>
      <c r="AF424" s="26"/>
      <c r="AG424" s="26"/>
      <c r="AH424" s="26"/>
      <c r="AI424" s="26"/>
      <c r="AJ424" s="26"/>
      <c r="AK424" s="26"/>
      <c r="AL424" s="26"/>
      <c r="AM424" s="26"/>
      <c r="AN424" s="26"/>
      <c r="AO424" s="26"/>
      <c r="AP424" s="26"/>
      <c r="AQ424" s="26"/>
      <c r="AR424" s="26"/>
      <c r="AS424" s="26"/>
      <c r="AT424" s="26"/>
      <c r="AU424" s="26"/>
      <c r="AV424" s="26"/>
      <c r="AW424" s="26"/>
      <c r="AX424" s="26"/>
      <c r="AY424" s="26"/>
      <c r="AZ424" s="26"/>
      <c r="BA424" s="26"/>
      <c r="BB424" s="26"/>
      <c r="BC424" s="26"/>
      <c r="BD424" s="26"/>
      <c r="BE424" s="26"/>
      <c r="BF424" s="26"/>
      <c r="BG424" s="26"/>
      <c r="BH424" s="26"/>
      <c r="BI424" s="26"/>
      <c r="BJ424" s="26"/>
      <c r="BK424" s="26"/>
      <c r="BL424" s="26"/>
      <c r="BM424" s="26"/>
      <c r="BN424" s="26"/>
      <c r="BO424" s="26"/>
      <c r="BP424" s="26"/>
      <c r="BQ424" s="26"/>
      <c r="BR424" s="26"/>
      <c r="BS424" s="26"/>
      <c r="BT424" s="26"/>
      <c r="BU424" s="26"/>
      <c r="BV424" s="26"/>
      <c r="BW424" s="26"/>
      <c r="BX424" s="26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K424" s="26"/>
      <c r="CL424" s="26"/>
      <c r="CM424" s="26"/>
      <c r="CN424" s="26"/>
      <c r="CO424" s="26"/>
      <c r="CP424" s="26"/>
      <c r="CQ424" s="26"/>
      <c r="CR424" s="26"/>
      <c r="CS424" s="26"/>
      <c r="CT424" s="26"/>
      <c r="CU424" s="26"/>
      <c r="CV424" s="26"/>
      <c r="CW424" s="26"/>
      <c r="CX424" s="26"/>
    </row>
    <row r="425" spans="1:102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6"/>
      <c r="AB425" s="26"/>
      <c r="AC425" s="26"/>
      <c r="AD425" s="26"/>
      <c r="AE425" s="26"/>
      <c r="AF425" s="26"/>
      <c r="AG425" s="26"/>
      <c r="AH425" s="26"/>
      <c r="AI425" s="26"/>
      <c r="AJ425" s="26"/>
      <c r="AK425" s="26"/>
      <c r="AL425" s="26"/>
      <c r="AM425" s="26"/>
      <c r="AN425" s="26"/>
      <c r="AO425" s="26"/>
      <c r="AP425" s="26"/>
      <c r="AQ425" s="26"/>
      <c r="AR425" s="26"/>
      <c r="AS425" s="26"/>
      <c r="AT425" s="26"/>
      <c r="AU425" s="26"/>
      <c r="AV425" s="26"/>
      <c r="AW425" s="26"/>
      <c r="AX425" s="26"/>
      <c r="AY425" s="26"/>
      <c r="AZ425" s="26"/>
      <c r="BA425" s="26"/>
      <c r="BB425" s="26"/>
      <c r="BC425" s="26"/>
      <c r="BD425" s="26"/>
      <c r="BE425" s="26"/>
      <c r="BF425" s="26"/>
      <c r="BG425" s="26"/>
      <c r="BH425" s="26"/>
      <c r="BI425" s="26"/>
      <c r="BJ425" s="26"/>
      <c r="BK425" s="26"/>
      <c r="BL425" s="26"/>
      <c r="BM425" s="26"/>
      <c r="BN425" s="26"/>
      <c r="BO425" s="26"/>
      <c r="BP425" s="26"/>
      <c r="BQ425" s="26"/>
      <c r="BR425" s="26"/>
      <c r="BS425" s="26"/>
      <c r="BT425" s="26"/>
      <c r="BU425" s="26"/>
      <c r="BV425" s="26"/>
      <c r="BW425" s="26"/>
      <c r="BX425" s="26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K425" s="26"/>
      <c r="CL425" s="26"/>
      <c r="CM425" s="26"/>
      <c r="CN425" s="26"/>
      <c r="CO425" s="26"/>
      <c r="CP425" s="26"/>
      <c r="CQ425" s="26"/>
      <c r="CR425" s="26"/>
      <c r="CS425" s="26"/>
      <c r="CT425" s="26"/>
      <c r="CU425" s="26"/>
      <c r="CV425" s="26"/>
      <c r="CW425" s="26"/>
      <c r="CX425" s="26"/>
    </row>
    <row r="426" spans="1:102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6"/>
      <c r="AB426" s="26"/>
      <c r="AC426" s="26"/>
      <c r="AD426" s="26"/>
      <c r="AE426" s="26"/>
      <c r="AF426" s="26"/>
      <c r="AG426" s="26"/>
      <c r="AH426" s="26"/>
      <c r="AI426" s="26"/>
      <c r="AJ426" s="26"/>
      <c r="AK426" s="26"/>
      <c r="AL426" s="26"/>
      <c r="AM426" s="26"/>
      <c r="AN426" s="26"/>
      <c r="AO426" s="26"/>
      <c r="AP426" s="26"/>
      <c r="AQ426" s="26"/>
      <c r="AR426" s="26"/>
      <c r="AS426" s="26"/>
      <c r="AT426" s="26"/>
      <c r="AU426" s="26"/>
      <c r="AV426" s="26"/>
      <c r="AW426" s="26"/>
      <c r="AX426" s="26"/>
      <c r="AY426" s="26"/>
      <c r="AZ426" s="26"/>
      <c r="BA426" s="26"/>
      <c r="BB426" s="26"/>
      <c r="BC426" s="26"/>
      <c r="BD426" s="26"/>
      <c r="BE426" s="26"/>
      <c r="BF426" s="26"/>
      <c r="BG426" s="26"/>
      <c r="BH426" s="26"/>
      <c r="BI426" s="26"/>
      <c r="BJ426" s="26"/>
      <c r="BK426" s="26"/>
      <c r="BL426" s="26"/>
      <c r="BM426" s="26"/>
      <c r="BN426" s="26"/>
      <c r="BO426" s="26"/>
      <c r="BP426" s="26"/>
      <c r="BQ426" s="26"/>
      <c r="BR426" s="26"/>
      <c r="BS426" s="26"/>
      <c r="BT426" s="26"/>
      <c r="BU426" s="26"/>
      <c r="BV426" s="26"/>
      <c r="BW426" s="26"/>
      <c r="BX426" s="26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K426" s="26"/>
      <c r="CL426" s="26"/>
      <c r="CM426" s="26"/>
      <c r="CN426" s="26"/>
      <c r="CO426" s="26"/>
      <c r="CP426" s="26"/>
      <c r="CQ426" s="26"/>
      <c r="CR426" s="26"/>
      <c r="CS426" s="26"/>
      <c r="CT426" s="26"/>
      <c r="CU426" s="26"/>
      <c r="CV426" s="26"/>
      <c r="CW426" s="26"/>
      <c r="CX426" s="26"/>
    </row>
    <row r="427" spans="1:102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6"/>
      <c r="AB427" s="26"/>
      <c r="AC427" s="26"/>
      <c r="AD427" s="26"/>
      <c r="AE427" s="26"/>
      <c r="AF427" s="26"/>
      <c r="AG427" s="26"/>
      <c r="AH427" s="26"/>
      <c r="AI427" s="26"/>
      <c r="AJ427" s="26"/>
      <c r="AK427" s="26"/>
      <c r="AL427" s="26"/>
      <c r="AM427" s="26"/>
      <c r="AN427" s="26"/>
      <c r="AO427" s="26"/>
      <c r="AP427" s="26"/>
      <c r="AQ427" s="26"/>
      <c r="AR427" s="26"/>
      <c r="AS427" s="26"/>
      <c r="AT427" s="26"/>
      <c r="AU427" s="26"/>
      <c r="AV427" s="26"/>
      <c r="AW427" s="26"/>
      <c r="AX427" s="26"/>
      <c r="AY427" s="26"/>
      <c r="AZ427" s="26"/>
      <c r="BA427" s="26"/>
      <c r="BB427" s="26"/>
      <c r="BC427" s="26"/>
      <c r="BD427" s="26"/>
      <c r="BE427" s="26"/>
      <c r="BF427" s="26"/>
      <c r="BG427" s="26"/>
      <c r="BH427" s="26"/>
      <c r="BI427" s="26"/>
      <c r="BJ427" s="26"/>
      <c r="BK427" s="26"/>
      <c r="BL427" s="26"/>
      <c r="BM427" s="26"/>
      <c r="BN427" s="26"/>
      <c r="BO427" s="26"/>
      <c r="BP427" s="26"/>
      <c r="BQ427" s="26"/>
      <c r="BR427" s="26"/>
      <c r="BS427" s="26"/>
      <c r="BT427" s="26"/>
      <c r="BU427" s="26"/>
      <c r="BV427" s="26"/>
      <c r="BW427" s="26"/>
      <c r="BX427" s="26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K427" s="26"/>
      <c r="CL427" s="26"/>
      <c r="CM427" s="26"/>
      <c r="CN427" s="26"/>
      <c r="CO427" s="26"/>
      <c r="CP427" s="26"/>
      <c r="CQ427" s="26"/>
      <c r="CR427" s="26"/>
      <c r="CS427" s="26"/>
      <c r="CT427" s="26"/>
      <c r="CU427" s="26"/>
      <c r="CV427" s="26"/>
      <c r="CW427" s="26"/>
      <c r="CX427" s="26"/>
    </row>
    <row r="428" spans="1:102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6"/>
      <c r="AB428" s="26"/>
      <c r="AC428" s="26"/>
      <c r="AD428" s="26"/>
      <c r="AE428" s="26"/>
      <c r="AF428" s="26"/>
      <c r="AG428" s="26"/>
      <c r="AH428" s="26"/>
      <c r="AI428" s="26"/>
      <c r="AJ428" s="26"/>
      <c r="AK428" s="26"/>
      <c r="AL428" s="26"/>
      <c r="AM428" s="26"/>
      <c r="AN428" s="26"/>
      <c r="AO428" s="26"/>
      <c r="AP428" s="26"/>
      <c r="AQ428" s="26"/>
      <c r="AR428" s="26"/>
      <c r="AS428" s="26"/>
      <c r="AT428" s="26"/>
      <c r="AU428" s="26"/>
      <c r="AV428" s="26"/>
      <c r="AW428" s="26"/>
      <c r="AX428" s="26"/>
      <c r="AY428" s="26"/>
      <c r="AZ428" s="26"/>
      <c r="BA428" s="26"/>
      <c r="BB428" s="26"/>
      <c r="BC428" s="26"/>
      <c r="BD428" s="26"/>
      <c r="BE428" s="26"/>
      <c r="BF428" s="26"/>
      <c r="BG428" s="26"/>
      <c r="BH428" s="26"/>
      <c r="BI428" s="26"/>
      <c r="BJ428" s="26"/>
      <c r="BK428" s="26"/>
      <c r="BL428" s="26"/>
      <c r="BM428" s="26"/>
      <c r="BN428" s="26"/>
      <c r="BO428" s="26"/>
      <c r="BP428" s="26"/>
      <c r="BQ428" s="26"/>
      <c r="BR428" s="26"/>
      <c r="BS428" s="26"/>
      <c r="BT428" s="26"/>
      <c r="BU428" s="26"/>
      <c r="BV428" s="26"/>
      <c r="BW428" s="26"/>
      <c r="BX428" s="26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K428" s="26"/>
      <c r="CL428" s="26"/>
      <c r="CM428" s="26"/>
      <c r="CN428" s="26"/>
      <c r="CO428" s="26"/>
      <c r="CP428" s="26"/>
      <c r="CQ428" s="26"/>
      <c r="CR428" s="26"/>
      <c r="CS428" s="26"/>
      <c r="CT428" s="26"/>
      <c r="CU428" s="26"/>
      <c r="CV428" s="26"/>
      <c r="CW428" s="26"/>
      <c r="CX428" s="26"/>
    </row>
    <row r="429" spans="1:102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6"/>
      <c r="AB429" s="26"/>
      <c r="AC429" s="26"/>
      <c r="AD429" s="26"/>
      <c r="AE429" s="26"/>
      <c r="AF429" s="26"/>
      <c r="AG429" s="26"/>
      <c r="AH429" s="26"/>
      <c r="AI429" s="26"/>
      <c r="AJ429" s="26"/>
      <c r="AK429" s="26"/>
      <c r="AL429" s="26"/>
      <c r="AM429" s="26"/>
      <c r="AN429" s="26"/>
      <c r="AO429" s="26"/>
      <c r="AP429" s="26"/>
      <c r="AQ429" s="26"/>
      <c r="AR429" s="26"/>
      <c r="AS429" s="26"/>
      <c r="AT429" s="26"/>
      <c r="AU429" s="26"/>
      <c r="AV429" s="26"/>
      <c r="AW429" s="26"/>
      <c r="AX429" s="26"/>
      <c r="AY429" s="26"/>
      <c r="AZ429" s="26"/>
      <c r="BA429" s="26"/>
      <c r="BB429" s="26"/>
      <c r="BC429" s="26"/>
      <c r="BD429" s="26"/>
      <c r="BE429" s="26"/>
      <c r="BF429" s="26"/>
      <c r="BG429" s="26"/>
      <c r="BH429" s="26"/>
      <c r="BI429" s="26"/>
      <c r="BJ429" s="26"/>
      <c r="BK429" s="26"/>
      <c r="BL429" s="26"/>
      <c r="BM429" s="26"/>
      <c r="BN429" s="26"/>
      <c r="BO429" s="26"/>
      <c r="BP429" s="26"/>
      <c r="BQ429" s="26"/>
      <c r="BR429" s="26"/>
      <c r="BS429" s="26"/>
      <c r="BT429" s="26"/>
      <c r="BU429" s="26"/>
      <c r="BV429" s="26"/>
      <c r="BW429" s="26"/>
      <c r="BX429" s="26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K429" s="26"/>
      <c r="CL429" s="26"/>
      <c r="CM429" s="26"/>
      <c r="CN429" s="26"/>
      <c r="CO429" s="26"/>
      <c r="CP429" s="26"/>
      <c r="CQ429" s="26"/>
      <c r="CR429" s="26"/>
      <c r="CS429" s="26"/>
      <c r="CT429" s="26"/>
      <c r="CU429" s="26"/>
      <c r="CV429" s="26"/>
      <c r="CW429" s="26"/>
      <c r="CX429" s="26"/>
    </row>
    <row r="430" spans="1:102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6"/>
      <c r="AB430" s="26"/>
      <c r="AC430" s="26"/>
      <c r="AD430" s="26"/>
      <c r="AE430" s="26"/>
      <c r="AF430" s="26"/>
      <c r="AG430" s="26"/>
      <c r="AH430" s="26"/>
      <c r="AI430" s="26"/>
      <c r="AJ430" s="26"/>
      <c r="AK430" s="26"/>
      <c r="AL430" s="26"/>
      <c r="AM430" s="26"/>
      <c r="AN430" s="26"/>
      <c r="AO430" s="26"/>
      <c r="AP430" s="26"/>
      <c r="AQ430" s="26"/>
      <c r="AR430" s="26"/>
      <c r="AS430" s="26"/>
      <c r="AT430" s="26"/>
      <c r="AU430" s="26"/>
      <c r="AV430" s="26"/>
      <c r="AW430" s="26"/>
      <c r="AX430" s="26"/>
      <c r="AY430" s="26"/>
      <c r="AZ430" s="26"/>
      <c r="BA430" s="26"/>
      <c r="BB430" s="26"/>
      <c r="BC430" s="26"/>
      <c r="BD430" s="26"/>
      <c r="BE430" s="26"/>
      <c r="BF430" s="26"/>
      <c r="BG430" s="26"/>
      <c r="BH430" s="26"/>
      <c r="BI430" s="26"/>
      <c r="BJ430" s="26"/>
      <c r="BK430" s="26"/>
      <c r="BL430" s="26"/>
      <c r="BM430" s="26"/>
      <c r="BN430" s="26"/>
      <c r="BO430" s="26"/>
      <c r="BP430" s="26"/>
      <c r="BQ430" s="26"/>
      <c r="BR430" s="26"/>
      <c r="BS430" s="26"/>
      <c r="BT430" s="26"/>
      <c r="BU430" s="26"/>
      <c r="BV430" s="26"/>
      <c r="BW430" s="26"/>
      <c r="BX430" s="26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K430" s="26"/>
      <c r="CL430" s="26"/>
      <c r="CM430" s="26"/>
      <c r="CN430" s="26"/>
      <c r="CO430" s="26"/>
      <c r="CP430" s="26"/>
      <c r="CQ430" s="26"/>
      <c r="CR430" s="26"/>
      <c r="CS430" s="26"/>
      <c r="CT430" s="26"/>
      <c r="CU430" s="26"/>
      <c r="CV430" s="26"/>
      <c r="CW430" s="26"/>
      <c r="CX430" s="26"/>
    </row>
    <row r="431" spans="1:102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6"/>
      <c r="AB431" s="26"/>
      <c r="AC431" s="26"/>
      <c r="AD431" s="26"/>
      <c r="AE431" s="26"/>
      <c r="AF431" s="26"/>
      <c r="AG431" s="26"/>
      <c r="AH431" s="26"/>
      <c r="AI431" s="26"/>
      <c r="AJ431" s="26"/>
      <c r="AK431" s="26"/>
      <c r="AL431" s="26"/>
      <c r="AM431" s="26"/>
      <c r="AN431" s="26"/>
      <c r="AO431" s="26"/>
      <c r="AP431" s="26"/>
      <c r="AQ431" s="26"/>
      <c r="AR431" s="26"/>
      <c r="AS431" s="26"/>
      <c r="AT431" s="26"/>
      <c r="AU431" s="26"/>
      <c r="AV431" s="26"/>
      <c r="AW431" s="26"/>
      <c r="AX431" s="26"/>
      <c r="AY431" s="26"/>
      <c r="AZ431" s="26"/>
      <c r="BA431" s="26"/>
      <c r="BB431" s="26"/>
      <c r="BC431" s="26"/>
      <c r="BD431" s="26"/>
      <c r="BE431" s="26"/>
      <c r="BF431" s="26"/>
      <c r="BG431" s="26"/>
      <c r="BH431" s="26"/>
      <c r="BI431" s="26"/>
      <c r="BJ431" s="26"/>
      <c r="BK431" s="26"/>
      <c r="BL431" s="26"/>
      <c r="BM431" s="26"/>
      <c r="BN431" s="26"/>
      <c r="BO431" s="26"/>
      <c r="BP431" s="26"/>
      <c r="BQ431" s="26"/>
      <c r="BR431" s="26"/>
      <c r="BS431" s="26"/>
      <c r="BT431" s="26"/>
      <c r="BU431" s="26"/>
      <c r="BV431" s="26"/>
      <c r="BW431" s="26"/>
      <c r="BX431" s="26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K431" s="26"/>
      <c r="CL431" s="26"/>
      <c r="CM431" s="26"/>
      <c r="CN431" s="26"/>
      <c r="CO431" s="26"/>
      <c r="CP431" s="26"/>
      <c r="CQ431" s="26"/>
      <c r="CR431" s="26"/>
      <c r="CS431" s="26"/>
      <c r="CT431" s="26"/>
      <c r="CU431" s="26"/>
      <c r="CV431" s="26"/>
      <c r="CW431" s="26"/>
      <c r="CX431" s="26"/>
    </row>
    <row r="432" spans="1:102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6"/>
      <c r="AB432" s="26"/>
      <c r="AC432" s="26"/>
      <c r="AD432" s="26"/>
      <c r="AE432" s="26"/>
      <c r="AF432" s="26"/>
      <c r="AG432" s="26"/>
      <c r="AH432" s="26"/>
      <c r="AI432" s="26"/>
      <c r="AJ432" s="26"/>
      <c r="AK432" s="26"/>
      <c r="AL432" s="26"/>
      <c r="AM432" s="26"/>
      <c r="AN432" s="26"/>
      <c r="AO432" s="26"/>
      <c r="AP432" s="26"/>
      <c r="AQ432" s="26"/>
      <c r="AR432" s="26"/>
      <c r="AS432" s="26"/>
      <c r="AT432" s="26"/>
      <c r="AU432" s="26"/>
      <c r="AV432" s="26"/>
      <c r="AW432" s="26"/>
      <c r="AX432" s="26"/>
      <c r="AY432" s="26"/>
      <c r="AZ432" s="26"/>
      <c r="BA432" s="26"/>
      <c r="BB432" s="26"/>
      <c r="BC432" s="26"/>
      <c r="BD432" s="26"/>
      <c r="BE432" s="26"/>
      <c r="BF432" s="26"/>
      <c r="BG432" s="26"/>
      <c r="BH432" s="26"/>
      <c r="BI432" s="26"/>
      <c r="BJ432" s="26"/>
      <c r="BK432" s="26"/>
      <c r="BL432" s="26"/>
      <c r="BM432" s="26"/>
      <c r="BN432" s="26"/>
      <c r="BO432" s="26"/>
      <c r="BP432" s="26"/>
      <c r="BQ432" s="26"/>
      <c r="BR432" s="26"/>
      <c r="BS432" s="26"/>
      <c r="BT432" s="26"/>
      <c r="BU432" s="26"/>
      <c r="BV432" s="26"/>
      <c r="BW432" s="26"/>
      <c r="BX432" s="26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K432" s="26"/>
      <c r="CL432" s="26"/>
      <c r="CM432" s="26"/>
      <c r="CN432" s="26"/>
      <c r="CO432" s="26"/>
      <c r="CP432" s="26"/>
      <c r="CQ432" s="26"/>
      <c r="CR432" s="26"/>
      <c r="CS432" s="26"/>
      <c r="CT432" s="26"/>
      <c r="CU432" s="26"/>
      <c r="CV432" s="26"/>
      <c r="CW432" s="26"/>
      <c r="CX432" s="26"/>
    </row>
    <row r="433" spans="1:102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6"/>
      <c r="AB433" s="26"/>
      <c r="AC433" s="26"/>
      <c r="AD433" s="26"/>
      <c r="AE433" s="26"/>
      <c r="AF433" s="26"/>
      <c r="AG433" s="26"/>
      <c r="AH433" s="26"/>
      <c r="AI433" s="26"/>
      <c r="AJ433" s="26"/>
      <c r="AK433" s="26"/>
      <c r="AL433" s="26"/>
      <c r="AM433" s="26"/>
      <c r="AN433" s="26"/>
      <c r="AO433" s="26"/>
      <c r="AP433" s="26"/>
      <c r="AQ433" s="26"/>
      <c r="AR433" s="26"/>
      <c r="AS433" s="26"/>
      <c r="AT433" s="26"/>
      <c r="AU433" s="26"/>
      <c r="AV433" s="26"/>
      <c r="AW433" s="26"/>
      <c r="AX433" s="26"/>
      <c r="AY433" s="26"/>
      <c r="AZ433" s="26"/>
      <c r="BA433" s="26"/>
      <c r="BB433" s="26"/>
      <c r="BC433" s="26"/>
      <c r="BD433" s="26"/>
      <c r="BE433" s="26"/>
      <c r="BF433" s="26"/>
      <c r="BG433" s="26"/>
      <c r="BH433" s="26"/>
      <c r="BI433" s="26"/>
      <c r="BJ433" s="26"/>
      <c r="BK433" s="26"/>
      <c r="BL433" s="26"/>
      <c r="BM433" s="26"/>
      <c r="BN433" s="26"/>
      <c r="BO433" s="26"/>
      <c r="BP433" s="26"/>
      <c r="BQ433" s="26"/>
      <c r="BR433" s="26"/>
      <c r="BS433" s="26"/>
      <c r="BT433" s="26"/>
      <c r="BU433" s="26"/>
      <c r="BV433" s="26"/>
      <c r="BW433" s="26"/>
      <c r="BX433" s="26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K433" s="26"/>
      <c r="CL433" s="26"/>
      <c r="CM433" s="26"/>
      <c r="CN433" s="26"/>
      <c r="CO433" s="26"/>
      <c r="CP433" s="26"/>
      <c r="CQ433" s="26"/>
      <c r="CR433" s="26"/>
      <c r="CS433" s="26"/>
      <c r="CT433" s="26"/>
      <c r="CU433" s="26"/>
      <c r="CV433" s="26"/>
      <c r="CW433" s="26"/>
      <c r="CX433" s="26"/>
    </row>
    <row r="434" spans="1:102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6"/>
      <c r="AB434" s="26"/>
      <c r="AC434" s="26"/>
      <c r="AD434" s="26"/>
      <c r="AE434" s="26"/>
      <c r="AF434" s="26"/>
      <c r="AG434" s="26"/>
      <c r="AH434" s="26"/>
      <c r="AI434" s="26"/>
      <c r="AJ434" s="26"/>
      <c r="AK434" s="26"/>
      <c r="AL434" s="26"/>
      <c r="AM434" s="26"/>
      <c r="AN434" s="26"/>
      <c r="AO434" s="26"/>
      <c r="AP434" s="26"/>
      <c r="AQ434" s="26"/>
      <c r="AR434" s="26"/>
      <c r="AS434" s="26"/>
      <c r="AT434" s="26"/>
      <c r="AU434" s="26"/>
      <c r="AV434" s="26"/>
      <c r="AW434" s="26"/>
      <c r="AX434" s="26"/>
      <c r="AY434" s="26"/>
      <c r="AZ434" s="26"/>
      <c r="BA434" s="26"/>
      <c r="BB434" s="26"/>
      <c r="BC434" s="26"/>
      <c r="BD434" s="26"/>
      <c r="BE434" s="26"/>
      <c r="BF434" s="26"/>
      <c r="BG434" s="26"/>
      <c r="BH434" s="26"/>
      <c r="BI434" s="26"/>
      <c r="BJ434" s="26"/>
      <c r="BK434" s="26"/>
      <c r="BL434" s="26"/>
      <c r="BM434" s="26"/>
      <c r="BN434" s="26"/>
      <c r="BO434" s="26"/>
      <c r="BP434" s="26"/>
      <c r="BQ434" s="26"/>
      <c r="BR434" s="26"/>
      <c r="BS434" s="26"/>
      <c r="BT434" s="26"/>
      <c r="BU434" s="26"/>
      <c r="BV434" s="26"/>
      <c r="BW434" s="26"/>
      <c r="BX434" s="26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K434" s="26"/>
      <c r="CL434" s="26"/>
      <c r="CM434" s="26"/>
      <c r="CN434" s="26"/>
      <c r="CO434" s="26"/>
      <c r="CP434" s="26"/>
      <c r="CQ434" s="26"/>
      <c r="CR434" s="26"/>
      <c r="CS434" s="26"/>
      <c r="CT434" s="26"/>
      <c r="CU434" s="26"/>
      <c r="CV434" s="26"/>
      <c r="CW434" s="26"/>
      <c r="CX434" s="26"/>
    </row>
    <row r="435" spans="1:102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6"/>
      <c r="AB435" s="26"/>
      <c r="AC435" s="26"/>
      <c r="AD435" s="26"/>
      <c r="AE435" s="26"/>
      <c r="AF435" s="26"/>
      <c r="AG435" s="26"/>
      <c r="AH435" s="26"/>
      <c r="AI435" s="26"/>
      <c r="AJ435" s="26"/>
      <c r="AK435" s="26"/>
      <c r="AL435" s="26"/>
      <c r="AM435" s="26"/>
      <c r="AN435" s="26"/>
      <c r="AO435" s="26"/>
      <c r="AP435" s="26"/>
      <c r="AQ435" s="26"/>
      <c r="AR435" s="26"/>
      <c r="AS435" s="26"/>
      <c r="AT435" s="26"/>
      <c r="AU435" s="26"/>
      <c r="AV435" s="26"/>
      <c r="AW435" s="26"/>
      <c r="AX435" s="26"/>
      <c r="AY435" s="26"/>
      <c r="AZ435" s="26"/>
      <c r="BA435" s="26"/>
      <c r="BB435" s="26"/>
      <c r="BC435" s="26"/>
      <c r="BD435" s="26"/>
      <c r="BE435" s="26"/>
      <c r="BF435" s="26"/>
      <c r="BG435" s="26"/>
      <c r="BH435" s="26"/>
      <c r="BI435" s="26"/>
      <c r="BJ435" s="26"/>
      <c r="BK435" s="26"/>
      <c r="BL435" s="26"/>
      <c r="BM435" s="26"/>
      <c r="BN435" s="26"/>
      <c r="BO435" s="26"/>
      <c r="BP435" s="26"/>
      <c r="BQ435" s="26"/>
      <c r="BR435" s="26"/>
      <c r="BS435" s="26"/>
      <c r="BT435" s="26"/>
      <c r="BU435" s="26"/>
      <c r="BV435" s="26"/>
      <c r="BW435" s="26"/>
      <c r="BX435" s="26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K435" s="26"/>
      <c r="CL435" s="26"/>
      <c r="CM435" s="26"/>
      <c r="CN435" s="26"/>
      <c r="CO435" s="26"/>
      <c r="CP435" s="26"/>
      <c r="CQ435" s="26"/>
      <c r="CR435" s="26"/>
      <c r="CS435" s="26"/>
      <c r="CT435" s="26"/>
      <c r="CU435" s="26"/>
      <c r="CV435" s="26"/>
      <c r="CW435" s="26"/>
      <c r="CX435" s="26"/>
    </row>
    <row r="436" spans="1:102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6"/>
      <c r="AB436" s="26"/>
      <c r="AC436" s="26"/>
      <c r="AD436" s="26"/>
      <c r="AE436" s="26"/>
      <c r="AF436" s="26"/>
      <c r="AG436" s="26"/>
      <c r="AH436" s="26"/>
      <c r="AI436" s="26"/>
      <c r="AJ436" s="26"/>
      <c r="AK436" s="26"/>
      <c r="AL436" s="26"/>
      <c r="AM436" s="26"/>
      <c r="AN436" s="26"/>
      <c r="AO436" s="26"/>
      <c r="AP436" s="26"/>
      <c r="AQ436" s="26"/>
      <c r="AR436" s="26"/>
      <c r="AS436" s="26"/>
      <c r="AT436" s="26"/>
      <c r="AU436" s="26"/>
      <c r="AV436" s="26"/>
      <c r="AW436" s="26"/>
      <c r="AX436" s="26"/>
      <c r="AY436" s="26"/>
      <c r="AZ436" s="26"/>
      <c r="BA436" s="26"/>
      <c r="BB436" s="26"/>
      <c r="BC436" s="26"/>
      <c r="BD436" s="26"/>
      <c r="BE436" s="26"/>
      <c r="BF436" s="26"/>
      <c r="BG436" s="26"/>
      <c r="BH436" s="26"/>
      <c r="BI436" s="26"/>
      <c r="BJ436" s="26"/>
      <c r="BK436" s="26"/>
      <c r="BL436" s="26"/>
      <c r="BM436" s="26"/>
      <c r="BN436" s="26"/>
      <c r="BO436" s="26"/>
      <c r="BP436" s="26"/>
      <c r="BQ436" s="26"/>
      <c r="BR436" s="26"/>
      <c r="BS436" s="26"/>
      <c r="BT436" s="26"/>
      <c r="BU436" s="26"/>
      <c r="BV436" s="26"/>
      <c r="BW436" s="26"/>
      <c r="BX436" s="26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K436" s="26"/>
      <c r="CL436" s="26"/>
      <c r="CM436" s="26"/>
      <c r="CN436" s="26"/>
      <c r="CO436" s="26"/>
      <c r="CP436" s="26"/>
      <c r="CQ436" s="26"/>
      <c r="CR436" s="26"/>
      <c r="CS436" s="26"/>
      <c r="CT436" s="26"/>
      <c r="CU436" s="26"/>
      <c r="CV436" s="26"/>
      <c r="CW436" s="26"/>
      <c r="CX436" s="26"/>
    </row>
    <row r="437" spans="1:102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6"/>
      <c r="AB437" s="26"/>
      <c r="AC437" s="26"/>
      <c r="AD437" s="26"/>
      <c r="AE437" s="26"/>
      <c r="AF437" s="26"/>
      <c r="AG437" s="26"/>
      <c r="AH437" s="26"/>
      <c r="AI437" s="26"/>
      <c r="AJ437" s="26"/>
      <c r="AK437" s="26"/>
      <c r="AL437" s="26"/>
      <c r="AM437" s="26"/>
      <c r="AN437" s="26"/>
      <c r="AO437" s="26"/>
      <c r="AP437" s="26"/>
      <c r="AQ437" s="26"/>
      <c r="AR437" s="26"/>
      <c r="AS437" s="26"/>
      <c r="AT437" s="26"/>
      <c r="AU437" s="26"/>
      <c r="AV437" s="26"/>
      <c r="AW437" s="26"/>
      <c r="AX437" s="26"/>
      <c r="AY437" s="26"/>
      <c r="AZ437" s="26"/>
      <c r="BA437" s="26"/>
      <c r="BB437" s="26"/>
      <c r="BC437" s="26"/>
      <c r="BD437" s="26"/>
      <c r="BE437" s="26"/>
      <c r="BF437" s="26"/>
      <c r="BG437" s="26"/>
      <c r="BH437" s="26"/>
      <c r="BI437" s="26"/>
      <c r="BJ437" s="26"/>
      <c r="BK437" s="26"/>
      <c r="BL437" s="26"/>
      <c r="BM437" s="26"/>
      <c r="BN437" s="26"/>
      <c r="BO437" s="26"/>
      <c r="BP437" s="26"/>
      <c r="BQ437" s="26"/>
      <c r="BR437" s="26"/>
      <c r="BS437" s="26"/>
      <c r="BT437" s="26"/>
      <c r="BU437" s="26"/>
      <c r="BV437" s="26"/>
      <c r="BW437" s="26"/>
      <c r="BX437" s="26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K437" s="26"/>
      <c r="CL437" s="26"/>
      <c r="CM437" s="26"/>
      <c r="CN437" s="26"/>
      <c r="CO437" s="26"/>
      <c r="CP437" s="26"/>
      <c r="CQ437" s="26"/>
      <c r="CR437" s="26"/>
      <c r="CS437" s="26"/>
      <c r="CT437" s="26"/>
      <c r="CU437" s="26"/>
      <c r="CV437" s="26"/>
      <c r="CW437" s="26"/>
      <c r="CX437" s="26"/>
    </row>
    <row r="438" spans="1:102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6"/>
      <c r="AB438" s="26"/>
      <c r="AC438" s="26"/>
      <c r="AD438" s="26"/>
      <c r="AE438" s="26"/>
      <c r="AF438" s="26"/>
      <c r="AG438" s="26"/>
      <c r="AH438" s="26"/>
      <c r="AI438" s="26"/>
      <c r="AJ438" s="26"/>
      <c r="AK438" s="26"/>
      <c r="AL438" s="26"/>
      <c r="AM438" s="26"/>
      <c r="AN438" s="26"/>
      <c r="AO438" s="26"/>
      <c r="AP438" s="26"/>
      <c r="AQ438" s="26"/>
      <c r="AR438" s="26"/>
      <c r="AS438" s="26"/>
      <c r="AT438" s="26"/>
      <c r="AU438" s="26"/>
      <c r="AV438" s="26"/>
      <c r="AW438" s="26"/>
      <c r="AX438" s="26"/>
      <c r="AY438" s="26"/>
      <c r="AZ438" s="26"/>
      <c r="BA438" s="26"/>
      <c r="BB438" s="26"/>
      <c r="BC438" s="26"/>
      <c r="BD438" s="26"/>
      <c r="BE438" s="26"/>
      <c r="BF438" s="26"/>
      <c r="BG438" s="26"/>
      <c r="BH438" s="26"/>
      <c r="BI438" s="26"/>
      <c r="BJ438" s="26"/>
      <c r="BK438" s="26"/>
      <c r="BL438" s="26"/>
      <c r="BM438" s="26"/>
      <c r="BN438" s="26"/>
      <c r="BO438" s="26"/>
      <c r="BP438" s="26"/>
      <c r="BQ438" s="26"/>
      <c r="BR438" s="26"/>
      <c r="BS438" s="26"/>
      <c r="BT438" s="26"/>
      <c r="BU438" s="26"/>
      <c r="BV438" s="26"/>
      <c r="BW438" s="26"/>
      <c r="BX438" s="26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K438" s="26"/>
      <c r="CL438" s="26"/>
      <c r="CM438" s="26"/>
      <c r="CN438" s="26"/>
      <c r="CO438" s="26"/>
      <c r="CP438" s="26"/>
      <c r="CQ438" s="26"/>
      <c r="CR438" s="26"/>
      <c r="CS438" s="26"/>
      <c r="CT438" s="26"/>
      <c r="CU438" s="26"/>
      <c r="CV438" s="26"/>
      <c r="CW438" s="26"/>
      <c r="CX438" s="26"/>
    </row>
    <row r="439" spans="1:102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6"/>
      <c r="AB439" s="26"/>
      <c r="AC439" s="26"/>
      <c r="AD439" s="26"/>
      <c r="AE439" s="26"/>
      <c r="AF439" s="26"/>
      <c r="AG439" s="26"/>
      <c r="AH439" s="26"/>
      <c r="AI439" s="26"/>
      <c r="AJ439" s="26"/>
      <c r="AK439" s="26"/>
      <c r="AL439" s="26"/>
      <c r="AM439" s="26"/>
      <c r="AN439" s="26"/>
      <c r="AO439" s="26"/>
      <c r="AP439" s="26"/>
      <c r="AQ439" s="26"/>
      <c r="AR439" s="26"/>
      <c r="AS439" s="26"/>
      <c r="AT439" s="26"/>
      <c r="AU439" s="26"/>
      <c r="AV439" s="26"/>
      <c r="AW439" s="26"/>
      <c r="AX439" s="26"/>
      <c r="AY439" s="26"/>
      <c r="AZ439" s="26"/>
      <c r="BA439" s="26"/>
      <c r="BB439" s="26"/>
      <c r="BC439" s="26"/>
      <c r="BD439" s="26"/>
      <c r="BE439" s="26"/>
      <c r="BF439" s="26"/>
      <c r="BG439" s="26"/>
      <c r="BH439" s="26"/>
      <c r="BI439" s="26"/>
      <c r="BJ439" s="26"/>
      <c r="BK439" s="26"/>
      <c r="BL439" s="26"/>
      <c r="BM439" s="26"/>
      <c r="BN439" s="26"/>
      <c r="BO439" s="26"/>
      <c r="BP439" s="26"/>
      <c r="BQ439" s="26"/>
      <c r="BR439" s="26"/>
      <c r="BS439" s="26"/>
      <c r="BT439" s="26"/>
      <c r="BU439" s="26"/>
      <c r="BV439" s="26"/>
      <c r="BW439" s="26"/>
      <c r="BX439" s="26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K439" s="26"/>
      <c r="CL439" s="26"/>
      <c r="CM439" s="26"/>
      <c r="CN439" s="26"/>
      <c r="CO439" s="26"/>
      <c r="CP439" s="26"/>
      <c r="CQ439" s="26"/>
      <c r="CR439" s="26"/>
      <c r="CS439" s="26"/>
      <c r="CT439" s="26"/>
      <c r="CU439" s="26"/>
      <c r="CV439" s="26"/>
      <c r="CW439" s="26"/>
      <c r="CX439" s="26"/>
    </row>
    <row r="440" spans="1:102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6"/>
      <c r="AB440" s="26"/>
      <c r="AC440" s="26"/>
      <c r="AD440" s="26"/>
      <c r="AE440" s="26"/>
      <c r="AF440" s="26"/>
      <c r="AG440" s="26"/>
      <c r="AH440" s="26"/>
      <c r="AI440" s="26"/>
      <c r="AJ440" s="26"/>
      <c r="AK440" s="26"/>
      <c r="AL440" s="26"/>
      <c r="AM440" s="26"/>
      <c r="AN440" s="26"/>
      <c r="AO440" s="26"/>
      <c r="AP440" s="26"/>
      <c r="AQ440" s="26"/>
      <c r="AR440" s="26"/>
      <c r="AS440" s="26"/>
      <c r="AT440" s="26"/>
      <c r="AU440" s="26"/>
      <c r="AV440" s="26"/>
      <c r="AW440" s="26"/>
      <c r="AX440" s="26"/>
      <c r="AY440" s="26"/>
      <c r="AZ440" s="26"/>
      <c r="BA440" s="26"/>
      <c r="BB440" s="26"/>
      <c r="BC440" s="26"/>
      <c r="BD440" s="26"/>
      <c r="BE440" s="26"/>
      <c r="BF440" s="26"/>
      <c r="BG440" s="26"/>
      <c r="BH440" s="26"/>
      <c r="BI440" s="26"/>
      <c r="BJ440" s="26"/>
      <c r="BK440" s="26"/>
      <c r="BL440" s="26"/>
      <c r="BM440" s="26"/>
      <c r="BN440" s="26"/>
      <c r="BO440" s="26"/>
      <c r="BP440" s="26"/>
      <c r="BQ440" s="26"/>
      <c r="BR440" s="26"/>
      <c r="BS440" s="26"/>
      <c r="BT440" s="26"/>
      <c r="BU440" s="26"/>
      <c r="BV440" s="26"/>
      <c r="BW440" s="26"/>
      <c r="BX440" s="26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K440" s="26"/>
      <c r="CL440" s="26"/>
      <c r="CM440" s="26"/>
      <c r="CN440" s="26"/>
      <c r="CO440" s="26"/>
      <c r="CP440" s="26"/>
      <c r="CQ440" s="26"/>
      <c r="CR440" s="26"/>
      <c r="CS440" s="26"/>
      <c r="CT440" s="26"/>
      <c r="CU440" s="26"/>
      <c r="CV440" s="26"/>
      <c r="CW440" s="26"/>
      <c r="CX440" s="26"/>
    </row>
    <row r="441" spans="1:102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6"/>
      <c r="AB441" s="26"/>
      <c r="AC441" s="26"/>
      <c r="AD441" s="26"/>
      <c r="AE441" s="26"/>
      <c r="AF441" s="26"/>
      <c r="AG441" s="26"/>
      <c r="AH441" s="26"/>
      <c r="AI441" s="26"/>
      <c r="AJ441" s="26"/>
      <c r="AK441" s="26"/>
      <c r="AL441" s="26"/>
      <c r="AM441" s="26"/>
      <c r="AN441" s="26"/>
      <c r="AO441" s="26"/>
      <c r="AP441" s="26"/>
      <c r="AQ441" s="26"/>
      <c r="AR441" s="26"/>
      <c r="AS441" s="26"/>
      <c r="AT441" s="26"/>
      <c r="AU441" s="26"/>
      <c r="AV441" s="26"/>
      <c r="AW441" s="26"/>
      <c r="AX441" s="26"/>
      <c r="AY441" s="26"/>
      <c r="AZ441" s="26"/>
      <c r="BA441" s="26"/>
      <c r="BB441" s="26"/>
      <c r="BC441" s="26"/>
      <c r="BD441" s="26"/>
      <c r="BE441" s="26"/>
      <c r="BF441" s="26"/>
      <c r="BG441" s="26"/>
      <c r="BH441" s="26"/>
      <c r="BI441" s="26"/>
      <c r="BJ441" s="26"/>
      <c r="BK441" s="26"/>
      <c r="BL441" s="26"/>
      <c r="BM441" s="26"/>
      <c r="BN441" s="26"/>
      <c r="BO441" s="26"/>
      <c r="BP441" s="26"/>
      <c r="BQ441" s="26"/>
      <c r="BR441" s="26"/>
      <c r="BS441" s="26"/>
      <c r="BT441" s="26"/>
      <c r="BU441" s="26"/>
      <c r="BV441" s="26"/>
      <c r="BW441" s="26"/>
      <c r="BX441" s="26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K441" s="26"/>
      <c r="CL441" s="26"/>
      <c r="CM441" s="26"/>
      <c r="CN441" s="26"/>
      <c r="CO441" s="26"/>
      <c r="CP441" s="26"/>
      <c r="CQ441" s="26"/>
      <c r="CR441" s="26"/>
      <c r="CS441" s="26"/>
      <c r="CT441" s="26"/>
      <c r="CU441" s="26"/>
      <c r="CV441" s="26"/>
      <c r="CW441" s="26"/>
      <c r="CX441" s="26"/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5428" r:id="rId3" name="CommandButton1">
          <controlPr defaultSize="0" print="0" autoLine="0" r:id="rId4">
            <anchor moveWithCells="1">
              <from>
                <xdr:col>10</xdr:col>
                <xdr:colOff>47625</xdr:colOff>
                <xdr:row>1</xdr:row>
                <xdr:rowOff>19050</xdr:rowOff>
              </from>
              <to>
                <xdr:col>12</xdr:col>
                <xdr:colOff>581025</xdr:colOff>
                <xdr:row>2</xdr:row>
                <xdr:rowOff>9525</xdr:rowOff>
              </to>
            </anchor>
          </controlPr>
        </control>
      </mc:Choice>
      <mc:Fallback>
        <control shapeId="145428" r:id="rId3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G1419"/>
  <sheetViews>
    <sheetView showGridLines="0" workbookViewId="0">
      <pane ySplit="9" topLeftCell="A10" activePane="bottomLeft" state="frozen"/>
      <selection pane="bottomLeft" activeCell="C1" sqref="C1"/>
    </sheetView>
  </sheetViews>
  <sheetFormatPr defaultRowHeight="12.75"/>
  <cols>
    <col min="2" max="2" width="11.7109375" customWidth="1"/>
    <col min="3" max="3" width="11.85546875" customWidth="1"/>
    <col min="4" max="4" width="17.85546875" customWidth="1"/>
    <col min="5" max="5" width="13" customWidth="1"/>
  </cols>
  <sheetData>
    <row r="1" spans="2:7" ht="15">
      <c r="B1" s="266" t="s">
        <v>31</v>
      </c>
      <c r="C1" s="267"/>
      <c r="D1" s="267"/>
      <c r="E1" s="267"/>
      <c r="F1" s="343">
        <v>42088.453773148147</v>
      </c>
      <c r="G1" s="343"/>
    </row>
    <row r="2" spans="2:7" ht="15">
      <c r="B2" s="267"/>
      <c r="C2" s="268" t="s">
        <v>211</v>
      </c>
      <c r="D2" s="269">
        <f>tmpData!E16</f>
        <v>40182</v>
      </c>
      <c r="E2" s="267"/>
      <c r="F2" s="76"/>
      <c r="G2" s="77" t="s">
        <v>261</v>
      </c>
    </row>
    <row r="3" spans="2:7" ht="15">
      <c r="B3" s="267"/>
      <c r="C3" s="268" t="s">
        <v>244</v>
      </c>
      <c r="D3" s="276">
        <v>3</v>
      </c>
      <c r="E3" s="270" t="s">
        <v>100</v>
      </c>
    </row>
    <row r="4" spans="2:7" ht="15">
      <c r="B4" s="267"/>
      <c r="C4" s="268" t="s">
        <v>245</v>
      </c>
      <c r="D4" s="276">
        <v>30</v>
      </c>
      <c r="E4" s="270" t="s">
        <v>219</v>
      </c>
    </row>
    <row r="5" spans="2:7" ht="15">
      <c r="B5" s="267"/>
      <c r="C5" s="268" t="s">
        <v>246</v>
      </c>
      <c r="D5" s="269">
        <v>3.1</v>
      </c>
      <c r="E5" s="267"/>
    </row>
    <row r="6" spans="2:7" ht="15">
      <c r="B6" s="267"/>
      <c r="C6" s="267"/>
      <c r="D6" s="267"/>
      <c r="E6" s="267"/>
    </row>
    <row r="7" spans="2:7" ht="15">
      <c r="B7" s="267"/>
      <c r="C7" s="267"/>
      <c r="D7" s="267"/>
      <c r="E7" s="267"/>
    </row>
    <row r="8" spans="2:7" ht="14.25">
      <c r="B8" s="271" t="s">
        <v>13</v>
      </c>
      <c r="C8" s="271" t="s">
        <v>34</v>
      </c>
      <c r="D8" s="271" t="s">
        <v>16</v>
      </c>
      <c r="E8" s="271" t="s">
        <v>35</v>
      </c>
      <c r="F8" s="197"/>
    </row>
    <row r="9" spans="2:7" ht="14.25">
      <c r="B9" s="272" t="s">
        <v>14</v>
      </c>
      <c r="C9" s="272" t="s">
        <v>268</v>
      </c>
      <c r="D9" s="272" t="s">
        <v>268</v>
      </c>
      <c r="E9" s="273" t="s">
        <v>219</v>
      </c>
    </row>
    <row r="10" spans="2:7" ht="15">
      <c r="B10" s="274">
        <v>0</v>
      </c>
      <c r="C10" s="274">
        <v>0</v>
      </c>
      <c r="D10" s="274">
        <v>0</v>
      </c>
      <c r="E10" s="275">
        <v>0</v>
      </c>
    </row>
    <row r="11" spans="2:7" ht="15">
      <c r="B11" s="274">
        <v>2.9411764705882353E-2</v>
      </c>
      <c r="C11" s="274">
        <v>0</v>
      </c>
      <c r="D11" s="274">
        <v>0</v>
      </c>
      <c r="E11" s="275">
        <v>0</v>
      </c>
    </row>
    <row r="12" spans="2:7" ht="15">
      <c r="B12" s="274">
        <v>5.8823529411764705E-2</v>
      </c>
      <c r="C12" s="274">
        <v>0</v>
      </c>
      <c r="D12" s="274">
        <v>0</v>
      </c>
      <c r="E12" s="275">
        <v>0</v>
      </c>
    </row>
    <row r="13" spans="2:7" ht="15">
      <c r="B13" s="274">
        <v>8.8235294117647051E-2</v>
      </c>
      <c r="C13" s="274">
        <v>0</v>
      </c>
      <c r="D13" s="274">
        <v>0</v>
      </c>
      <c r="E13" s="275">
        <v>0</v>
      </c>
    </row>
    <row r="14" spans="2:7" ht="15">
      <c r="B14" s="274">
        <v>0.11764705882352941</v>
      </c>
      <c r="C14" s="274">
        <v>0</v>
      </c>
      <c r="D14" s="274">
        <v>0</v>
      </c>
      <c r="E14" s="275">
        <v>0</v>
      </c>
    </row>
    <row r="15" spans="2:7" ht="15">
      <c r="B15" s="274">
        <v>0.14705882352941177</v>
      </c>
      <c r="C15" s="274">
        <v>0</v>
      </c>
      <c r="D15" s="274">
        <v>0</v>
      </c>
      <c r="E15" s="275">
        <v>0</v>
      </c>
    </row>
    <row r="16" spans="2:7" ht="15">
      <c r="B16" s="274">
        <v>0.1764705882352941</v>
      </c>
      <c r="C16" s="274">
        <v>0</v>
      </c>
      <c r="D16" s="274">
        <v>0</v>
      </c>
      <c r="E16" s="275">
        <v>0</v>
      </c>
    </row>
    <row r="17" spans="2:5" ht="15">
      <c r="B17" s="274">
        <v>0.20588235294117646</v>
      </c>
      <c r="C17" s="274">
        <v>0</v>
      </c>
      <c r="D17" s="274">
        <v>0</v>
      </c>
      <c r="E17" s="275">
        <v>0</v>
      </c>
    </row>
    <row r="18" spans="2:5" ht="15">
      <c r="B18" s="274">
        <v>0.23529411764705882</v>
      </c>
      <c r="C18" s="274">
        <v>0</v>
      </c>
      <c r="D18" s="274">
        <v>0</v>
      </c>
      <c r="E18" s="275">
        <v>0</v>
      </c>
    </row>
    <row r="19" spans="2:5" ht="15">
      <c r="B19" s="274">
        <v>0.26470588235294118</v>
      </c>
      <c r="C19" s="274">
        <v>0</v>
      </c>
      <c r="D19" s="274">
        <v>0</v>
      </c>
      <c r="E19" s="275">
        <v>0</v>
      </c>
    </row>
    <row r="20" spans="2:5" ht="15">
      <c r="B20" s="274">
        <v>0.29411764705882354</v>
      </c>
      <c r="C20" s="274">
        <v>0</v>
      </c>
      <c r="D20" s="274">
        <v>0</v>
      </c>
      <c r="E20" s="275">
        <v>0</v>
      </c>
    </row>
    <row r="21" spans="2:5" ht="15">
      <c r="B21" s="274">
        <v>0.3235294117647059</v>
      </c>
      <c r="C21" s="274">
        <v>0</v>
      </c>
      <c r="D21" s="274">
        <v>0</v>
      </c>
      <c r="E21" s="275">
        <v>0</v>
      </c>
    </row>
    <row r="22" spans="2:5" ht="15">
      <c r="B22" s="274">
        <v>0.3529411764705882</v>
      </c>
      <c r="C22" s="274">
        <v>0</v>
      </c>
      <c r="D22" s="274">
        <v>0</v>
      </c>
      <c r="E22" s="275">
        <v>0</v>
      </c>
    </row>
    <row r="23" spans="2:5" ht="15">
      <c r="B23" s="274">
        <v>0.38235294117647056</v>
      </c>
      <c r="C23" s="274">
        <v>0</v>
      </c>
      <c r="D23" s="274">
        <v>0</v>
      </c>
      <c r="E23" s="275">
        <v>0</v>
      </c>
    </row>
    <row r="24" spans="2:5" ht="15">
      <c r="B24" s="274">
        <v>0.41176470588235292</v>
      </c>
      <c r="C24" s="274">
        <v>0</v>
      </c>
      <c r="D24" s="274">
        <v>0</v>
      </c>
      <c r="E24" s="275">
        <v>0</v>
      </c>
    </row>
    <row r="25" spans="2:5" ht="15">
      <c r="B25" s="274">
        <v>0.44117647058823528</v>
      </c>
      <c r="C25" s="274">
        <v>0</v>
      </c>
      <c r="D25" s="274">
        <v>0</v>
      </c>
      <c r="E25" s="275">
        <v>0</v>
      </c>
    </row>
    <row r="26" spans="2:5" ht="15">
      <c r="B26" s="274">
        <v>0.47058823529411764</v>
      </c>
      <c r="C26" s="274">
        <v>0</v>
      </c>
      <c r="D26" s="274">
        <v>0</v>
      </c>
      <c r="E26" s="275">
        <v>0</v>
      </c>
    </row>
    <row r="27" spans="2:5" ht="15">
      <c r="B27" s="274">
        <v>0.5</v>
      </c>
      <c r="C27" s="274">
        <v>0</v>
      </c>
      <c r="D27" s="274">
        <v>0</v>
      </c>
      <c r="E27" s="275">
        <v>0</v>
      </c>
    </row>
    <row r="28" spans="2:5" ht="15">
      <c r="B28" s="274">
        <v>0.52941176470588236</v>
      </c>
      <c r="C28" s="274">
        <v>0</v>
      </c>
      <c r="D28" s="274">
        <v>0</v>
      </c>
      <c r="E28" s="275">
        <v>0</v>
      </c>
    </row>
    <row r="29" spans="2:5" ht="15">
      <c r="B29" s="274">
        <v>0.55882352941176472</v>
      </c>
      <c r="C29" s="274">
        <v>0</v>
      </c>
      <c r="D29" s="274">
        <v>0</v>
      </c>
      <c r="E29" s="275">
        <v>0</v>
      </c>
    </row>
    <row r="30" spans="2:5" ht="15">
      <c r="B30" s="274">
        <v>0.58823529411764708</v>
      </c>
      <c r="C30" s="274">
        <v>0</v>
      </c>
      <c r="D30" s="274">
        <v>0</v>
      </c>
      <c r="E30" s="275">
        <v>0</v>
      </c>
    </row>
    <row r="31" spans="2:5" ht="15">
      <c r="B31" s="274">
        <v>0.61764705882352944</v>
      </c>
      <c r="C31" s="274">
        <v>0</v>
      </c>
      <c r="D31" s="274">
        <v>0</v>
      </c>
      <c r="E31" s="275">
        <v>0</v>
      </c>
    </row>
    <row r="32" spans="2:5" ht="15">
      <c r="B32" s="274">
        <v>0.6470588235294118</v>
      </c>
      <c r="C32" s="274">
        <v>0</v>
      </c>
      <c r="D32" s="274">
        <v>0</v>
      </c>
      <c r="E32" s="275">
        <v>0</v>
      </c>
    </row>
    <row r="33" spans="2:5" ht="15">
      <c r="B33" s="274">
        <v>0.67647058823529416</v>
      </c>
      <c r="C33" s="274">
        <v>0</v>
      </c>
      <c r="D33" s="274">
        <v>0</v>
      </c>
      <c r="E33" s="275">
        <v>0</v>
      </c>
    </row>
    <row r="34" spans="2:5" ht="15">
      <c r="B34" s="274">
        <v>0.70588235294117641</v>
      </c>
      <c r="C34" s="274">
        <v>0</v>
      </c>
      <c r="D34" s="274">
        <v>0</v>
      </c>
      <c r="E34" s="275">
        <v>0</v>
      </c>
    </row>
    <row r="35" spans="2:5" ht="15">
      <c r="B35" s="274">
        <v>0.73529411764705876</v>
      </c>
      <c r="C35" s="274">
        <v>0</v>
      </c>
      <c r="D35" s="274">
        <v>0</v>
      </c>
      <c r="E35" s="275">
        <v>0</v>
      </c>
    </row>
    <row r="36" spans="2:5" ht="15">
      <c r="B36" s="274">
        <v>0.76470588235294112</v>
      </c>
      <c r="C36" s="274">
        <v>0</v>
      </c>
      <c r="D36" s="274">
        <v>0</v>
      </c>
      <c r="E36" s="275">
        <v>0</v>
      </c>
    </row>
    <row r="37" spans="2:5" ht="15">
      <c r="B37" s="274">
        <v>0.79411764705882348</v>
      </c>
      <c r="C37" s="274">
        <v>0</v>
      </c>
      <c r="D37" s="274">
        <v>0</v>
      </c>
      <c r="E37" s="275">
        <v>0</v>
      </c>
    </row>
    <row r="38" spans="2:5" ht="15">
      <c r="B38" s="274">
        <v>0.82352941176470584</v>
      </c>
      <c r="C38" s="274">
        <v>0</v>
      </c>
      <c r="D38" s="274">
        <v>0</v>
      </c>
      <c r="E38" s="275">
        <v>0</v>
      </c>
    </row>
    <row r="39" spans="2:5" ht="15">
      <c r="B39" s="274">
        <v>0.8529411764705882</v>
      </c>
      <c r="C39" s="274">
        <v>2.0662631273582334E-3</v>
      </c>
      <c r="D39" s="274">
        <v>4.8829030173454782E-5</v>
      </c>
      <c r="E39" s="275">
        <v>6.5082381055836649E-5</v>
      </c>
    </row>
    <row r="40" spans="2:5" ht="15">
      <c r="B40" s="274">
        <v>0.88235294117647056</v>
      </c>
      <c r="C40" s="274">
        <v>2.3230770204885679E-2</v>
      </c>
      <c r="D40" s="274">
        <v>6.4432968989671215E-4</v>
      </c>
      <c r="E40" s="275">
        <v>3.6342667158950143E-4</v>
      </c>
    </row>
    <row r="41" spans="2:5" ht="15">
      <c r="B41" s="274">
        <v>0.91176470588235292</v>
      </c>
      <c r="C41" s="274">
        <v>0.10170679108215547</v>
      </c>
      <c r="D41" s="274">
        <v>3.5663466790218268E-3</v>
      </c>
      <c r="E41" s="275">
        <v>1.1371743964263316E-3</v>
      </c>
    </row>
    <row r="42" spans="2:5" ht="15">
      <c r="B42" s="274">
        <v>0.94117647058823528</v>
      </c>
      <c r="C42" s="274">
        <v>0.30448304841251328</v>
      </c>
      <c r="D42" s="274">
        <v>1.2996691329536299E-2</v>
      </c>
      <c r="E42" s="275">
        <v>2.6929806778815818E-3</v>
      </c>
    </row>
    <row r="43" spans="2:5" ht="15">
      <c r="B43" s="274">
        <v>0.97058823529411764</v>
      </c>
      <c r="C43" s="274">
        <v>0.73094582203584113</v>
      </c>
      <c r="D43" s="274">
        <v>3.6851231072708795E-2</v>
      </c>
      <c r="E43" s="275">
        <v>5.3948499276526346E-3</v>
      </c>
    </row>
    <row r="44" spans="2:5" ht="15">
      <c r="B44" s="274">
        <v>1</v>
      </c>
      <c r="C44" s="274">
        <v>1.5518991010591714</v>
      </c>
      <c r="D44" s="274">
        <v>8.9056723420182782E-2</v>
      </c>
      <c r="E44" s="275">
        <v>9.7152916526260825E-3</v>
      </c>
    </row>
    <row r="45" spans="2:5" ht="15">
      <c r="B45" s="274">
        <v>1.0294117647058822</v>
      </c>
      <c r="C45" s="274">
        <v>3.1951761980787579</v>
      </c>
      <c r="D45" s="274">
        <v>0.19702843970030517</v>
      </c>
      <c r="E45" s="275">
        <v>1.6495442859267156E-2</v>
      </c>
    </row>
    <row r="46" spans="2:5" ht="15">
      <c r="B46" s="274">
        <v>1.0588235294117647</v>
      </c>
      <c r="C46" s="274">
        <v>6.4168436681697001</v>
      </c>
      <c r="D46" s="274">
        <v>0.41486332571409751</v>
      </c>
      <c r="E46" s="275">
        <v>2.709867547232641E-2</v>
      </c>
    </row>
    <row r="47" spans="2:5" ht="15">
      <c r="B47" s="274">
        <v>1.088235294117647</v>
      </c>
      <c r="C47" s="274">
        <v>12.408982225809137</v>
      </c>
      <c r="D47" s="274">
        <v>0.84013930401724424</v>
      </c>
      <c r="E47" s="275">
        <v>4.3375607402907183E-2</v>
      </c>
    </row>
    <row r="48" spans="2:5" ht="15">
      <c r="B48" s="274">
        <v>1.1176470588235294</v>
      </c>
      <c r="C48" s="274">
        <v>22.966788710776353</v>
      </c>
      <c r="D48" s="274">
        <v>1.6364165011638678</v>
      </c>
      <c r="E48" s="275">
        <v>6.7650955415858735E-2</v>
      </c>
    </row>
    <row r="49" spans="2:5" ht="15">
      <c r="B49" s="274">
        <v>1.1470588235294117</v>
      </c>
      <c r="C49" s="274">
        <v>40.384750421490153</v>
      </c>
      <c r="D49" s="274">
        <v>3.0561703144894534</v>
      </c>
      <c r="E49" s="275">
        <v>0.10259583638136648</v>
      </c>
    </row>
    <row r="50" spans="2:5" ht="15">
      <c r="B50" s="274">
        <v>1.1764705882352942</v>
      </c>
      <c r="C50" s="274">
        <v>67.316389466908078</v>
      </c>
      <c r="D50" s="274">
        <v>5.4568725670942912</v>
      </c>
      <c r="E50" s="275">
        <v>0.15099894359139721</v>
      </c>
    </row>
    <row r="51" spans="2:5" ht="15">
      <c r="B51" s="274">
        <v>1.2058823529411764</v>
      </c>
      <c r="C51" s="274">
        <v>106.92505048105872</v>
      </c>
      <c r="D51" s="274">
        <v>9.3165615063336933</v>
      </c>
      <c r="E51" s="275">
        <v>0.21569916865959096</v>
      </c>
    </row>
    <row r="52" spans="2:5" ht="15">
      <c r="B52" s="274">
        <v>1.2352941176470589</v>
      </c>
      <c r="C52" s="274">
        <v>162.9047019574576</v>
      </c>
      <c r="D52" s="274">
        <v>15.252730833125527</v>
      </c>
      <c r="E52" s="275">
        <v>0.29962389023797054</v>
      </c>
    </row>
    <row r="53" spans="2:5" ht="15">
      <c r="B53" s="274">
        <v>1.2647058823529411</v>
      </c>
      <c r="C53" s="274">
        <v>238.22867727524283</v>
      </c>
      <c r="D53" s="274">
        <v>24.011248337677248</v>
      </c>
      <c r="E53" s="275">
        <v>0.40546607898513476</v>
      </c>
    </row>
    <row r="54" spans="2:5" ht="15">
      <c r="B54" s="274">
        <v>1.2941176470588236</v>
      </c>
      <c r="C54" s="274">
        <v>333.86744124520345</v>
      </c>
      <c r="D54" s="274">
        <v>44.316102235861166</v>
      </c>
      <c r="E54" s="275">
        <v>0.61007852514797012</v>
      </c>
    </row>
    <row r="55" spans="2:5" ht="15">
      <c r="B55" s="274">
        <v>1.3235294117647058</v>
      </c>
      <c r="C55" s="274">
        <v>447.99648320358989</v>
      </c>
      <c r="D55" s="274">
        <v>76.077883903281361</v>
      </c>
      <c r="E55" s="275">
        <v>0.87468225743373951</v>
      </c>
    </row>
    <row r="56" spans="2:5" ht="15">
      <c r="B56" s="274">
        <v>1.3529411764705883</v>
      </c>
      <c r="C56" s="274">
        <v>575.14685741149572</v>
      </c>
      <c r="D56" s="274">
        <v>123.4252575957651</v>
      </c>
      <c r="E56" s="275">
        <v>1.2076675468026699</v>
      </c>
    </row>
    <row r="57" spans="2:5" ht="15">
      <c r="B57" s="274">
        <v>1.3823529411764706</v>
      </c>
      <c r="C57" s="274">
        <v>707.0110759113926</v>
      </c>
      <c r="D57" s="274">
        <v>188.46986541397376</v>
      </c>
      <c r="E57" s="275">
        <v>1.6014227035210697</v>
      </c>
    </row>
    <row r="58" spans="2:5" ht="15">
      <c r="B58" s="274">
        <v>1.4117647058823528</v>
      </c>
      <c r="C58" s="274">
        <v>834.74712112903205</v>
      </c>
      <c r="D58" s="274">
        <v>270.82866925287908</v>
      </c>
      <c r="E58" s="275">
        <v>2.0392687220544636</v>
      </c>
    </row>
    <row r="59" spans="2:5" ht="15">
      <c r="B59" s="274">
        <v>1.4411764705882353</v>
      </c>
      <c r="C59" s="274">
        <v>950.8157002595151</v>
      </c>
      <c r="D59" s="274">
        <v>368.43089946695613</v>
      </c>
      <c r="E59" s="275">
        <v>2.5036987078488662</v>
      </c>
    </row>
    <row r="60" spans="2:5" ht="15">
      <c r="B60" s="274">
        <v>1.4705882352941175</v>
      </c>
      <c r="C60" s="274">
        <v>1049.8113176196498</v>
      </c>
      <c r="D60" s="274">
        <v>476.49745860931108</v>
      </c>
      <c r="E60" s="275">
        <v>2.9720202219328669</v>
      </c>
    </row>
    <row r="61" spans="2:5" ht="15">
      <c r="B61" s="274">
        <v>1.5</v>
      </c>
      <c r="C61" s="274">
        <v>1128.491792908191</v>
      </c>
      <c r="D61" s="274">
        <v>588.90681626805576</v>
      </c>
      <c r="E61" s="275">
        <v>3.4227545385903082</v>
      </c>
    </row>
    <row r="62" spans="2:5" ht="15">
      <c r="B62" s="274">
        <v>1.5294117647058822</v>
      </c>
      <c r="C62" s="274">
        <v>1185.6390906842526</v>
      </c>
      <c r="D62" s="274">
        <v>699.37261677540062</v>
      </c>
      <c r="E62" s="275">
        <v>3.8384019412151829</v>
      </c>
    </row>
    <row r="63" spans="2:5" ht="15">
      <c r="B63" s="274">
        <v>1.5588235294117647</v>
      </c>
      <c r="C63" s="274">
        <v>1222.2042088889621</v>
      </c>
      <c r="D63" s="274">
        <v>802.08864894588396</v>
      </c>
      <c r="E63" s="275">
        <v>4.2055837037950932</v>
      </c>
    </row>
    <row r="64" spans="2:5" ht="15">
      <c r="B64" s="274">
        <v>1.588235294117647</v>
      </c>
      <c r="C64" s="274">
        <v>1240.514052303143</v>
      </c>
      <c r="D64" s="274">
        <v>892.70120359891348</v>
      </c>
      <c r="E64" s="275">
        <v>4.5166397031891146</v>
      </c>
    </row>
    <row r="65" spans="2:5" ht="15">
      <c r="B65" s="274">
        <v>1.6176470588235294</v>
      </c>
      <c r="C65" s="274">
        <v>1243.0566657851834</v>
      </c>
      <c r="D65" s="274">
        <v>968.48890355887249</v>
      </c>
      <c r="E65" s="275">
        <v>4.7687856328837031</v>
      </c>
    </row>
    <row r="66" spans="2:5" ht="15">
      <c r="B66" s="274">
        <v>1.6470588235294117</v>
      </c>
      <c r="C66" s="274">
        <v>1232.154485646206</v>
      </c>
      <c r="D66" s="274">
        <v>1028.1471640179684</v>
      </c>
      <c r="E66" s="275">
        <v>4.9626641928368507</v>
      </c>
    </row>
    <row r="67" spans="2:5" ht="15">
      <c r="B67" s="274">
        <v>1.6764705882352942</v>
      </c>
      <c r="C67" s="274">
        <v>1209.9800653315851</v>
      </c>
      <c r="D67" s="274">
        <v>1071.5601026554332</v>
      </c>
      <c r="E67" s="275">
        <v>5.1013962401492652</v>
      </c>
    </row>
    <row r="68" spans="2:5" ht="15">
      <c r="B68" s="274">
        <v>1.7058823529411764</v>
      </c>
      <c r="C68" s="274">
        <v>1178.5831388416491</v>
      </c>
      <c r="D68" s="274">
        <v>1099.4480936141231</v>
      </c>
      <c r="E68" s="275">
        <v>5.189527942108235</v>
      </c>
    </row>
    <row r="69" spans="2:5" ht="15">
      <c r="B69" s="274">
        <v>1.7352941176470589</v>
      </c>
      <c r="C69" s="274">
        <v>1139.8362132191346</v>
      </c>
      <c r="D69" s="274">
        <v>1113.0957714797241</v>
      </c>
      <c r="E69" s="275">
        <v>5.2323853727504295</v>
      </c>
    </row>
    <row r="70" spans="2:5" ht="15">
      <c r="B70" s="274">
        <v>1.7647058823529411</v>
      </c>
      <c r="C70" s="274">
        <v>1095.3943547973079</v>
      </c>
      <c r="D70" s="274">
        <v>1114.1328935225788</v>
      </c>
      <c r="E70" s="275">
        <v>5.2356350361303488</v>
      </c>
    </row>
    <row r="71" spans="2:5" ht="15">
      <c r="B71" s="274">
        <v>1.7941176470588236</v>
      </c>
      <c r="C71" s="274">
        <v>1046.702349982543</v>
      </c>
      <c r="D71" s="274">
        <v>1104.2803966679369</v>
      </c>
      <c r="E71" s="275">
        <v>5.2047228613388992</v>
      </c>
    </row>
    <row r="72" spans="2:5" ht="15">
      <c r="B72" s="274">
        <v>1.8235294117647058</v>
      </c>
      <c r="C72" s="274">
        <v>994.99829077632376</v>
      </c>
      <c r="D72" s="274">
        <v>1085.260351428391</v>
      </c>
      <c r="E72" s="275">
        <v>5.1447861279655571</v>
      </c>
    </row>
    <row r="73" spans="2:5" ht="15">
      <c r="B73" s="274">
        <v>1.8529411764705883</v>
      </c>
      <c r="C73" s="274">
        <v>941.33818164548313</v>
      </c>
      <c r="D73" s="274">
        <v>1058.7520497042146</v>
      </c>
      <c r="E73" s="275">
        <v>5.0606644682718249</v>
      </c>
    </row>
    <row r="74" spans="2:5" ht="15">
      <c r="B74" s="274">
        <v>1.8823529411764706</v>
      </c>
      <c r="C74" s="274">
        <v>886.59289288202729</v>
      </c>
      <c r="D74" s="274">
        <v>1026.2555375483778</v>
      </c>
      <c r="E74" s="275">
        <v>4.9565753187811481</v>
      </c>
    </row>
    <row r="75" spans="2:5" ht="15">
      <c r="B75" s="274">
        <v>1.9117647058823528</v>
      </c>
      <c r="C75" s="274">
        <v>831.47708756358054</v>
      </c>
      <c r="D75" s="274">
        <v>989.0703244795684</v>
      </c>
      <c r="E75" s="275">
        <v>4.8361097573780398</v>
      </c>
    </row>
    <row r="76" spans="2:5" ht="15">
      <c r="B76" s="274">
        <v>1.9411764705882353</v>
      </c>
      <c r="C76" s="274">
        <v>776.64144414335567</v>
      </c>
      <c r="D76" s="274">
        <v>948.43381519887589</v>
      </c>
      <c r="E76" s="275">
        <v>4.7027228790448987</v>
      </c>
    </row>
    <row r="77" spans="2:5" ht="15">
      <c r="B77" s="274">
        <v>1.9705882352941175</v>
      </c>
      <c r="C77" s="274">
        <v>722.66499888431235</v>
      </c>
      <c r="D77" s="274">
        <v>905.32372516422561</v>
      </c>
      <c r="E77" s="275">
        <v>4.5591159280343145</v>
      </c>
    </row>
    <row r="78" spans="2:5" ht="15">
      <c r="B78" s="274">
        <v>2</v>
      </c>
      <c r="C78" s="274">
        <v>669.98654110933126</v>
      </c>
      <c r="D78" s="274">
        <v>860.63962634303221</v>
      </c>
      <c r="E78" s="275">
        <v>4.407837681133123</v>
      </c>
    </row>
    <row r="79" spans="2:5" ht="15">
      <c r="B79" s="274">
        <v>2.0294117647058822</v>
      </c>
      <c r="C79" s="274">
        <v>618.96307107010193</v>
      </c>
      <c r="D79" s="274">
        <v>815.14842478530636</v>
      </c>
      <c r="E79" s="275">
        <v>4.2511115072965593</v>
      </c>
    </row>
    <row r="80" spans="2:5" ht="15">
      <c r="B80" s="274">
        <v>2.0588235294117645</v>
      </c>
      <c r="C80" s="274">
        <v>569.88472021105827</v>
      </c>
      <c r="D80" s="274">
        <v>769.48301188168386</v>
      </c>
      <c r="E80" s="275">
        <v>4.0908233398000231</v>
      </c>
    </row>
    <row r="81" spans="2:5" ht="15">
      <c r="B81" s="274">
        <v>2.0882352941176472</v>
      </c>
      <c r="C81" s="274">
        <v>522.95632921357287</v>
      </c>
      <c r="D81" s="274">
        <v>724.1406255847379</v>
      </c>
      <c r="E81" s="275">
        <v>3.9284989632791709</v>
      </c>
    </row>
    <row r="82" spans="2:5" ht="15">
      <c r="B82" s="274">
        <v>2.1176470588235294</v>
      </c>
      <c r="C82" s="274">
        <v>478.32923464886272</v>
      </c>
      <c r="D82" s="274">
        <v>679.54238022139089</v>
      </c>
      <c r="E82" s="275">
        <v>3.7654978068961196</v>
      </c>
    </row>
    <row r="83" spans="2:5" ht="15">
      <c r="B83" s="274">
        <v>2.1470588235294117</v>
      </c>
      <c r="C83" s="274">
        <v>436.11036754672341</v>
      </c>
      <c r="D83" s="274">
        <v>636.02114845213123</v>
      </c>
      <c r="E83" s="275">
        <v>3.6029569426497643</v>
      </c>
    </row>
    <row r="84" spans="2:5" ht="15">
      <c r="B84" s="274">
        <v>2.1764705882352939</v>
      </c>
      <c r="C84" s="274">
        <v>396.35416334683441</v>
      </c>
      <c r="D84" s="274">
        <v>593.85714212557139</v>
      </c>
      <c r="E84" s="275">
        <v>3.441908786208006</v>
      </c>
    </row>
    <row r="85" spans="2:5" ht="15">
      <c r="B85" s="274">
        <v>2.2058823529411766</v>
      </c>
      <c r="C85" s="274">
        <v>359.07131102667603</v>
      </c>
      <c r="D85" s="274">
        <v>553.29483175075768</v>
      </c>
      <c r="E85" s="275">
        <v>3.2833393881583879</v>
      </c>
    </row>
    <row r="86" spans="2:5" ht="15">
      <c r="B86" s="274">
        <v>2.2352941176470589</v>
      </c>
      <c r="C86" s="274">
        <v>324.24433517242403</v>
      </c>
      <c r="D86" s="274">
        <v>514.3846370277696</v>
      </c>
      <c r="E86" s="275">
        <v>3.1275435110764023</v>
      </c>
    </row>
    <row r="87" spans="2:5" ht="15">
      <c r="B87" s="274">
        <v>2.2647058823529411</v>
      </c>
      <c r="C87" s="274">
        <v>291.83182278862131</v>
      </c>
      <c r="D87" s="274">
        <v>477.32767280028816</v>
      </c>
      <c r="E87" s="275">
        <v>2.9754713734793254</v>
      </c>
    </row>
    <row r="88" spans="2:5" ht="15">
      <c r="B88" s="274">
        <v>2.2941176470588234</v>
      </c>
      <c r="C88" s="274">
        <v>261.77457583983926</v>
      </c>
      <c r="D88" s="274">
        <v>442.08296003748364</v>
      </c>
      <c r="E88" s="275">
        <v>2.8271393663137538</v>
      </c>
    </row>
    <row r="89" spans="2:5" ht="15">
      <c r="B89" s="274">
        <v>2.3235294117647061</v>
      </c>
      <c r="C89" s="274">
        <v>234.00041964010202</v>
      </c>
      <c r="D89" s="274">
        <v>408.81651801849142</v>
      </c>
      <c r="E89" s="275">
        <v>2.6834715229914736</v>
      </c>
    </row>
    <row r="90" spans="2:5" ht="15">
      <c r="B90" s="274">
        <v>2.3529411764705883</v>
      </c>
      <c r="C90" s="274">
        <v>208.42577511680511</v>
      </c>
      <c r="D90" s="274">
        <v>377.40296945313514</v>
      </c>
      <c r="E90" s="275">
        <v>2.544182393901091</v>
      </c>
    </row>
    <row r="91" spans="2:5" ht="15">
      <c r="B91" s="274">
        <v>2.3823529411764706</v>
      </c>
      <c r="C91" s="274">
        <v>184.95940872968063</v>
      </c>
      <c r="D91" s="274">
        <v>347.8579860265765</v>
      </c>
      <c r="E91" s="275">
        <v>2.4096059103797169</v>
      </c>
    </row>
    <row r="92" spans="2:5" ht="15">
      <c r="B92" s="274">
        <v>2.4117647058823528</v>
      </c>
      <c r="C92" s="274">
        <v>163.50435241800602</v>
      </c>
      <c r="D92" s="274">
        <v>320.18049101378631</v>
      </c>
      <c r="E92" s="275">
        <v>2.2800337649242164</v>
      </c>
    </row>
    <row r="93" spans="2:5" ht="15">
      <c r="B93" s="274">
        <v>2.4411764705882351</v>
      </c>
      <c r="C93" s="274">
        <v>143.95946553487343</v>
      </c>
      <c r="D93" s="274">
        <v>294.35343559472022</v>
      </c>
      <c r="E93" s="275">
        <v>2.1557121709129863</v>
      </c>
    </row>
    <row r="94" spans="2:5" ht="15">
      <c r="B94" s="274">
        <v>2.4705882352941178</v>
      </c>
      <c r="C94" s="274">
        <v>126.22099823730584</v>
      </c>
      <c r="D94" s="274">
        <v>270.25830053438892</v>
      </c>
      <c r="E94" s="275">
        <v>2.0364045650792018</v>
      </c>
    </row>
    <row r="95" spans="2:5" ht="15">
      <c r="B95" s="274">
        <v>2.5</v>
      </c>
      <c r="C95" s="274">
        <v>110.18407277144348</v>
      </c>
      <c r="D95" s="274">
        <v>247.8654647738671</v>
      </c>
      <c r="E95" s="275">
        <v>1.9223039040674381</v>
      </c>
    </row>
    <row r="96" spans="2:5" ht="15">
      <c r="B96" s="274">
        <v>2.5294117647058822</v>
      </c>
      <c r="C96" s="274">
        <v>95.743536879076814</v>
      </c>
      <c r="D96" s="274">
        <v>227.13716745217411</v>
      </c>
      <c r="E96" s="275">
        <v>1.8135805019975237</v>
      </c>
    </row>
    <row r="97" spans="2:5" ht="15">
      <c r="B97" s="274">
        <v>2.5588235294117645</v>
      </c>
      <c r="C97" s="274">
        <v>82.794832965110473</v>
      </c>
      <c r="D97" s="274">
        <v>207.94327849937986</v>
      </c>
      <c r="E97" s="275">
        <v>1.7099154073262255</v>
      </c>
    </row>
    <row r="98" spans="2:5" ht="15">
      <c r="B98" s="274">
        <v>2.5882352941176472</v>
      </c>
      <c r="C98" s="274">
        <v>71.234725187365186</v>
      </c>
      <c r="D98" s="274">
        <v>190.16555657724817</v>
      </c>
      <c r="E98" s="275">
        <v>1.6110138479106713</v>
      </c>
    </row>
    <row r="99" spans="2:5" ht="15">
      <c r="B99" s="274">
        <v>2.6176470588235294</v>
      </c>
      <c r="C99" s="274">
        <v>60.961907625807726</v>
      </c>
      <c r="D99" s="274">
        <v>173.70689223418233</v>
      </c>
      <c r="E99" s="275">
        <v>1.5166640800623818</v>
      </c>
    </row>
    <row r="100" spans="2:5" ht="15">
      <c r="B100" s="274">
        <v>2.6470588235294117</v>
      </c>
      <c r="C100" s="274">
        <v>51.877512574077109</v>
      </c>
      <c r="D100" s="274">
        <v>158.77912602660498</v>
      </c>
      <c r="E100" s="275">
        <v>1.428478272481668</v>
      </c>
    </row>
    <row r="101" spans="2:5" ht="15">
      <c r="B101" s="274">
        <v>2.6764705882352939</v>
      </c>
      <c r="C101" s="274">
        <v>43.885534730485496</v>
      </c>
      <c r="D101" s="274">
        <v>144.87535478941317</v>
      </c>
      <c r="E101" s="275">
        <v>1.3438198213596628</v>
      </c>
    </row>
    <row r="102" spans="2:5" ht="15">
      <c r="B102" s="274">
        <v>2.7058823529411766</v>
      </c>
      <c r="C102" s="274">
        <v>36.893184450268492</v>
      </c>
      <c r="D102" s="274">
        <v>132.29714999187584</v>
      </c>
      <c r="E102" s="275">
        <v>1.2648674791788403</v>
      </c>
    </row>
    <row r="103" spans="2:5" ht="15">
      <c r="B103" s="274">
        <v>2.7352941176470589</v>
      </c>
      <c r="C103" s="274">
        <v>30.811181107609698</v>
      </c>
      <c r="D103" s="274">
        <v>120.61983213137773</v>
      </c>
      <c r="E103" s="275">
        <v>1.1892975223159425</v>
      </c>
    </row>
    <row r="104" spans="2:5" ht="15">
      <c r="B104" s="274">
        <v>2.7647058823529411</v>
      </c>
      <c r="C104" s="274">
        <v>25.553995893206228</v>
      </c>
      <c r="D104" s="274">
        <v>110.17437672801051</v>
      </c>
      <c r="E104" s="275">
        <v>1.1196057043474237</v>
      </c>
    </row>
    <row r="105" spans="2:5" ht="15">
      <c r="B105" s="274">
        <v>2.7941176470588234</v>
      </c>
      <c r="C105" s="274">
        <v>21.040051956055176</v>
      </c>
      <c r="D105" s="274">
        <v>100.35719180746979</v>
      </c>
      <c r="E105" s="275">
        <v>1.0520677336485318</v>
      </c>
    </row>
    <row r="106" spans="2:5" ht="15">
      <c r="B106" s="274">
        <v>2.8235294117647056</v>
      </c>
      <c r="C106" s="274">
        <v>17.19188862191972</v>
      </c>
      <c r="D106" s="274">
        <v>91.747934918393199</v>
      </c>
      <c r="E106" s="275">
        <v>0.99100436226271071</v>
      </c>
    </row>
    <row r="107" spans="2:5" ht="15">
      <c r="B107" s="274">
        <v>2.8529411764705883</v>
      </c>
      <c r="C107" s="274">
        <v>13.936295435786063</v>
      </c>
      <c r="D107" s="274">
        <v>83.799358011220789</v>
      </c>
      <c r="E107" s="275">
        <v>0.93290730828283996</v>
      </c>
    </row>
    <row r="108" spans="2:5" ht="15">
      <c r="B108" s="274">
        <v>2.8823529411764706</v>
      </c>
      <c r="C108" s="274">
        <v>11.204420943178954</v>
      </c>
      <c r="D108" s="274">
        <v>76.367740470938003</v>
      </c>
      <c r="E108" s="275">
        <v>0.87690254067474616</v>
      </c>
    </row>
    <row r="109" spans="2:5" ht="15">
      <c r="B109" s="274">
        <v>2.9117647058823528</v>
      </c>
      <c r="C109" s="274">
        <v>8.9318604158055841</v>
      </c>
      <c r="D109" s="274">
        <v>69.912887319694846</v>
      </c>
      <c r="E109" s="275">
        <v>0.82676647879257115</v>
      </c>
    </row>
    <row r="110" spans="2:5" ht="15">
      <c r="B110" s="274">
        <v>2.9411764705882351</v>
      </c>
      <c r="C110" s="274">
        <v>7.0587261176946994</v>
      </c>
      <c r="D110" s="274">
        <v>64.11422543282427</v>
      </c>
      <c r="E110" s="275">
        <v>0.7803946813998196</v>
      </c>
    </row>
    <row r="111" spans="2:5" ht="15">
      <c r="B111" s="274">
        <v>2.9705882352941178</v>
      </c>
      <c r="C111" s="274">
        <v>5.5297031810384114</v>
      </c>
      <c r="D111" s="274">
        <v>58.699307460691969</v>
      </c>
      <c r="E111" s="275">
        <v>0.7358116944735632</v>
      </c>
    </row>
    <row r="112" spans="2:5" ht="15">
      <c r="B112" s="274">
        <v>3</v>
      </c>
      <c r="C112" s="274">
        <v>4.2940937025982313</v>
      </c>
      <c r="D112" s="274">
        <v>53.662047802240664</v>
      </c>
      <c r="E112" s="275">
        <v>0.69308983403019564</v>
      </c>
    </row>
    <row r="113" spans="2:5" ht="15">
      <c r="B113" s="274">
        <v>3.0294117647058822</v>
      </c>
      <c r="C113" s="274">
        <v>3.3058512712178341</v>
      </c>
      <c r="D113" s="274">
        <v>49.041796660615724</v>
      </c>
      <c r="E113" s="275">
        <v>0.65271302995873337</v>
      </c>
    </row>
    <row r="114" spans="2:5" ht="15">
      <c r="B114" s="274">
        <v>3.0588235294117645</v>
      </c>
      <c r="C114" s="274">
        <v>2.52360766642451</v>
      </c>
      <c r="D114" s="274">
        <v>45.390947847817742</v>
      </c>
      <c r="E114" s="275">
        <v>0.61990366230287963</v>
      </c>
    </row>
    <row r="115" spans="2:5" ht="15">
      <c r="B115" s="274">
        <v>3.0882352941176472</v>
      </c>
      <c r="C115" s="274">
        <v>1.9106866222497585</v>
      </c>
      <c r="D115" s="274">
        <v>41.973843127352936</v>
      </c>
      <c r="E115" s="275">
        <v>0.58838806886767347</v>
      </c>
    </row>
    <row r="116" spans="2:5" ht="15">
      <c r="B116" s="274">
        <v>3.1176470588235294</v>
      </c>
      <c r="C116" s="274">
        <v>1.4350811309657578</v>
      </c>
      <c r="D116" s="274">
        <v>38.78411704692752</v>
      </c>
      <c r="E116" s="275">
        <v>0.55818818564593575</v>
      </c>
    </row>
    <row r="117" spans="2:5" ht="15">
      <c r="B117" s="274">
        <v>3.1470588235294117</v>
      </c>
      <c r="C117" s="274">
        <v>1.0693630113190049</v>
      </c>
      <c r="D117" s="274">
        <v>35.813555887149775</v>
      </c>
      <c r="E117" s="275">
        <v>0.52930946919967137</v>
      </c>
    </row>
    <row r="118" spans="2:5" ht="15">
      <c r="B118" s="274">
        <v>3.1764705882352939</v>
      </c>
      <c r="C118" s="274">
        <v>0.79049043196741386</v>
      </c>
      <c r="D118" s="274">
        <v>33.052598733827224</v>
      </c>
      <c r="E118" s="275">
        <v>0.501743523247003</v>
      </c>
    </row>
    <row r="119" spans="2:5" ht="15">
      <c r="B119" s="274">
        <v>3.2058823529411766</v>
      </c>
      <c r="C119" s="274">
        <v>0.57948897881462347</v>
      </c>
      <c r="D119" s="274">
        <v>30.490778653152418</v>
      </c>
      <c r="E119" s="275">
        <v>0.47547064702319336</v>
      </c>
    </row>
    <row r="120" spans="2:5" ht="15">
      <c r="B120" s="274">
        <v>3.2352941176470589</v>
      </c>
      <c r="C120" s="274">
        <v>0.42102054764808527</v>
      </c>
      <c r="D120" s="274">
        <v>28.117099266959301</v>
      </c>
      <c r="E120" s="275">
        <v>0.45046222441244776</v>
      </c>
    </row>
    <row r="121" spans="2:5" ht="15">
      <c r="B121" s="274">
        <v>3.2647058823529411</v>
      </c>
      <c r="C121" s="274">
        <v>0.30288556967856506</v>
      </c>
      <c r="D121" s="274">
        <v>25.920344763529325</v>
      </c>
      <c r="E121" s="275">
        <v>0.4266828790022153</v>
      </c>
    </row>
    <row r="122" spans="2:5" ht="15">
      <c r="B122" s="274">
        <v>3.2941176470588234</v>
      </c>
      <c r="C122" s="274">
        <v>0.21550907383828286</v>
      </c>
      <c r="D122" s="274">
        <v>24.198049245353015</v>
      </c>
      <c r="E122" s="275">
        <v>0.40756630469715593</v>
      </c>
    </row>
    <row r="123" spans="2:5" ht="15">
      <c r="B123" s="274">
        <v>3.3235294117647056</v>
      </c>
      <c r="C123" s="274">
        <v>0.15144986338495323</v>
      </c>
      <c r="D123" s="274">
        <v>23.063045540640683</v>
      </c>
      <c r="E123" s="275">
        <v>0.39472000593345274</v>
      </c>
    </row>
    <row r="124" spans="2:5" ht="15">
      <c r="B124" s="274">
        <v>3.3529411764705883</v>
      </c>
      <c r="C124" s="274">
        <v>0.10495985373082418</v>
      </c>
      <c r="D124" s="274">
        <v>21.979073211210792</v>
      </c>
      <c r="E124" s="275">
        <v>0.38225304300182866</v>
      </c>
    </row>
    <row r="125" spans="2:5" ht="15">
      <c r="B125" s="274">
        <v>3.3823529411764706</v>
      </c>
      <c r="C125" s="274">
        <v>7.1612208619468418E-2</v>
      </c>
      <c r="D125" s="274">
        <v>20.944446116934319</v>
      </c>
      <c r="E125" s="275">
        <v>0.37016096681656591</v>
      </c>
    </row>
    <row r="126" spans="2:5" ht="15">
      <c r="B126" s="274">
        <v>3.4117647058823528</v>
      </c>
      <c r="C126" s="274">
        <v>4.8008353138815858E-2</v>
      </c>
      <c r="D126" s="274">
        <v>19.957372883232313</v>
      </c>
      <c r="E126" s="275">
        <v>0.3584376451621139</v>
      </c>
    </row>
    <row r="127" spans="2:5" ht="15">
      <c r="B127" s="274">
        <v>3.4411764705882351</v>
      </c>
      <c r="C127" s="274">
        <v>3.1552836752783947E-2</v>
      </c>
      <c r="D127" s="274">
        <v>19.016005153294888</v>
      </c>
      <c r="E127" s="275">
        <v>0.34707571358562506</v>
      </c>
    </row>
    <row r="128" spans="2:5" ht="15">
      <c r="B128" s="274">
        <v>3.4705882352941178</v>
      </c>
      <c r="C128" s="274">
        <v>2.0277947856845096E-2</v>
      </c>
      <c r="D128" s="274">
        <v>18.118474094778126</v>
      </c>
      <c r="E128" s="275">
        <v>0.33606693144546124</v>
      </c>
    </row>
    <row r="129" spans="2:5" ht="15">
      <c r="B129" s="274">
        <v>3.5</v>
      </c>
      <c r="C129" s="274">
        <v>1.2704777391907032E-2</v>
      </c>
      <c r="D129" s="274">
        <v>17.262917753163702</v>
      </c>
      <c r="E129" s="275">
        <v>0.3254024625548611</v>
      </c>
    </row>
    <row r="130" spans="2:5" ht="15">
      <c r="B130" s="274">
        <v>3.5294117647058822</v>
      </c>
      <c r="C130" s="274">
        <v>7.7329588662089551E-3</v>
      </c>
      <c r="D130" s="274">
        <v>16.447501223413251</v>
      </c>
      <c r="E130" s="275">
        <v>0.31507309508238096</v>
      </c>
    </row>
    <row r="131" spans="2:5" ht="15">
      <c r="B131" s="274">
        <v>3.5588235294117645</v>
      </c>
      <c r="C131" s="274">
        <v>4.5537396155885092E-3</v>
      </c>
      <c r="D131" s="274">
        <v>15.67043120836928</v>
      </c>
      <c r="E131" s="275">
        <v>0.3050694125752812</v>
      </c>
    </row>
    <row r="132" spans="2:5" ht="15">
      <c r="B132" s="274">
        <v>3.5882352941176472</v>
      </c>
      <c r="C132" s="274">
        <v>2.5815367559430809E-3</v>
      </c>
      <c r="D132" s="274">
        <v>14.929966217378555</v>
      </c>
      <c r="E132" s="275">
        <v>0.29538192581240641</v>
      </c>
    </row>
    <row r="133" spans="2:5" ht="15">
      <c r="B133" s="274">
        <v>3.6176470588235294</v>
      </c>
      <c r="C133" s="274">
        <v>1.4001214671527649E-3</v>
      </c>
      <c r="D133" s="274">
        <v>14.224423393707088</v>
      </c>
      <c r="E133" s="275">
        <v>0.28600117328270103</v>
      </c>
    </row>
    <row r="134" spans="2:5" ht="15">
      <c r="B134" s="274">
        <v>3.6470588235294117</v>
      </c>
      <c r="C134" s="274">
        <v>7.2046828913601237E-4</v>
      </c>
      <c r="D134" s="274">
        <v>13.552182751433543</v>
      </c>
      <c r="E134" s="275">
        <v>0.27691779657925869</v>
      </c>
    </row>
    <row r="135" spans="2:5" ht="15">
      <c r="B135" s="274">
        <v>3.6764705882352939</v>
      </c>
      <c r="C135" s="274">
        <v>3.4761895467884098E-4</v>
      </c>
      <c r="D135" s="274">
        <v>12.911689432947224</v>
      </c>
      <c r="E135" s="275">
        <v>0.2681225957238989</v>
      </c>
    </row>
    <row r="136" spans="2:5" ht="15">
      <c r="B136" s="274">
        <v>3.7058823529411766</v>
      </c>
      <c r="C136" s="274">
        <v>1.5458409921509519E-4</v>
      </c>
      <c r="D136" s="274">
        <v>12.30145445994679</v>
      </c>
      <c r="E136" s="275">
        <v>0.25960656835054641</v>
      </c>
    </row>
    <row r="137" spans="2:5" ht="15">
      <c r="B137" s="274">
        <v>3.7352941176470589</v>
      </c>
      <c r="C137" s="274">
        <v>6.1811232836956877E-5</v>
      </c>
      <c r="D137" s="274">
        <v>11.720054346997008</v>
      </c>
      <c r="E137" s="275">
        <v>0.25136093586745323</v>
      </c>
    </row>
    <row r="138" spans="2:5" ht="15">
      <c r="B138" s="274">
        <v>3.7647058823529411</v>
      </c>
      <c r="C138" s="274">
        <v>2.1405350458011707E-5</v>
      </c>
      <c r="D138" s="274">
        <v>11.16612987525445</v>
      </c>
      <c r="E138" s="275">
        <v>0.2433771592189716</v>
      </c>
    </row>
    <row r="139" spans="2:5" ht="15">
      <c r="B139" s="274">
        <v>3.7941176470588234</v>
      </c>
      <c r="C139" s="274">
        <v>6.014774483049572E-6</v>
      </c>
      <c r="D139" s="274">
        <v>10.638384288614136</v>
      </c>
      <c r="E139" s="275">
        <v>0.23564694679293796</v>
      </c>
    </row>
    <row r="140" spans="2:5" ht="15">
      <c r="B140" s="274">
        <v>3.8235294117647056</v>
      </c>
      <c r="C140" s="274">
        <v>1.2175499005370226E-6</v>
      </c>
      <c r="D140" s="274">
        <v>10.135581132545626</v>
      </c>
      <c r="E140" s="275">
        <v>0.22816225680513147</v>
      </c>
    </row>
    <row r="141" spans="2:5" ht="15">
      <c r="B141" s="274">
        <v>3.8529411764705883</v>
      </c>
      <c r="C141" s="274">
        <v>1.3921271694555433E-7</v>
      </c>
      <c r="D141" s="274">
        <v>9.6565418879605254</v>
      </c>
      <c r="E141" s="275">
        <v>0.22091529582246985</v>
      </c>
    </row>
    <row r="142" spans="2:5" ht="15">
      <c r="B142" s="274">
        <v>3.8823529411764706</v>
      </c>
      <c r="C142" s="274">
        <v>4.2100615890859969E-9</v>
      </c>
      <c r="D142" s="274">
        <v>9.2001435082249241</v>
      </c>
      <c r="E142" s="275">
        <v>0.21389851466086185</v>
      </c>
    </row>
    <row r="143" spans="2:5" ht="15">
      <c r="B143" s="274">
        <v>3.9117647058823528</v>
      </c>
      <c r="C143" s="274">
        <v>0</v>
      </c>
      <c r="D143" s="274">
        <v>8.7653159406103409</v>
      </c>
      <c r="E143" s="275">
        <v>0.20710460266182618</v>
      </c>
    </row>
    <row r="144" spans="2:5" ht="15">
      <c r="B144" s="274">
        <v>3.9411764705882351</v>
      </c>
      <c r="C144" s="274">
        <v>0</v>
      </c>
      <c r="D144" s="274">
        <v>8.3510396842352517</v>
      </c>
      <c r="E144" s="275">
        <v>0.20052648103421619</v>
      </c>
    </row>
    <row r="145" spans="2:5" ht="15">
      <c r="B145" s="274">
        <v>3.9705882352941178</v>
      </c>
      <c r="C145" s="274">
        <v>0</v>
      </c>
      <c r="D145" s="274">
        <v>7.9563434199287881</v>
      </c>
      <c r="E145" s="275">
        <v>0.19415729577784796</v>
      </c>
    </row>
    <row r="146" spans="2:5" ht="15">
      <c r="B146" s="274">
        <v>4</v>
      </c>
      <c r="C146" s="274">
        <v>0</v>
      </c>
      <c r="D146" s="274">
        <v>7.5803017360036851</v>
      </c>
      <c r="E146" s="275">
        <v>0.18799041058988331</v>
      </c>
    </row>
    <row r="147" spans="2:5" ht="15">
      <c r="B147" s="274">
        <v>4.0294117647058822</v>
      </c>
      <c r="C147" s="274">
        <v>0</v>
      </c>
      <c r="D147" s="274">
        <v>7.2220329586244487</v>
      </c>
      <c r="E147" s="275">
        <v>0.18201939995182503</v>
      </c>
    </row>
    <row r="148" spans="2:5" ht="15">
      <c r="B148" s="274">
        <v>4.0588235294117645</v>
      </c>
      <c r="C148" s="274">
        <v>0</v>
      </c>
      <c r="D148" s="274">
        <v>6.8806970846196487</v>
      </c>
      <c r="E148" s="275">
        <v>0.17623804243451871</v>
      </c>
    </row>
    <row r="149" spans="2:5" ht="15">
      <c r="B149" s="274">
        <v>4.0882352941176467</v>
      </c>
      <c r="C149" s="274">
        <v>0</v>
      </c>
      <c r="D149" s="274">
        <v>6.5554938119959418</v>
      </c>
      <c r="E149" s="275">
        <v>0.17064031421580231</v>
      </c>
    </row>
    <row r="150" spans="2:5" ht="15">
      <c r="B150" s="274">
        <v>4.117647058823529</v>
      </c>
      <c r="C150" s="274">
        <v>0</v>
      </c>
      <c r="D150" s="274">
        <v>6.2456606635361922</v>
      </c>
      <c r="E150" s="275">
        <v>0.16522038280405088</v>
      </c>
    </row>
    <row r="151" spans="2:5" ht="15">
      <c r="B151" s="274">
        <v>4.1470588235294121</v>
      </c>
      <c r="C151" s="274">
        <v>0</v>
      </c>
      <c r="D151" s="274">
        <v>5.9504711990821857</v>
      </c>
      <c r="E151" s="275">
        <v>0.15997260096107568</v>
      </c>
    </row>
    <row r="152" spans="2:5" ht="15">
      <c r="B152" s="274">
        <v>4.1764705882352944</v>
      </c>
      <c r="C152" s="274">
        <v>0</v>
      </c>
      <c r="D152" s="274">
        <v>5.6692333123104861</v>
      </c>
      <c r="E152" s="275">
        <v>0.1548915008180462</v>
      </c>
    </row>
    <row r="153" spans="2:5" ht="15">
      <c r="B153" s="274">
        <v>4.2058823529411766</v>
      </c>
      <c r="C153" s="274">
        <v>0</v>
      </c>
      <c r="D153" s="274">
        <v>5.4012876080079666</v>
      </c>
      <c r="E153" s="275">
        <v>0.14997178817830406</v>
      </c>
    </row>
    <row r="154" spans="2:5" ht="15">
      <c r="B154" s="274">
        <v>4.2352941176470589</v>
      </c>
      <c r="C154" s="274">
        <v>0</v>
      </c>
      <c r="D154" s="274">
        <v>5.146005856042402</v>
      </c>
      <c r="E154" s="275">
        <v>0.14520833700113289</v>
      </c>
    </row>
    <row r="155" spans="2:5" ht="15">
      <c r="B155" s="274">
        <v>4.2647058823529411</v>
      </c>
      <c r="C155" s="274">
        <v>0</v>
      </c>
      <c r="D155" s="274">
        <v>4.9027895184032264</v>
      </c>
      <c r="E155" s="275">
        <v>0.14059618406073621</v>
      </c>
    </row>
    <row r="156" spans="2:5" ht="15">
      <c r="B156" s="274">
        <v>4.2941176470588234</v>
      </c>
      <c r="C156" s="274">
        <v>0</v>
      </c>
      <c r="D156" s="274">
        <v>4.6710683458589664</v>
      </c>
      <c r="E156" s="275">
        <v>0.13613052377485865</v>
      </c>
    </row>
    <row r="157" spans="2:5" ht="15">
      <c r="B157" s="274"/>
      <c r="C157" s="274"/>
      <c r="D157" s="274"/>
      <c r="E157" s="275"/>
    </row>
    <row r="158" spans="2:5" ht="15">
      <c r="B158" s="274"/>
      <c r="C158" s="274"/>
      <c r="D158" s="274"/>
      <c r="E158" s="275"/>
    </row>
    <row r="159" spans="2:5" ht="15">
      <c r="B159" s="274"/>
      <c r="C159" s="274"/>
      <c r="D159" s="274"/>
      <c r="E159" s="275"/>
    </row>
    <row r="160" spans="2:5" ht="15">
      <c r="B160" s="274"/>
      <c r="C160" s="274"/>
      <c r="D160" s="274"/>
      <c r="E160" s="275"/>
    </row>
    <row r="161" spans="2:5" ht="15">
      <c r="B161" s="274"/>
      <c r="C161" s="274"/>
      <c r="D161" s="274"/>
      <c r="E161" s="275"/>
    </row>
    <row r="162" spans="2:5" ht="15">
      <c r="B162" s="274"/>
      <c r="C162" s="274"/>
      <c r="D162" s="274"/>
      <c r="E162" s="275"/>
    </row>
    <row r="163" spans="2:5" ht="15">
      <c r="B163" s="274"/>
      <c r="C163" s="274"/>
      <c r="D163" s="274"/>
      <c r="E163" s="275"/>
    </row>
    <row r="164" spans="2:5" ht="15">
      <c r="B164" s="274"/>
      <c r="C164" s="274"/>
      <c r="D164" s="274"/>
      <c r="E164" s="275"/>
    </row>
    <row r="165" spans="2:5" ht="15">
      <c r="B165" s="274"/>
      <c r="C165" s="274"/>
      <c r="D165" s="274"/>
      <c r="E165" s="275"/>
    </row>
    <row r="166" spans="2:5" ht="15">
      <c r="B166" s="274"/>
      <c r="C166" s="274"/>
      <c r="D166" s="274"/>
      <c r="E166" s="275"/>
    </row>
    <row r="167" spans="2:5" ht="15">
      <c r="B167" s="274"/>
      <c r="C167" s="274"/>
      <c r="D167" s="274"/>
      <c r="E167" s="275"/>
    </row>
    <row r="168" spans="2:5" ht="15">
      <c r="B168" s="274"/>
      <c r="C168" s="274"/>
      <c r="D168" s="274"/>
      <c r="E168" s="275"/>
    </row>
    <row r="169" spans="2:5" ht="15">
      <c r="B169" s="274"/>
      <c r="C169" s="274"/>
      <c r="D169" s="274"/>
      <c r="E169" s="275"/>
    </row>
    <row r="170" spans="2:5" ht="15">
      <c r="B170" s="274"/>
      <c r="C170" s="274"/>
      <c r="D170" s="274"/>
      <c r="E170" s="275"/>
    </row>
    <row r="171" spans="2:5" ht="15">
      <c r="B171" s="274"/>
      <c r="C171" s="274"/>
      <c r="D171" s="274"/>
      <c r="E171" s="275"/>
    </row>
    <row r="172" spans="2:5" ht="15">
      <c r="B172" s="274"/>
      <c r="C172" s="274"/>
      <c r="D172" s="274"/>
      <c r="E172" s="275"/>
    </row>
    <row r="173" spans="2:5" ht="15">
      <c r="B173" s="274"/>
      <c r="C173" s="274"/>
      <c r="D173" s="274"/>
      <c r="E173" s="275"/>
    </row>
    <row r="174" spans="2:5" ht="15">
      <c r="B174" s="274"/>
      <c r="C174" s="274"/>
      <c r="D174" s="274"/>
      <c r="E174" s="275"/>
    </row>
    <row r="175" spans="2:5" ht="15">
      <c r="B175" s="274"/>
      <c r="C175" s="274"/>
      <c r="D175" s="274"/>
      <c r="E175" s="275"/>
    </row>
    <row r="176" spans="2:5" ht="15">
      <c r="B176" s="274"/>
      <c r="C176" s="274"/>
      <c r="D176" s="274"/>
      <c r="E176" s="275"/>
    </row>
    <row r="177" spans="2:5" ht="15">
      <c r="B177" s="274"/>
      <c r="C177" s="274"/>
      <c r="D177" s="274"/>
      <c r="E177" s="275"/>
    </row>
    <row r="178" spans="2:5" ht="15">
      <c r="B178" s="274"/>
      <c r="C178" s="274"/>
      <c r="D178" s="274"/>
      <c r="E178" s="275"/>
    </row>
    <row r="179" spans="2:5" ht="15">
      <c r="B179" s="274"/>
      <c r="C179" s="274"/>
      <c r="D179" s="274"/>
      <c r="E179" s="275"/>
    </row>
    <row r="180" spans="2:5" ht="15">
      <c r="B180" s="274"/>
      <c r="C180" s="274"/>
      <c r="D180" s="274"/>
      <c r="E180" s="275"/>
    </row>
    <row r="181" spans="2:5" ht="15">
      <c r="B181" s="274"/>
      <c r="C181" s="274"/>
      <c r="D181" s="274"/>
      <c r="E181" s="275"/>
    </row>
    <row r="182" spans="2:5" ht="15">
      <c r="B182" s="274"/>
      <c r="C182" s="274"/>
      <c r="D182" s="274"/>
      <c r="E182" s="275"/>
    </row>
    <row r="183" spans="2:5" ht="15">
      <c r="B183" s="274"/>
      <c r="C183" s="274"/>
      <c r="D183" s="274"/>
      <c r="E183" s="275"/>
    </row>
    <row r="184" spans="2:5" ht="15">
      <c r="B184" s="274"/>
      <c r="C184" s="274"/>
      <c r="D184" s="274"/>
      <c r="E184" s="275"/>
    </row>
    <row r="185" spans="2:5" ht="15">
      <c r="B185" s="274"/>
      <c r="C185" s="274"/>
      <c r="D185" s="274"/>
      <c r="E185" s="275"/>
    </row>
    <row r="186" spans="2:5" ht="15">
      <c r="B186" s="274"/>
      <c r="C186" s="274"/>
      <c r="D186" s="274"/>
      <c r="E186" s="275"/>
    </row>
    <row r="187" spans="2:5" ht="15">
      <c r="B187" s="274"/>
      <c r="C187" s="274"/>
      <c r="D187" s="274"/>
      <c r="E187" s="275"/>
    </row>
    <row r="188" spans="2:5" ht="15">
      <c r="B188" s="274"/>
      <c r="C188" s="274"/>
      <c r="D188" s="274"/>
      <c r="E188" s="275"/>
    </row>
    <row r="189" spans="2:5" ht="15">
      <c r="B189" s="274"/>
      <c r="C189" s="274"/>
      <c r="D189" s="274"/>
      <c r="E189" s="275"/>
    </row>
    <row r="190" spans="2:5" ht="15">
      <c r="B190" s="274"/>
      <c r="C190" s="274"/>
      <c r="D190" s="274"/>
      <c r="E190" s="275"/>
    </row>
    <row r="191" spans="2:5" ht="15">
      <c r="B191" s="274"/>
      <c r="C191" s="274"/>
      <c r="D191" s="274"/>
      <c r="E191" s="275"/>
    </row>
    <row r="192" spans="2:5" ht="15">
      <c r="B192" s="274"/>
      <c r="C192" s="274"/>
      <c r="D192" s="274"/>
      <c r="E192" s="275"/>
    </row>
    <row r="193" spans="2:5" ht="15">
      <c r="B193" s="274"/>
      <c r="C193" s="274"/>
      <c r="D193" s="274"/>
      <c r="E193" s="275"/>
    </row>
    <row r="194" spans="2:5" ht="15">
      <c r="B194" s="274"/>
      <c r="C194" s="274"/>
      <c r="D194" s="274"/>
      <c r="E194" s="275"/>
    </row>
    <row r="195" spans="2:5" ht="15">
      <c r="B195" s="274"/>
      <c r="C195" s="274"/>
      <c r="D195" s="274"/>
      <c r="E195" s="275"/>
    </row>
    <row r="196" spans="2:5" ht="15">
      <c r="B196" s="274"/>
      <c r="C196" s="274"/>
      <c r="D196" s="274"/>
      <c r="E196" s="275"/>
    </row>
    <row r="197" spans="2:5" ht="15">
      <c r="B197" s="274"/>
      <c r="C197" s="274"/>
      <c r="D197" s="274"/>
      <c r="E197" s="275"/>
    </row>
    <row r="198" spans="2:5" ht="15">
      <c r="B198" s="274"/>
      <c r="C198" s="274"/>
      <c r="D198" s="274"/>
      <c r="E198" s="275"/>
    </row>
    <row r="199" spans="2:5" ht="15">
      <c r="B199" s="274"/>
      <c r="C199" s="274"/>
      <c r="D199" s="274"/>
      <c r="E199" s="275"/>
    </row>
    <row r="200" spans="2:5" ht="15">
      <c r="B200" s="274"/>
      <c r="C200" s="274"/>
      <c r="D200" s="274"/>
      <c r="E200" s="275"/>
    </row>
    <row r="201" spans="2:5" ht="15">
      <c r="B201" s="274"/>
      <c r="C201" s="274"/>
      <c r="D201" s="274"/>
      <c r="E201" s="275"/>
    </row>
    <row r="202" spans="2:5" ht="15">
      <c r="B202" s="274"/>
      <c r="C202" s="274"/>
      <c r="D202" s="274"/>
      <c r="E202" s="275"/>
    </row>
    <row r="203" spans="2:5" ht="15">
      <c r="B203" s="274"/>
      <c r="C203" s="274"/>
      <c r="D203" s="274"/>
      <c r="E203" s="275"/>
    </row>
    <row r="204" spans="2:5" ht="15">
      <c r="B204" s="274"/>
      <c r="C204" s="274"/>
      <c r="D204" s="274"/>
      <c r="E204" s="275"/>
    </row>
    <row r="205" spans="2:5" ht="15">
      <c r="B205" s="274"/>
      <c r="C205" s="274"/>
      <c r="D205" s="274"/>
      <c r="E205" s="275"/>
    </row>
    <row r="206" spans="2:5" ht="15">
      <c r="B206" s="274"/>
      <c r="C206" s="274"/>
      <c r="D206" s="274"/>
      <c r="E206" s="275"/>
    </row>
    <row r="207" spans="2:5" ht="15">
      <c r="B207" s="274"/>
      <c r="C207" s="274"/>
      <c r="D207" s="274"/>
      <c r="E207" s="275"/>
    </row>
    <row r="208" spans="2:5" ht="15">
      <c r="B208" s="274"/>
      <c r="C208" s="274"/>
      <c r="D208" s="274"/>
      <c r="E208" s="275"/>
    </row>
    <row r="209" spans="2:5" ht="15">
      <c r="B209" s="274"/>
      <c r="C209" s="274"/>
      <c r="D209" s="274"/>
      <c r="E209" s="275"/>
    </row>
    <row r="210" spans="2:5" ht="15">
      <c r="B210" s="274"/>
      <c r="C210" s="274"/>
      <c r="D210" s="274"/>
      <c r="E210" s="275"/>
    </row>
    <row r="211" spans="2:5" ht="15">
      <c r="B211" s="274"/>
      <c r="C211" s="274"/>
      <c r="D211" s="274"/>
      <c r="E211" s="275"/>
    </row>
    <row r="212" spans="2:5" ht="15">
      <c r="B212" s="274"/>
      <c r="C212" s="274"/>
      <c r="D212" s="274"/>
      <c r="E212" s="275"/>
    </row>
    <row r="213" spans="2:5" ht="15">
      <c r="B213" s="274"/>
      <c r="C213" s="274"/>
      <c r="D213" s="274"/>
      <c r="E213" s="275"/>
    </row>
    <row r="214" spans="2:5" ht="15">
      <c r="B214" s="274"/>
      <c r="C214" s="274"/>
      <c r="D214" s="274"/>
      <c r="E214" s="275"/>
    </row>
    <row r="215" spans="2:5" ht="15">
      <c r="B215" s="274"/>
      <c r="C215" s="274"/>
      <c r="D215" s="274"/>
      <c r="E215" s="275"/>
    </row>
    <row r="216" spans="2:5" ht="15">
      <c r="B216" s="274"/>
      <c r="C216" s="274"/>
      <c r="D216" s="274"/>
      <c r="E216" s="275"/>
    </row>
    <row r="217" spans="2:5" ht="15">
      <c r="B217" s="274"/>
      <c r="C217" s="274"/>
      <c r="D217" s="274"/>
      <c r="E217" s="275"/>
    </row>
    <row r="218" spans="2:5" ht="15">
      <c r="B218" s="274"/>
      <c r="C218" s="274"/>
      <c r="D218" s="274"/>
      <c r="E218" s="275"/>
    </row>
    <row r="219" spans="2:5" ht="15">
      <c r="B219" s="274"/>
      <c r="C219" s="274"/>
      <c r="D219" s="274"/>
      <c r="E219" s="275"/>
    </row>
    <row r="220" spans="2:5" ht="15">
      <c r="B220" s="274"/>
      <c r="C220" s="274"/>
      <c r="D220" s="274"/>
      <c r="E220" s="275"/>
    </row>
    <row r="221" spans="2:5" ht="15">
      <c r="B221" s="274"/>
      <c r="C221" s="274"/>
      <c r="D221" s="274"/>
      <c r="E221" s="275"/>
    </row>
    <row r="222" spans="2:5" ht="15">
      <c r="B222" s="274"/>
      <c r="C222" s="274"/>
      <c r="D222" s="274"/>
      <c r="E222" s="275"/>
    </row>
    <row r="223" spans="2:5" ht="15">
      <c r="B223" s="274"/>
      <c r="C223" s="274"/>
      <c r="D223" s="274"/>
      <c r="E223" s="275"/>
    </row>
    <row r="224" spans="2:5" ht="15">
      <c r="B224" s="274"/>
      <c r="C224" s="274"/>
      <c r="D224" s="274"/>
      <c r="E224" s="275"/>
    </row>
    <row r="225" spans="2:5" ht="15">
      <c r="B225" s="274"/>
      <c r="C225" s="274"/>
      <c r="D225" s="274"/>
      <c r="E225" s="275"/>
    </row>
    <row r="226" spans="2:5" ht="15">
      <c r="B226" s="274"/>
      <c r="C226" s="274"/>
      <c r="D226" s="274"/>
      <c r="E226" s="275"/>
    </row>
    <row r="227" spans="2:5" ht="15">
      <c r="B227" s="274"/>
      <c r="C227" s="274"/>
      <c r="D227" s="274"/>
      <c r="E227" s="275"/>
    </row>
    <row r="228" spans="2:5" ht="15">
      <c r="B228" s="274"/>
      <c r="C228" s="274"/>
      <c r="D228" s="274"/>
      <c r="E228" s="275"/>
    </row>
    <row r="229" spans="2:5" ht="15">
      <c r="B229" s="274"/>
      <c r="C229" s="274"/>
      <c r="D229" s="274"/>
      <c r="E229" s="275"/>
    </row>
    <row r="230" spans="2:5" ht="15">
      <c r="B230" s="274"/>
      <c r="C230" s="274"/>
      <c r="D230" s="274"/>
      <c r="E230" s="275"/>
    </row>
    <row r="231" spans="2:5" ht="15">
      <c r="B231" s="274"/>
      <c r="C231" s="274"/>
      <c r="D231" s="274"/>
      <c r="E231" s="275"/>
    </row>
    <row r="232" spans="2:5" ht="15">
      <c r="B232" s="274"/>
      <c r="C232" s="274"/>
      <c r="D232" s="274"/>
      <c r="E232" s="275"/>
    </row>
    <row r="233" spans="2:5" ht="15">
      <c r="B233" s="274"/>
      <c r="C233" s="274"/>
      <c r="D233" s="274"/>
      <c r="E233" s="275"/>
    </row>
    <row r="234" spans="2:5" ht="15">
      <c r="B234" s="274"/>
      <c r="C234" s="274"/>
      <c r="D234" s="274"/>
      <c r="E234" s="275"/>
    </row>
    <row r="235" spans="2:5" ht="15">
      <c r="B235" s="274"/>
      <c r="C235" s="274"/>
      <c r="D235" s="274"/>
      <c r="E235" s="275"/>
    </row>
    <row r="236" spans="2:5" ht="15">
      <c r="B236" s="274"/>
      <c r="C236" s="274"/>
      <c r="D236" s="274"/>
      <c r="E236" s="275"/>
    </row>
    <row r="237" spans="2:5" ht="15">
      <c r="B237" s="274"/>
      <c r="C237" s="274"/>
      <c r="D237" s="274"/>
      <c r="E237" s="275"/>
    </row>
    <row r="238" spans="2:5" ht="15">
      <c r="B238" s="274"/>
      <c r="C238" s="274"/>
      <c r="D238" s="274"/>
      <c r="E238" s="275"/>
    </row>
    <row r="239" spans="2:5" ht="15">
      <c r="B239" s="274"/>
      <c r="C239" s="274"/>
      <c r="D239" s="274"/>
      <c r="E239" s="275"/>
    </row>
    <row r="240" spans="2:5" ht="15">
      <c r="B240" s="274"/>
      <c r="C240" s="274"/>
      <c r="D240" s="274"/>
      <c r="E240" s="275"/>
    </row>
    <row r="241" spans="2:5" ht="15">
      <c r="B241" s="274"/>
      <c r="C241" s="274"/>
      <c r="D241" s="274"/>
      <c r="E241" s="275"/>
    </row>
    <row r="242" spans="2:5" ht="15">
      <c r="B242" s="274"/>
      <c r="C242" s="274"/>
      <c r="D242" s="274"/>
      <c r="E242" s="275"/>
    </row>
    <row r="243" spans="2:5" ht="15">
      <c r="B243" s="274"/>
      <c r="C243" s="274"/>
      <c r="D243" s="274"/>
      <c r="E243" s="275"/>
    </row>
    <row r="244" spans="2:5" ht="15">
      <c r="B244" s="274"/>
      <c r="C244" s="274"/>
      <c r="D244" s="274"/>
      <c r="E244" s="275"/>
    </row>
    <row r="245" spans="2:5" ht="15">
      <c r="B245" s="274"/>
      <c r="C245" s="274"/>
      <c r="D245" s="274"/>
      <c r="E245" s="275"/>
    </row>
    <row r="246" spans="2:5" ht="15">
      <c r="B246" s="274"/>
      <c r="C246" s="274"/>
      <c r="D246" s="274"/>
      <c r="E246" s="275"/>
    </row>
    <row r="247" spans="2:5" ht="15">
      <c r="B247" s="274"/>
      <c r="C247" s="274"/>
      <c r="D247" s="274"/>
      <c r="E247" s="275"/>
    </row>
    <row r="248" spans="2:5" ht="15">
      <c r="B248" s="274"/>
      <c r="C248" s="274"/>
      <c r="D248" s="274"/>
      <c r="E248" s="275"/>
    </row>
    <row r="249" spans="2:5" ht="15">
      <c r="B249" s="274"/>
      <c r="C249" s="274"/>
      <c r="D249" s="274"/>
      <c r="E249" s="275"/>
    </row>
    <row r="250" spans="2:5" ht="15">
      <c r="B250" s="274"/>
      <c r="C250" s="274"/>
      <c r="D250" s="274"/>
      <c r="E250" s="275"/>
    </row>
    <row r="251" spans="2:5" ht="15">
      <c r="B251" s="274"/>
      <c r="C251" s="274"/>
      <c r="D251" s="274"/>
      <c r="E251" s="275"/>
    </row>
    <row r="252" spans="2:5" ht="15">
      <c r="B252" s="274"/>
      <c r="C252" s="274"/>
      <c r="D252" s="274"/>
      <c r="E252" s="275"/>
    </row>
    <row r="253" spans="2:5" ht="15">
      <c r="B253" s="274"/>
      <c r="C253" s="274"/>
      <c r="D253" s="274"/>
      <c r="E253" s="275"/>
    </row>
    <row r="254" spans="2:5" ht="15">
      <c r="B254" s="274"/>
      <c r="C254" s="274"/>
      <c r="D254" s="274"/>
      <c r="E254" s="275"/>
    </row>
    <row r="255" spans="2:5" ht="15">
      <c r="B255" s="274"/>
      <c r="C255" s="274"/>
      <c r="D255" s="274"/>
      <c r="E255" s="275"/>
    </row>
    <row r="256" spans="2:5" ht="15">
      <c r="B256" s="274"/>
      <c r="C256" s="274"/>
      <c r="D256" s="274"/>
      <c r="E256" s="275"/>
    </row>
    <row r="257" spans="2:5" ht="15">
      <c r="B257" s="274"/>
      <c r="C257" s="274"/>
      <c r="D257" s="274"/>
      <c r="E257" s="275"/>
    </row>
    <row r="258" spans="2:5" ht="15">
      <c r="B258" s="274"/>
      <c r="C258" s="274"/>
      <c r="D258" s="274"/>
      <c r="E258" s="275"/>
    </row>
    <row r="259" spans="2:5" ht="15">
      <c r="B259" s="274"/>
      <c r="C259" s="274"/>
      <c r="D259" s="274"/>
      <c r="E259" s="275"/>
    </row>
    <row r="260" spans="2:5" ht="15">
      <c r="B260" s="274"/>
      <c r="C260" s="274"/>
      <c r="D260" s="274"/>
      <c r="E260" s="275"/>
    </row>
    <row r="261" spans="2:5" ht="15">
      <c r="B261" s="274"/>
      <c r="C261" s="274"/>
      <c r="D261" s="274"/>
      <c r="E261" s="275"/>
    </row>
    <row r="262" spans="2:5" ht="15">
      <c r="B262" s="274"/>
      <c r="C262" s="274"/>
      <c r="D262" s="274"/>
      <c r="E262" s="275"/>
    </row>
    <row r="263" spans="2:5" ht="15">
      <c r="B263" s="274"/>
      <c r="C263" s="274"/>
      <c r="D263" s="274"/>
      <c r="E263" s="275"/>
    </row>
    <row r="264" spans="2:5" ht="15">
      <c r="B264" s="274"/>
      <c r="C264" s="274"/>
      <c r="D264" s="274"/>
      <c r="E264" s="275"/>
    </row>
    <row r="265" spans="2:5" ht="15">
      <c r="B265" s="274"/>
      <c r="C265" s="274"/>
      <c r="D265" s="274"/>
      <c r="E265" s="275"/>
    </row>
    <row r="266" spans="2:5" ht="15">
      <c r="B266" s="274"/>
      <c r="C266" s="274"/>
      <c r="D266" s="274"/>
      <c r="E266" s="275"/>
    </row>
    <row r="267" spans="2:5" ht="15">
      <c r="B267" s="274"/>
      <c r="C267" s="274"/>
      <c r="D267" s="274"/>
      <c r="E267" s="275"/>
    </row>
    <row r="268" spans="2:5" ht="15">
      <c r="B268" s="274"/>
      <c r="C268" s="274"/>
      <c r="D268" s="274"/>
      <c r="E268" s="275"/>
    </row>
    <row r="269" spans="2:5" ht="15">
      <c r="B269" s="274"/>
      <c r="C269" s="274"/>
      <c r="D269" s="274"/>
      <c r="E269" s="275"/>
    </row>
    <row r="270" spans="2:5" ht="15">
      <c r="B270" s="274"/>
      <c r="C270" s="274"/>
      <c r="D270" s="274"/>
      <c r="E270" s="275"/>
    </row>
    <row r="271" spans="2:5" ht="15">
      <c r="B271" s="274"/>
      <c r="C271" s="274"/>
      <c r="D271" s="274"/>
      <c r="E271" s="275"/>
    </row>
    <row r="272" spans="2:5" ht="15">
      <c r="B272" s="274"/>
      <c r="C272" s="274"/>
      <c r="D272" s="274"/>
      <c r="E272" s="275"/>
    </row>
    <row r="273" spans="2:5" ht="15">
      <c r="B273" s="274"/>
      <c r="C273" s="274"/>
      <c r="D273" s="274"/>
      <c r="E273" s="275"/>
    </row>
    <row r="274" spans="2:5" ht="15">
      <c r="B274" s="274"/>
      <c r="C274" s="274"/>
      <c r="D274" s="274"/>
      <c r="E274" s="275"/>
    </row>
    <row r="275" spans="2:5" ht="15">
      <c r="B275" s="274"/>
      <c r="C275" s="274"/>
      <c r="D275" s="274"/>
      <c r="E275" s="275"/>
    </row>
    <row r="276" spans="2:5" ht="15">
      <c r="B276" s="274"/>
      <c r="C276" s="274"/>
      <c r="D276" s="274"/>
      <c r="E276" s="275"/>
    </row>
    <row r="277" spans="2:5" ht="15">
      <c r="B277" s="274"/>
      <c r="C277" s="274"/>
      <c r="D277" s="274"/>
      <c r="E277" s="275"/>
    </row>
    <row r="278" spans="2:5" ht="15">
      <c r="B278" s="274"/>
      <c r="C278" s="274"/>
      <c r="D278" s="274"/>
      <c r="E278" s="275"/>
    </row>
    <row r="279" spans="2:5" ht="15">
      <c r="B279" s="274"/>
      <c r="C279" s="274"/>
      <c r="D279" s="274"/>
      <c r="E279" s="275"/>
    </row>
    <row r="280" spans="2:5" ht="15">
      <c r="B280" s="274"/>
      <c r="C280" s="274"/>
      <c r="D280" s="274"/>
      <c r="E280" s="275"/>
    </row>
    <row r="281" spans="2:5" ht="15">
      <c r="B281" s="274"/>
      <c r="C281" s="274"/>
      <c r="D281" s="274"/>
      <c r="E281" s="275"/>
    </row>
    <row r="282" spans="2:5" ht="15">
      <c r="B282" s="274"/>
      <c r="C282" s="274"/>
      <c r="D282" s="274"/>
      <c r="E282" s="275"/>
    </row>
    <row r="283" spans="2:5" ht="15">
      <c r="B283" s="274"/>
      <c r="C283" s="274"/>
      <c r="D283" s="274"/>
      <c r="E283" s="275"/>
    </row>
    <row r="284" spans="2:5" ht="15">
      <c r="B284" s="274"/>
      <c r="C284" s="274"/>
      <c r="D284" s="274"/>
      <c r="E284" s="275"/>
    </row>
    <row r="285" spans="2:5" ht="15">
      <c r="B285" s="274"/>
      <c r="C285" s="274"/>
      <c r="D285" s="274"/>
      <c r="E285" s="275"/>
    </row>
    <row r="286" spans="2:5" ht="15">
      <c r="B286" s="274"/>
      <c r="C286" s="274"/>
      <c r="D286" s="274"/>
      <c r="E286" s="275"/>
    </row>
    <row r="287" spans="2:5" ht="15">
      <c r="B287" s="274"/>
      <c r="C287" s="274"/>
      <c r="D287" s="274"/>
      <c r="E287" s="275"/>
    </row>
    <row r="288" spans="2:5" ht="15">
      <c r="B288" s="274"/>
      <c r="C288" s="274"/>
      <c r="D288" s="274"/>
      <c r="E288" s="275"/>
    </row>
    <row r="289" spans="2:5" ht="15">
      <c r="B289" s="274"/>
      <c r="C289" s="274"/>
      <c r="D289" s="274"/>
      <c r="E289" s="275"/>
    </row>
    <row r="290" spans="2:5" ht="15">
      <c r="B290" s="274"/>
      <c r="C290" s="274"/>
      <c r="D290" s="274"/>
      <c r="E290" s="275"/>
    </row>
    <row r="291" spans="2:5" ht="15">
      <c r="B291" s="274"/>
      <c r="C291" s="274"/>
      <c r="D291" s="274"/>
      <c r="E291" s="275"/>
    </row>
    <row r="292" spans="2:5" ht="15">
      <c r="B292" s="274"/>
      <c r="C292" s="274"/>
      <c r="D292" s="274"/>
      <c r="E292" s="275"/>
    </row>
    <row r="293" spans="2:5" ht="15">
      <c r="B293" s="274"/>
      <c r="C293" s="274"/>
      <c r="D293" s="274"/>
      <c r="E293" s="275"/>
    </row>
    <row r="294" spans="2:5" ht="15">
      <c r="B294" s="274"/>
      <c r="C294" s="274"/>
      <c r="D294" s="274"/>
      <c r="E294" s="275"/>
    </row>
    <row r="295" spans="2:5" ht="15">
      <c r="B295" s="274"/>
      <c r="C295" s="274"/>
      <c r="D295" s="274"/>
      <c r="E295" s="275"/>
    </row>
    <row r="296" spans="2:5" ht="15">
      <c r="B296" s="274"/>
      <c r="C296" s="274"/>
      <c r="D296" s="274"/>
      <c r="E296" s="275"/>
    </row>
    <row r="297" spans="2:5" ht="15">
      <c r="B297" s="274"/>
      <c r="C297" s="274"/>
      <c r="D297" s="274"/>
      <c r="E297" s="275"/>
    </row>
    <row r="298" spans="2:5" ht="15">
      <c r="B298" s="274"/>
      <c r="C298" s="274"/>
      <c r="D298" s="274"/>
      <c r="E298" s="275"/>
    </row>
    <row r="299" spans="2:5" ht="15">
      <c r="B299" s="274"/>
      <c r="C299" s="274"/>
      <c r="D299" s="274"/>
      <c r="E299" s="275"/>
    </row>
    <row r="300" spans="2:5" ht="15">
      <c r="B300" s="274"/>
      <c r="C300" s="274"/>
      <c r="D300" s="274"/>
      <c r="E300" s="275"/>
    </row>
    <row r="301" spans="2:5" ht="15">
      <c r="B301" s="274"/>
      <c r="C301" s="274"/>
      <c r="D301" s="274"/>
      <c r="E301" s="275"/>
    </row>
    <row r="302" spans="2:5" ht="15">
      <c r="B302" s="274"/>
      <c r="C302" s="274"/>
      <c r="D302" s="274"/>
      <c r="E302" s="275"/>
    </row>
    <row r="303" spans="2:5" ht="15">
      <c r="B303" s="274"/>
      <c r="C303" s="274"/>
      <c r="D303" s="274"/>
      <c r="E303" s="275"/>
    </row>
    <row r="304" spans="2:5" ht="15">
      <c r="B304" s="274"/>
      <c r="C304" s="274"/>
      <c r="D304" s="274"/>
      <c r="E304" s="275"/>
    </row>
    <row r="305" spans="2:5" ht="15">
      <c r="B305" s="274"/>
      <c r="C305" s="274"/>
      <c r="D305" s="274"/>
      <c r="E305" s="275"/>
    </row>
    <row r="306" spans="2:5" ht="15">
      <c r="B306" s="274"/>
      <c r="C306" s="274"/>
      <c r="D306" s="274"/>
      <c r="E306" s="275"/>
    </row>
    <row r="307" spans="2:5" ht="15">
      <c r="B307" s="274"/>
      <c r="C307" s="274"/>
      <c r="D307" s="274"/>
      <c r="E307" s="275"/>
    </row>
    <row r="308" spans="2:5" ht="15">
      <c r="B308" s="274"/>
      <c r="C308" s="274"/>
      <c r="D308" s="274"/>
      <c r="E308" s="275"/>
    </row>
    <row r="309" spans="2:5" ht="15">
      <c r="B309" s="274"/>
      <c r="C309" s="274"/>
      <c r="D309" s="274"/>
      <c r="E309" s="275"/>
    </row>
    <row r="310" spans="2:5" ht="15">
      <c r="B310" s="274"/>
      <c r="C310" s="274"/>
      <c r="D310" s="274"/>
      <c r="E310" s="275"/>
    </row>
    <row r="311" spans="2:5" ht="15">
      <c r="B311" s="274"/>
      <c r="C311" s="274"/>
      <c r="D311" s="274"/>
      <c r="E311" s="275"/>
    </row>
    <row r="312" spans="2:5" ht="15">
      <c r="B312" s="274"/>
      <c r="C312" s="274"/>
      <c r="D312" s="274"/>
      <c r="E312" s="275"/>
    </row>
    <row r="313" spans="2:5" ht="15">
      <c r="B313" s="274"/>
      <c r="C313" s="274"/>
      <c r="D313" s="274"/>
      <c r="E313" s="275"/>
    </row>
    <row r="314" spans="2:5" ht="15">
      <c r="B314" s="274"/>
      <c r="C314" s="274"/>
      <c r="D314" s="274"/>
      <c r="E314" s="275"/>
    </row>
    <row r="315" spans="2:5" ht="15">
      <c r="B315" s="274"/>
      <c r="C315" s="274"/>
      <c r="D315" s="274"/>
      <c r="E315" s="275"/>
    </row>
    <row r="316" spans="2:5" ht="15">
      <c r="B316" s="274"/>
      <c r="C316" s="274"/>
      <c r="D316" s="274"/>
      <c r="E316" s="275"/>
    </row>
    <row r="317" spans="2:5" ht="15">
      <c r="B317" s="274"/>
      <c r="C317" s="274"/>
      <c r="D317" s="274"/>
      <c r="E317" s="275"/>
    </row>
    <row r="318" spans="2:5" ht="15">
      <c r="B318" s="274"/>
      <c r="C318" s="274"/>
      <c r="D318" s="274"/>
      <c r="E318" s="275"/>
    </row>
    <row r="319" spans="2:5" ht="15">
      <c r="B319" s="274"/>
      <c r="C319" s="274"/>
      <c r="D319" s="274"/>
      <c r="E319" s="275"/>
    </row>
    <row r="320" spans="2:5" ht="15">
      <c r="B320" s="274"/>
      <c r="C320" s="274"/>
      <c r="D320" s="274"/>
      <c r="E320" s="275"/>
    </row>
    <row r="321" spans="2:5" ht="15">
      <c r="B321" s="274"/>
      <c r="C321" s="274"/>
      <c r="D321" s="274"/>
      <c r="E321" s="275"/>
    </row>
    <row r="322" spans="2:5" ht="15">
      <c r="B322" s="274"/>
      <c r="C322" s="274"/>
      <c r="D322" s="274"/>
      <c r="E322" s="275"/>
    </row>
    <row r="323" spans="2:5" ht="15">
      <c r="B323" s="274"/>
      <c r="C323" s="274"/>
      <c r="D323" s="274"/>
      <c r="E323" s="275"/>
    </row>
    <row r="324" spans="2:5" ht="15">
      <c r="B324" s="274"/>
      <c r="C324" s="274"/>
      <c r="D324" s="274"/>
      <c r="E324" s="275"/>
    </row>
    <row r="325" spans="2:5" ht="15">
      <c r="B325" s="274"/>
      <c r="C325" s="274"/>
      <c r="D325" s="274"/>
      <c r="E325" s="275"/>
    </row>
    <row r="326" spans="2:5" ht="15">
      <c r="B326" s="274"/>
      <c r="C326" s="274"/>
      <c r="D326" s="274"/>
      <c r="E326" s="275"/>
    </row>
    <row r="327" spans="2:5" ht="15">
      <c r="B327" s="274"/>
      <c r="C327" s="274"/>
      <c r="D327" s="274"/>
      <c r="E327" s="275"/>
    </row>
    <row r="328" spans="2:5" ht="15">
      <c r="B328" s="274"/>
      <c r="C328" s="274"/>
      <c r="D328" s="274"/>
      <c r="E328" s="275"/>
    </row>
    <row r="329" spans="2:5" ht="15">
      <c r="B329" s="274"/>
      <c r="C329" s="274"/>
      <c r="D329" s="274"/>
      <c r="E329" s="275"/>
    </row>
    <row r="330" spans="2:5" ht="15">
      <c r="B330" s="274"/>
      <c r="C330" s="274"/>
      <c r="D330" s="274"/>
      <c r="E330" s="275"/>
    </row>
    <row r="331" spans="2:5" ht="15">
      <c r="B331" s="274"/>
      <c r="C331" s="274"/>
      <c r="D331" s="274"/>
      <c r="E331" s="275"/>
    </row>
    <row r="332" spans="2:5" ht="15">
      <c r="B332" s="274"/>
      <c r="C332" s="274"/>
      <c r="D332" s="274"/>
      <c r="E332" s="275"/>
    </row>
    <row r="333" spans="2:5" ht="15">
      <c r="B333" s="274"/>
      <c r="C333" s="274"/>
      <c r="D333" s="274"/>
      <c r="E333" s="275"/>
    </row>
    <row r="334" spans="2:5" ht="15">
      <c r="B334" s="274"/>
      <c r="C334" s="274"/>
      <c r="D334" s="274"/>
      <c r="E334" s="275"/>
    </row>
    <row r="335" spans="2:5" ht="15">
      <c r="B335" s="274"/>
      <c r="C335" s="274"/>
      <c r="D335" s="274"/>
      <c r="E335" s="275"/>
    </row>
    <row r="336" spans="2:5" ht="15">
      <c r="B336" s="274"/>
      <c r="C336" s="274"/>
      <c r="D336" s="274"/>
      <c r="E336" s="275"/>
    </row>
    <row r="337" spans="2:5" ht="15">
      <c r="B337" s="274"/>
      <c r="C337" s="274"/>
      <c r="D337" s="274"/>
      <c r="E337" s="275"/>
    </row>
    <row r="338" spans="2:5" ht="15">
      <c r="B338" s="274"/>
      <c r="C338" s="274"/>
      <c r="D338" s="274"/>
      <c r="E338" s="275"/>
    </row>
    <row r="339" spans="2:5" ht="15">
      <c r="B339" s="274"/>
      <c r="C339" s="274"/>
      <c r="D339" s="274"/>
      <c r="E339" s="275"/>
    </row>
    <row r="340" spans="2:5" ht="15">
      <c r="B340" s="274"/>
      <c r="C340" s="274"/>
      <c r="D340" s="274"/>
      <c r="E340" s="275"/>
    </row>
    <row r="341" spans="2:5" ht="15">
      <c r="B341" s="274"/>
      <c r="C341" s="274"/>
      <c r="D341" s="274"/>
      <c r="E341" s="275"/>
    </row>
    <row r="342" spans="2:5" ht="15">
      <c r="B342" s="274"/>
      <c r="C342" s="274"/>
      <c r="D342" s="274"/>
      <c r="E342" s="275"/>
    </row>
    <row r="343" spans="2:5" ht="15">
      <c r="B343" s="274"/>
      <c r="C343" s="274"/>
      <c r="D343" s="274"/>
      <c r="E343" s="275"/>
    </row>
    <row r="344" spans="2:5" ht="15">
      <c r="B344" s="274"/>
      <c r="C344" s="274"/>
      <c r="D344" s="274"/>
      <c r="E344" s="275"/>
    </row>
    <row r="345" spans="2:5" ht="15">
      <c r="B345" s="274"/>
      <c r="C345" s="274"/>
      <c r="D345" s="274"/>
      <c r="E345" s="275"/>
    </row>
    <row r="346" spans="2:5" ht="15">
      <c r="B346" s="274"/>
      <c r="C346" s="274"/>
      <c r="D346" s="274"/>
      <c r="E346" s="275"/>
    </row>
    <row r="347" spans="2:5" ht="15">
      <c r="B347" s="274"/>
      <c r="C347" s="274"/>
      <c r="D347" s="274"/>
      <c r="E347" s="275"/>
    </row>
    <row r="348" spans="2:5" ht="15">
      <c r="B348" s="274"/>
      <c r="C348" s="274"/>
      <c r="D348" s="274"/>
      <c r="E348" s="275"/>
    </row>
    <row r="349" spans="2:5" ht="15">
      <c r="B349" s="274"/>
      <c r="C349" s="274"/>
      <c r="D349" s="274"/>
      <c r="E349" s="275"/>
    </row>
    <row r="350" spans="2:5" ht="15">
      <c r="B350" s="274"/>
      <c r="C350" s="274"/>
      <c r="D350" s="274"/>
      <c r="E350" s="275"/>
    </row>
    <row r="351" spans="2:5" ht="15">
      <c r="B351" s="274"/>
      <c r="C351" s="274"/>
      <c r="D351" s="274"/>
      <c r="E351" s="275"/>
    </row>
    <row r="352" spans="2:5" ht="15">
      <c r="B352" s="274"/>
      <c r="C352" s="274"/>
      <c r="D352" s="274"/>
      <c r="E352" s="275"/>
    </row>
    <row r="353" spans="2:5" ht="15">
      <c r="B353" s="274"/>
      <c r="C353" s="274"/>
      <c r="D353" s="274"/>
      <c r="E353" s="275"/>
    </row>
    <row r="354" spans="2:5" ht="15">
      <c r="B354" s="274"/>
      <c r="C354" s="274"/>
      <c r="D354" s="274"/>
      <c r="E354" s="275"/>
    </row>
    <row r="355" spans="2:5" ht="15">
      <c r="B355" s="274"/>
      <c r="C355" s="274"/>
      <c r="D355" s="274"/>
      <c r="E355" s="275"/>
    </row>
    <row r="356" spans="2:5" ht="15">
      <c r="B356" s="274"/>
      <c r="C356" s="274"/>
      <c r="D356" s="274"/>
      <c r="E356" s="275"/>
    </row>
    <row r="357" spans="2:5" ht="15">
      <c r="B357" s="274"/>
      <c r="C357" s="274"/>
      <c r="D357" s="274"/>
      <c r="E357" s="275"/>
    </row>
    <row r="358" spans="2:5" ht="15">
      <c r="B358" s="274"/>
      <c r="C358" s="274"/>
      <c r="D358" s="274"/>
      <c r="E358" s="275"/>
    </row>
    <row r="359" spans="2:5" ht="15">
      <c r="B359" s="274"/>
      <c r="C359" s="274"/>
      <c r="D359" s="274"/>
      <c r="E359" s="275"/>
    </row>
    <row r="360" spans="2:5" ht="15">
      <c r="B360" s="274"/>
      <c r="C360" s="274"/>
      <c r="D360" s="274"/>
      <c r="E360" s="275"/>
    </row>
    <row r="361" spans="2:5" ht="15">
      <c r="B361" s="274"/>
      <c r="C361" s="274"/>
      <c r="D361" s="274"/>
      <c r="E361" s="275"/>
    </row>
    <row r="362" spans="2:5" ht="15">
      <c r="B362" s="274"/>
      <c r="C362" s="274"/>
      <c r="D362" s="274"/>
      <c r="E362" s="275"/>
    </row>
    <row r="363" spans="2:5" ht="15">
      <c r="B363" s="274"/>
      <c r="C363" s="274"/>
      <c r="D363" s="274"/>
      <c r="E363" s="275"/>
    </row>
    <row r="364" spans="2:5" ht="15">
      <c r="B364" s="274"/>
      <c r="C364" s="274"/>
      <c r="D364" s="274"/>
      <c r="E364" s="275"/>
    </row>
    <row r="365" spans="2:5" ht="15">
      <c r="B365" s="274"/>
      <c r="C365" s="274"/>
      <c r="D365" s="274"/>
      <c r="E365" s="275"/>
    </row>
    <row r="366" spans="2:5" ht="15">
      <c r="B366" s="274"/>
      <c r="C366" s="274"/>
      <c r="D366" s="274"/>
      <c r="E366" s="275"/>
    </row>
    <row r="367" spans="2:5" ht="15">
      <c r="B367" s="274"/>
      <c r="C367" s="274"/>
      <c r="D367" s="274"/>
      <c r="E367" s="275"/>
    </row>
    <row r="368" spans="2:5" ht="15">
      <c r="B368" s="274"/>
      <c r="C368" s="274"/>
      <c r="D368" s="274"/>
      <c r="E368" s="275"/>
    </row>
    <row r="369" spans="2:5" ht="15">
      <c r="B369" s="274"/>
      <c r="C369" s="274"/>
      <c r="D369" s="274"/>
      <c r="E369" s="275"/>
    </row>
    <row r="370" spans="2:5" ht="15">
      <c r="B370" s="274"/>
      <c r="C370" s="274"/>
      <c r="D370" s="274"/>
      <c r="E370" s="275"/>
    </row>
    <row r="371" spans="2:5" ht="15">
      <c r="B371" s="274"/>
      <c r="C371" s="274"/>
      <c r="D371" s="274"/>
      <c r="E371" s="275"/>
    </row>
    <row r="372" spans="2:5" ht="15">
      <c r="B372" s="274"/>
      <c r="C372" s="274"/>
      <c r="D372" s="274"/>
      <c r="E372" s="275"/>
    </row>
    <row r="373" spans="2:5" ht="15">
      <c r="B373" s="274"/>
      <c r="C373" s="274"/>
      <c r="D373" s="274"/>
      <c r="E373" s="275"/>
    </row>
    <row r="374" spans="2:5" ht="15">
      <c r="B374" s="274"/>
      <c r="C374" s="274"/>
      <c r="D374" s="274"/>
      <c r="E374" s="275"/>
    </row>
    <row r="375" spans="2:5" ht="15">
      <c r="B375" s="274"/>
      <c r="C375" s="274"/>
      <c r="D375" s="274"/>
      <c r="E375" s="275"/>
    </row>
    <row r="376" spans="2:5" ht="15">
      <c r="B376" s="274"/>
      <c r="C376" s="274"/>
      <c r="D376" s="274"/>
      <c r="E376" s="275"/>
    </row>
    <row r="377" spans="2:5" ht="15">
      <c r="B377" s="274"/>
      <c r="C377" s="274"/>
      <c r="D377" s="274"/>
      <c r="E377" s="275"/>
    </row>
    <row r="378" spans="2:5" ht="15">
      <c r="B378" s="274"/>
      <c r="C378" s="274"/>
      <c r="D378" s="274"/>
      <c r="E378" s="275"/>
    </row>
    <row r="379" spans="2:5" ht="15">
      <c r="B379" s="274"/>
      <c r="C379" s="274"/>
      <c r="D379" s="274"/>
      <c r="E379" s="275"/>
    </row>
    <row r="380" spans="2:5" ht="15">
      <c r="B380" s="274"/>
      <c r="C380" s="274"/>
      <c r="D380" s="274"/>
      <c r="E380" s="275"/>
    </row>
    <row r="381" spans="2:5" ht="15">
      <c r="B381" s="274"/>
      <c r="C381" s="274"/>
      <c r="D381" s="274"/>
      <c r="E381" s="275"/>
    </row>
    <row r="382" spans="2:5" ht="15">
      <c r="B382" s="274"/>
      <c r="C382" s="274"/>
      <c r="D382" s="274"/>
      <c r="E382" s="275"/>
    </row>
    <row r="383" spans="2:5" ht="15">
      <c r="B383" s="274"/>
      <c r="C383" s="274"/>
      <c r="D383" s="274"/>
      <c r="E383" s="275"/>
    </row>
    <row r="384" spans="2:5" ht="15">
      <c r="B384" s="274"/>
      <c r="C384" s="274"/>
      <c r="D384" s="274"/>
      <c r="E384" s="275"/>
    </row>
    <row r="385" spans="2:5" ht="15">
      <c r="B385" s="274"/>
      <c r="C385" s="274"/>
      <c r="D385" s="274"/>
      <c r="E385" s="275"/>
    </row>
    <row r="386" spans="2:5" ht="15">
      <c r="B386" s="274"/>
      <c r="C386" s="274"/>
      <c r="D386" s="274"/>
      <c r="E386" s="275"/>
    </row>
    <row r="387" spans="2:5" ht="15">
      <c r="B387" s="274"/>
      <c r="C387" s="274"/>
      <c r="D387" s="274"/>
      <c r="E387" s="275"/>
    </row>
    <row r="388" spans="2:5" ht="15">
      <c r="B388" s="274"/>
      <c r="C388" s="274"/>
      <c r="D388" s="274"/>
      <c r="E388" s="275"/>
    </row>
    <row r="389" spans="2:5" ht="15">
      <c r="B389" s="274"/>
      <c r="C389" s="274"/>
      <c r="D389" s="274"/>
      <c r="E389" s="275"/>
    </row>
    <row r="390" spans="2:5" ht="15">
      <c r="B390" s="274"/>
      <c r="C390" s="274"/>
      <c r="D390" s="274"/>
      <c r="E390" s="275"/>
    </row>
    <row r="391" spans="2:5" ht="15">
      <c r="B391" s="274"/>
      <c r="C391" s="274"/>
      <c r="D391" s="274"/>
      <c r="E391" s="275"/>
    </row>
    <row r="392" spans="2:5" ht="15">
      <c r="B392" s="274"/>
      <c r="C392" s="274"/>
      <c r="D392" s="274"/>
      <c r="E392" s="275"/>
    </row>
    <row r="393" spans="2:5" ht="15">
      <c r="B393" s="274"/>
      <c r="C393" s="274"/>
      <c r="D393" s="274"/>
      <c r="E393" s="275"/>
    </row>
    <row r="394" spans="2:5" ht="15">
      <c r="B394" s="274"/>
      <c r="C394" s="274"/>
      <c r="D394" s="274"/>
      <c r="E394" s="275"/>
    </row>
    <row r="395" spans="2:5" ht="15">
      <c r="B395" s="274"/>
      <c r="C395" s="274"/>
      <c r="D395" s="274"/>
      <c r="E395" s="275"/>
    </row>
    <row r="396" spans="2:5" ht="15">
      <c r="B396" s="274"/>
      <c r="C396" s="274"/>
      <c r="D396" s="274"/>
      <c r="E396" s="275"/>
    </row>
    <row r="397" spans="2:5" ht="15">
      <c r="B397" s="274"/>
      <c r="C397" s="274"/>
      <c r="D397" s="274"/>
      <c r="E397" s="275"/>
    </row>
    <row r="398" spans="2:5" ht="15">
      <c r="B398" s="274"/>
      <c r="C398" s="274"/>
      <c r="D398" s="274"/>
      <c r="E398" s="275"/>
    </row>
    <row r="399" spans="2:5" ht="15">
      <c r="B399" s="274"/>
      <c r="C399" s="274"/>
      <c r="D399" s="274"/>
      <c r="E399" s="275"/>
    </row>
    <row r="400" spans="2:5" ht="15">
      <c r="B400" s="274"/>
      <c r="C400" s="274"/>
      <c r="D400" s="274"/>
      <c r="E400" s="275"/>
    </row>
    <row r="401" spans="2:5" ht="15">
      <c r="B401" s="274"/>
      <c r="C401" s="274"/>
      <c r="D401" s="274"/>
      <c r="E401" s="275"/>
    </row>
    <row r="402" spans="2:5" ht="15">
      <c r="B402" s="274"/>
      <c r="C402" s="274"/>
      <c r="D402" s="274"/>
      <c r="E402" s="275"/>
    </row>
    <row r="403" spans="2:5" ht="15">
      <c r="B403" s="274"/>
      <c r="C403" s="274"/>
      <c r="D403" s="274"/>
      <c r="E403" s="275"/>
    </row>
    <row r="404" spans="2:5" ht="15">
      <c r="B404" s="274"/>
      <c r="C404" s="274"/>
      <c r="D404" s="274"/>
      <c r="E404" s="275"/>
    </row>
    <row r="405" spans="2:5" ht="15">
      <c r="B405" s="274"/>
      <c r="C405" s="274"/>
      <c r="D405" s="274"/>
      <c r="E405" s="275"/>
    </row>
    <row r="406" spans="2:5" ht="15">
      <c r="B406" s="274"/>
      <c r="C406" s="274"/>
      <c r="D406" s="274"/>
      <c r="E406" s="275"/>
    </row>
    <row r="407" spans="2:5" ht="15">
      <c r="B407" s="274"/>
      <c r="C407" s="274"/>
      <c r="D407" s="274"/>
      <c r="E407" s="275"/>
    </row>
    <row r="408" spans="2:5" ht="15">
      <c r="B408" s="274"/>
      <c r="C408" s="274"/>
      <c r="D408" s="274"/>
      <c r="E408" s="275"/>
    </row>
    <row r="409" spans="2:5" ht="15">
      <c r="B409" s="274"/>
      <c r="C409" s="274"/>
      <c r="D409" s="274"/>
      <c r="E409" s="275"/>
    </row>
    <row r="410" spans="2:5" ht="15">
      <c r="B410" s="274"/>
      <c r="C410" s="274"/>
      <c r="D410" s="274"/>
      <c r="E410" s="275"/>
    </row>
    <row r="411" spans="2:5" ht="15">
      <c r="B411" s="274"/>
      <c r="C411" s="274"/>
      <c r="D411" s="274"/>
      <c r="E411" s="275"/>
    </row>
    <row r="412" spans="2:5" ht="15">
      <c r="B412" s="274"/>
      <c r="C412" s="274"/>
      <c r="D412" s="274"/>
      <c r="E412" s="275"/>
    </row>
    <row r="413" spans="2:5" ht="15">
      <c r="B413" s="274"/>
      <c r="C413" s="274"/>
      <c r="D413" s="274"/>
      <c r="E413" s="275"/>
    </row>
    <row r="414" spans="2:5" ht="15">
      <c r="B414" s="274"/>
      <c r="C414" s="274"/>
      <c r="D414" s="274"/>
      <c r="E414" s="275"/>
    </row>
    <row r="415" spans="2:5" ht="15">
      <c r="B415" s="274"/>
      <c r="C415" s="274"/>
      <c r="D415" s="274"/>
      <c r="E415" s="275"/>
    </row>
    <row r="416" spans="2:5" ht="15">
      <c r="B416" s="274"/>
      <c r="C416" s="274"/>
      <c r="D416" s="274"/>
      <c r="E416" s="275"/>
    </row>
    <row r="417" spans="2:5" ht="15">
      <c r="B417" s="274"/>
      <c r="C417" s="274"/>
      <c r="D417" s="274"/>
      <c r="E417" s="275"/>
    </row>
    <row r="418" spans="2:5" ht="15">
      <c r="B418" s="274"/>
      <c r="C418" s="274"/>
      <c r="D418" s="274"/>
      <c r="E418" s="275"/>
    </row>
    <row r="419" spans="2:5" ht="15">
      <c r="B419" s="274"/>
      <c r="C419" s="274"/>
      <c r="D419" s="274"/>
      <c r="E419" s="275"/>
    </row>
    <row r="420" spans="2:5" ht="15">
      <c r="B420" s="274"/>
      <c r="C420" s="274"/>
      <c r="D420" s="274"/>
      <c r="E420" s="275"/>
    </row>
    <row r="421" spans="2:5" ht="15">
      <c r="B421" s="274"/>
      <c r="C421" s="274"/>
      <c r="D421" s="274"/>
      <c r="E421" s="275"/>
    </row>
    <row r="422" spans="2:5" ht="15">
      <c r="B422" s="274"/>
      <c r="C422" s="274"/>
      <c r="D422" s="274"/>
      <c r="E422" s="275"/>
    </row>
    <row r="423" spans="2:5" ht="15">
      <c r="B423" s="274"/>
      <c r="C423" s="274"/>
      <c r="D423" s="274"/>
      <c r="E423" s="275"/>
    </row>
    <row r="424" spans="2:5" ht="15">
      <c r="B424" s="274"/>
      <c r="C424" s="274"/>
      <c r="D424" s="274"/>
      <c r="E424" s="275"/>
    </row>
    <row r="425" spans="2:5" ht="15">
      <c r="B425" s="274"/>
      <c r="C425" s="274"/>
      <c r="D425" s="274"/>
      <c r="E425" s="275"/>
    </row>
    <row r="426" spans="2:5" ht="15">
      <c r="B426" s="274"/>
      <c r="C426" s="274"/>
      <c r="D426" s="274"/>
      <c r="E426" s="275"/>
    </row>
    <row r="427" spans="2:5" ht="15">
      <c r="B427" s="274"/>
      <c r="C427" s="274"/>
      <c r="D427" s="274"/>
      <c r="E427" s="275"/>
    </row>
    <row r="428" spans="2:5" ht="15">
      <c r="B428" s="274"/>
      <c r="C428" s="274"/>
      <c r="D428" s="274"/>
      <c r="E428" s="275"/>
    </row>
    <row r="429" spans="2:5" ht="15">
      <c r="B429" s="274"/>
      <c r="C429" s="274"/>
      <c r="D429" s="274"/>
      <c r="E429" s="275"/>
    </row>
    <row r="430" spans="2:5" ht="15">
      <c r="B430" s="274"/>
      <c r="C430" s="274"/>
      <c r="D430" s="274"/>
      <c r="E430" s="275"/>
    </row>
    <row r="431" spans="2:5" ht="15">
      <c r="B431" s="274"/>
      <c r="C431" s="274"/>
      <c r="D431" s="274"/>
      <c r="E431" s="275"/>
    </row>
    <row r="432" spans="2:5" ht="15">
      <c r="B432" s="274"/>
      <c r="C432" s="274"/>
      <c r="D432" s="274"/>
      <c r="E432" s="275"/>
    </row>
    <row r="433" spans="2:5" ht="15">
      <c r="B433" s="274"/>
      <c r="C433" s="274"/>
      <c r="D433" s="274"/>
      <c r="E433" s="275"/>
    </row>
    <row r="434" spans="2:5" ht="15">
      <c r="B434" s="274"/>
      <c r="C434" s="274"/>
      <c r="D434" s="274"/>
      <c r="E434" s="275"/>
    </row>
    <row r="435" spans="2:5" ht="15">
      <c r="B435" s="274"/>
      <c r="C435" s="274"/>
      <c r="D435" s="274"/>
      <c r="E435" s="275"/>
    </row>
    <row r="436" spans="2:5" ht="15">
      <c r="B436" s="274"/>
      <c r="C436" s="274"/>
      <c r="D436" s="274"/>
      <c r="E436" s="275"/>
    </row>
    <row r="437" spans="2:5" ht="15">
      <c r="B437" s="274"/>
      <c r="C437" s="274"/>
      <c r="D437" s="274"/>
      <c r="E437" s="275"/>
    </row>
    <row r="438" spans="2:5" ht="15">
      <c r="B438" s="274"/>
      <c r="C438" s="274"/>
      <c r="D438" s="274"/>
      <c r="E438" s="275"/>
    </row>
    <row r="439" spans="2:5" ht="15">
      <c r="B439" s="274"/>
      <c r="C439" s="274"/>
      <c r="D439" s="274"/>
      <c r="E439" s="275"/>
    </row>
    <row r="440" spans="2:5" ht="15">
      <c r="B440" s="274"/>
      <c r="C440" s="274"/>
      <c r="D440" s="274"/>
      <c r="E440" s="275"/>
    </row>
    <row r="441" spans="2:5" ht="15">
      <c r="B441" s="274"/>
      <c r="C441" s="274"/>
      <c r="D441" s="274"/>
      <c r="E441" s="275"/>
    </row>
    <row r="442" spans="2:5" ht="15">
      <c r="B442" s="274"/>
      <c r="C442" s="274"/>
      <c r="D442" s="274"/>
      <c r="E442" s="275"/>
    </row>
    <row r="443" spans="2:5" ht="15">
      <c r="B443" s="274"/>
      <c r="C443" s="274"/>
      <c r="D443" s="274"/>
      <c r="E443" s="275"/>
    </row>
    <row r="444" spans="2:5" ht="15">
      <c r="B444" s="274"/>
      <c r="C444" s="274"/>
      <c r="D444" s="274"/>
      <c r="E444" s="275"/>
    </row>
    <row r="445" spans="2:5" ht="15">
      <c r="B445" s="274"/>
      <c r="C445" s="274"/>
      <c r="D445" s="274"/>
      <c r="E445" s="275"/>
    </row>
    <row r="446" spans="2:5" ht="15">
      <c r="B446" s="274"/>
      <c r="C446" s="274"/>
      <c r="D446" s="274"/>
      <c r="E446" s="275"/>
    </row>
    <row r="447" spans="2:5" ht="15">
      <c r="B447" s="274"/>
      <c r="C447" s="274"/>
      <c r="D447" s="274"/>
      <c r="E447" s="275"/>
    </row>
    <row r="448" spans="2:5" ht="15">
      <c r="B448" s="274"/>
      <c r="C448" s="274"/>
      <c r="D448" s="274"/>
      <c r="E448" s="275"/>
    </row>
    <row r="449" spans="2:5" ht="15">
      <c r="B449" s="274"/>
      <c r="C449" s="274"/>
      <c r="D449" s="274"/>
      <c r="E449" s="275"/>
    </row>
    <row r="450" spans="2:5" ht="15">
      <c r="B450" s="274"/>
      <c r="C450" s="274"/>
      <c r="D450" s="274"/>
      <c r="E450" s="275"/>
    </row>
    <row r="451" spans="2:5" ht="15">
      <c r="B451" s="274"/>
      <c r="C451" s="274"/>
      <c r="D451" s="274"/>
      <c r="E451" s="275"/>
    </row>
    <row r="452" spans="2:5" ht="15">
      <c r="B452" s="274"/>
      <c r="C452" s="274"/>
      <c r="D452" s="274"/>
      <c r="E452" s="275"/>
    </row>
    <row r="453" spans="2:5" ht="15">
      <c r="B453" s="274"/>
      <c r="C453" s="274"/>
      <c r="D453" s="274"/>
      <c r="E453" s="275"/>
    </row>
    <row r="454" spans="2:5" ht="15">
      <c r="B454" s="274"/>
      <c r="C454" s="274"/>
      <c r="D454" s="274"/>
      <c r="E454" s="275"/>
    </row>
    <row r="455" spans="2:5" ht="15">
      <c r="B455" s="274"/>
      <c r="C455" s="274"/>
      <c r="D455" s="274"/>
      <c r="E455" s="275"/>
    </row>
    <row r="456" spans="2:5" ht="15">
      <c r="B456" s="274"/>
      <c r="C456" s="274"/>
      <c r="D456" s="274"/>
      <c r="E456" s="275"/>
    </row>
    <row r="457" spans="2:5" ht="15">
      <c r="B457" s="274"/>
      <c r="C457" s="274"/>
      <c r="D457" s="274"/>
      <c r="E457" s="275"/>
    </row>
    <row r="458" spans="2:5" ht="15">
      <c r="B458" s="274"/>
      <c r="C458" s="274"/>
      <c r="D458" s="274"/>
      <c r="E458" s="275"/>
    </row>
    <row r="459" spans="2:5" ht="15">
      <c r="B459" s="274"/>
      <c r="C459" s="274"/>
      <c r="D459" s="274"/>
      <c r="E459" s="275"/>
    </row>
    <row r="460" spans="2:5" ht="15">
      <c r="B460" s="274"/>
      <c r="C460" s="274"/>
      <c r="D460" s="274"/>
      <c r="E460" s="275"/>
    </row>
    <row r="461" spans="2:5" ht="15">
      <c r="B461" s="274"/>
      <c r="C461" s="274"/>
      <c r="D461" s="274"/>
      <c r="E461" s="275"/>
    </row>
    <row r="462" spans="2:5" ht="15">
      <c r="B462" s="274"/>
      <c r="C462" s="274"/>
      <c r="D462" s="274"/>
      <c r="E462" s="275"/>
    </row>
    <row r="463" spans="2:5" ht="15">
      <c r="B463" s="274"/>
      <c r="C463" s="274"/>
      <c r="D463" s="274"/>
      <c r="E463" s="275"/>
    </row>
    <row r="464" spans="2:5" ht="15">
      <c r="B464" s="274"/>
      <c r="C464" s="274"/>
      <c r="D464" s="274"/>
      <c r="E464" s="275"/>
    </row>
    <row r="465" spans="2:5" ht="15">
      <c r="B465" s="274"/>
      <c r="C465" s="274"/>
      <c r="D465" s="274"/>
      <c r="E465" s="275"/>
    </row>
    <row r="466" spans="2:5" ht="15">
      <c r="B466" s="274"/>
      <c r="C466" s="274"/>
      <c r="D466" s="274"/>
      <c r="E466" s="275"/>
    </row>
    <row r="467" spans="2:5" ht="15">
      <c r="B467" s="274"/>
      <c r="C467" s="274"/>
      <c r="D467" s="274"/>
      <c r="E467" s="275"/>
    </row>
    <row r="468" spans="2:5" ht="15">
      <c r="B468" s="274"/>
      <c r="C468" s="274"/>
      <c r="D468" s="274"/>
      <c r="E468" s="275"/>
    </row>
    <row r="469" spans="2:5" ht="15">
      <c r="B469" s="274"/>
      <c r="C469" s="274"/>
      <c r="D469" s="274"/>
      <c r="E469" s="275"/>
    </row>
    <row r="470" spans="2:5" ht="15">
      <c r="B470" s="274"/>
      <c r="C470" s="274"/>
      <c r="D470" s="274"/>
      <c r="E470" s="275"/>
    </row>
    <row r="471" spans="2:5" ht="15">
      <c r="B471" s="274"/>
      <c r="C471" s="274"/>
      <c r="D471" s="274"/>
      <c r="E471" s="275"/>
    </row>
    <row r="472" spans="2:5" ht="15">
      <c r="B472" s="274"/>
      <c r="C472" s="274"/>
      <c r="D472" s="274"/>
      <c r="E472" s="275"/>
    </row>
    <row r="473" spans="2:5" ht="15">
      <c r="B473" s="274"/>
      <c r="C473" s="274"/>
      <c r="D473" s="274"/>
      <c r="E473" s="275"/>
    </row>
    <row r="474" spans="2:5" ht="15">
      <c r="B474" s="274"/>
      <c r="C474" s="274"/>
      <c r="D474" s="274"/>
      <c r="E474" s="275"/>
    </row>
    <row r="475" spans="2:5" ht="15">
      <c r="B475" s="274"/>
      <c r="C475" s="274"/>
      <c r="D475" s="274"/>
      <c r="E475" s="275"/>
    </row>
    <row r="476" spans="2:5" ht="15">
      <c r="B476" s="274"/>
      <c r="C476" s="274"/>
      <c r="D476" s="274"/>
      <c r="E476" s="275"/>
    </row>
    <row r="477" spans="2:5" ht="15">
      <c r="B477" s="274"/>
      <c r="C477" s="274"/>
      <c r="D477" s="274"/>
      <c r="E477" s="275"/>
    </row>
    <row r="478" spans="2:5" ht="15">
      <c r="B478" s="274"/>
      <c r="C478" s="274"/>
      <c r="D478" s="274"/>
      <c r="E478" s="275"/>
    </row>
    <row r="479" spans="2:5" ht="15">
      <c r="B479" s="274"/>
      <c r="C479" s="274"/>
      <c r="D479" s="274"/>
      <c r="E479" s="275"/>
    </row>
    <row r="480" spans="2:5" ht="15">
      <c r="B480" s="274"/>
      <c r="C480" s="274"/>
      <c r="D480" s="274"/>
      <c r="E480" s="275"/>
    </row>
    <row r="481" spans="2:5" ht="15">
      <c r="B481" s="274"/>
      <c r="C481" s="274"/>
      <c r="D481" s="274"/>
      <c r="E481" s="275"/>
    </row>
    <row r="482" spans="2:5" ht="15">
      <c r="B482" s="274"/>
      <c r="C482" s="274"/>
      <c r="D482" s="274"/>
      <c r="E482" s="275"/>
    </row>
    <row r="483" spans="2:5" ht="15">
      <c r="B483" s="274"/>
      <c r="C483" s="274"/>
      <c r="D483" s="274"/>
      <c r="E483" s="275"/>
    </row>
    <row r="484" spans="2:5" ht="15">
      <c r="B484" s="274"/>
      <c r="C484" s="274"/>
      <c r="D484" s="274"/>
      <c r="E484" s="275"/>
    </row>
    <row r="485" spans="2:5" ht="15">
      <c r="B485" s="274"/>
      <c r="C485" s="274"/>
      <c r="D485" s="274"/>
      <c r="E485" s="275"/>
    </row>
    <row r="486" spans="2:5" ht="15">
      <c r="B486" s="274"/>
      <c r="C486" s="274"/>
      <c r="D486" s="274"/>
      <c r="E486" s="275"/>
    </row>
    <row r="487" spans="2:5" ht="15">
      <c r="B487" s="274"/>
      <c r="C487" s="274"/>
      <c r="D487" s="274"/>
      <c r="E487" s="275"/>
    </row>
    <row r="488" spans="2:5" ht="15">
      <c r="B488" s="274"/>
      <c r="C488" s="274"/>
      <c r="D488" s="274"/>
      <c r="E488" s="275"/>
    </row>
    <row r="489" spans="2:5" ht="15">
      <c r="B489" s="274"/>
      <c r="C489" s="274"/>
      <c r="D489" s="274"/>
      <c r="E489" s="275"/>
    </row>
    <row r="490" spans="2:5" ht="15">
      <c r="B490" s="274"/>
      <c r="C490" s="274"/>
      <c r="D490" s="274"/>
      <c r="E490" s="275"/>
    </row>
    <row r="491" spans="2:5" ht="15">
      <c r="B491" s="274"/>
      <c r="C491" s="274"/>
      <c r="D491" s="274"/>
      <c r="E491" s="275"/>
    </row>
    <row r="492" spans="2:5" ht="15">
      <c r="B492" s="274"/>
      <c r="C492" s="274"/>
      <c r="D492" s="274"/>
      <c r="E492" s="275"/>
    </row>
    <row r="493" spans="2:5" ht="15">
      <c r="B493" s="274"/>
      <c r="C493" s="274"/>
      <c r="D493" s="274"/>
      <c r="E493" s="275"/>
    </row>
    <row r="494" spans="2:5" ht="15">
      <c r="B494" s="274"/>
      <c r="C494" s="274"/>
      <c r="D494" s="274"/>
      <c r="E494" s="275"/>
    </row>
    <row r="495" spans="2:5" ht="15">
      <c r="B495" s="274"/>
      <c r="C495" s="274"/>
      <c r="D495" s="274"/>
      <c r="E495" s="275"/>
    </row>
    <row r="496" spans="2:5" ht="15">
      <c r="B496" s="274"/>
      <c r="C496" s="274"/>
      <c r="D496" s="274"/>
      <c r="E496" s="275"/>
    </row>
    <row r="497" spans="2:5" ht="15">
      <c r="B497" s="274"/>
      <c r="C497" s="274"/>
      <c r="D497" s="274"/>
      <c r="E497" s="275"/>
    </row>
    <row r="498" spans="2:5" ht="15">
      <c r="B498" s="274"/>
      <c r="C498" s="274"/>
      <c r="D498" s="274"/>
      <c r="E498" s="275"/>
    </row>
    <row r="499" spans="2:5" ht="15">
      <c r="B499" s="274"/>
      <c r="C499" s="274"/>
      <c r="D499" s="274"/>
      <c r="E499" s="275"/>
    </row>
    <row r="500" spans="2:5" ht="15">
      <c r="B500" s="274"/>
      <c r="C500" s="274"/>
      <c r="D500" s="274"/>
      <c r="E500" s="275"/>
    </row>
    <row r="501" spans="2:5" ht="15">
      <c r="B501" s="274"/>
      <c r="C501" s="274"/>
      <c r="D501" s="274"/>
      <c r="E501" s="275"/>
    </row>
    <row r="502" spans="2:5" ht="15">
      <c r="B502" s="274"/>
      <c r="C502" s="274"/>
      <c r="D502" s="274"/>
      <c r="E502" s="275"/>
    </row>
    <row r="503" spans="2:5" ht="15">
      <c r="B503" s="274"/>
      <c r="C503" s="274"/>
      <c r="D503" s="274"/>
      <c r="E503" s="275"/>
    </row>
    <row r="504" spans="2:5" ht="15">
      <c r="B504" s="274"/>
      <c r="C504" s="274"/>
      <c r="D504" s="274"/>
      <c r="E504" s="275"/>
    </row>
    <row r="505" spans="2:5" ht="15">
      <c r="B505" s="274"/>
      <c r="C505" s="274"/>
      <c r="D505" s="274"/>
      <c r="E505" s="275"/>
    </row>
    <row r="506" spans="2:5" ht="15">
      <c r="B506" s="274"/>
      <c r="C506" s="274"/>
      <c r="D506" s="274"/>
      <c r="E506" s="275"/>
    </row>
    <row r="507" spans="2:5" ht="15">
      <c r="B507" s="274"/>
      <c r="C507" s="274"/>
      <c r="D507" s="274"/>
      <c r="E507" s="275"/>
    </row>
    <row r="508" spans="2:5" ht="15">
      <c r="B508" s="274"/>
      <c r="C508" s="274"/>
      <c r="D508" s="274"/>
      <c r="E508" s="275"/>
    </row>
    <row r="509" spans="2:5" ht="15">
      <c r="B509" s="274"/>
      <c r="C509" s="274"/>
      <c r="D509" s="274"/>
      <c r="E509" s="275"/>
    </row>
    <row r="510" spans="2:5" ht="15">
      <c r="B510" s="274"/>
      <c r="C510" s="274"/>
      <c r="D510" s="274"/>
      <c r="E510" s="275"/>
    </row>
    <row r="511" spans="2:5" ht="15">
      <c r="B511" s="274"/>
      <c r="C511" s="274"/>
      <c r="D511" s="274"/>
      <c r="E511" s="275"/>
    </row>
    <row r="512" spans="2:5" ht="15">
      <c r="B512" s="274"/>
      <c r="C512" s="274"/>
      <c r="D512" s="274"/>
      <c r="E512" s="275"/>
    </row>
    <row r="513" spans="2:5" ht="15">
      <c r="B513" s="274"/>
      <c r="C513" s="274"/>
      <c r="D513" s="274"/>
      <c r="E513" s="275"/>
    </row>
    <row r="514" spans="2:5" ht="15">
      <c r="B514" s="274"/>
      <c r="C514" s="274"/>
      <c r="D514" s="274"/>
      <c r="E514" s="275"/>
    </row>
    <row r="515" spans="2:5" ht="15">
      <c r="B515" s="274"/>
      <c r="C515" s="274"/>
      <c r="D515" s="274"/>
      <c r="E515" s="275"/>
    </row>
    <row r="516" spans="2:5" ht="15">
      <c r="B516" s="274"/>
      <c r="C516" s="274"/>
      <c r="D516" s="274"/>
      <c r="E516" s="275"/>
    </row>
    <row r="517" spans="2:5" ht="15">
      <c r="B517" s="274"/>
      <c r="C517" s="274"/>
      <c r="D517" s="274"/>
      <c r="E517" s="275"/>
    </row>
    <row r="518" spans="2:5" ht="15">
      <c r="B518" s="274"/>
      <c r="C518" s="274"/>
      <c r="D518" s="274"/>
      <c r="E518" s="275"/>
    </row>
    <row r="519" spans="2:5" ht="15">
      <c r="B519" s="274"/>
      <c r="C519" s="274"/>
      <c r="D519" s="274"/>
      <c r="E519" s="275"/>
    </row>
    <row r="520" spans="2:5" ht="15">
      <c r="B520" s="274"/>
      <c r="C520" s="274"/>
      <c r="D520" s="274"/>
      <c r="E520" s="275"/>
    </row>
    <row r="521" spans="2:5" ht="15">
      <c r="B521" s="274"/>
      <c r="C521" s="274"/>
      <c r="D521" s="274"/>
      <c r="E521" s="275"/>
    </row>
    <row r="522" spans="2:5" ht="15">
      <c r="B522" s="274"/>
      <c r="C522" s="274"/>
      <c r="D522" s="274"/>
      <c r="E522" s="275"/>
    </row>
    <row r="523" spans="2:5" ht="15">
      <c r="B523" s="274"/>
      <c r="C523" s="274"/>
      <c r="D523" s="274"/>
      <c r="E523" s="275"/>
    </row>
    <row r="524" spans="2:5" ht="15">
      <c r="B524" s="274"/>
      <c r="C524" s="274"/>
      <c r="D524" s="274"/>
      <c r="E524" s="275"/>
    </row>
    <row r="525" spans="2:5" ht="15">
      <c r="B525" s="274"/>
      <c r="C525" s="274"/>
      <c r="D525" s="274"/>
      <c r="E525" s="275"/>
    </row>
    <row r="526" spans="2:5" ht="15">
      <c r="B526" s="274"/>
      <c r="C526" s="274"/>
      <c r="D526" s="274"/>
      <c r="E526" s="275"/>
    </row>
    <row r="527" spans="2:5" ht="15">
      <c r="B527" s="274"/>
      <c r="C527" s="274"/>
      <c r="D527" s="274"/>
      <c r="E527" s="275"/>
    </row>
    <row r="528" spans="2:5" ht="15">
      <c r="B528" s="274"/>
      <c r="C528" s="274"/>
      <c r="D528" s="274"/>
      <c r="E528" s="275"/>
    </row>
    <row r="529" spans="2:5" ht="15">
      <c r="B529" s="274"/>
      <c r="C529" s="274"/>
      <c r="D529" s="274"/>
      <c r="E529" s="275"/>
    </row>
    <row r="530" spans="2:5" ht="15">
      <c r="B530" s="274"/>
      <c r="C530" s="274"/>
      <c r="D530" s="274"/>
      <c r="E530" s="275"/>
    </row>
    <row r="531" spans="2:5" ht="15">
      <c r="B531" s="274"/>
      <c r="C531" s="274"/>
      <c r="D531" s="274"/>
      <c r="E531" s="275"/>
    </row>
    <row r="532" spans="2:5" ht="15">
      <c r="B532" s="274"/>
      <c r="C532" s="274"/>
      <c r="D532" s="274"/>
      <c r="E532" s="275"/>
    </row>
    <row r="533" spans="2:5" ht="15">
      <c r="B533" s="274"/>
      <c r="C533" s="274"/>
      <c r="D533" s="274"/>
      <c r="E533" s="275"/>
    </row>
    <row r="534" spans="2:5" ht="15">
      <c r="B534" s="274"/>
      <c r="C534" s="274"/>
      <c r="D534" s="274"/>
      <c r="E534" s="275"/>
    </row>
    <row r="535" spans="2:5" ht="15">
      <c r="B535" s="274"/>
      <c r="C535" s="274"/>
      <c r="D535" s="274"/>
      <c r="E535" s="275"/>
    </row>
    <row r="536" spans="2:5" ht="15">
      <c r="B536" s="274"/>
      <c r="C536" s="274"/>
      <c r="D536" s="274"/>
      <c r="E536" s="275"/>
    </row>
    <row r="537" spans="2:5" ht="15">
      <c r="B537" s="274"/>
      <c r="C537" s="274"/>
      <c r="D537" s="274"/>
      <c r="E537" s="275"/>
    </row>
    <row r="538" spans="2:5" ht="15">
      <c r="B538" s="274"/>
      <c r="C538" s="274"/>
      <c r="D538" s="274"/>
      <c r="E538" s="275"/>
    </row>
    <row r="539" spans="2:5" ht="15">
      <c r="B539" s="274"/>
      <c r="C539" s="274"/>
      <c r="D539" s="274"/>
      <c r="E539" s="275"/>
    </row>
    <row r="540" spans="2:5" ht="15">
      <c r="B540" s="274"/>
      <c r="C540" s="274"/>
      <c r="D540" s="274"/>
      <c r="E540" s="275"/>
    </row>
    <row r="541" spans="2:5" ht="15">
      <c r="B541" s="274"/>
      <c r="C541" s="274"/>
      <c r="D541" s="274"/>
      <c r="E541" s="275"/>
    </row>
    <row r="542" spans="2:5" ht="15">
      <c r="B542" s="274"/>
      <c r="C542" s="274"/>
      <c r="D542" s="274"/>
      <c r="E542" s="275"/>
    </row>
    <row r="543" spans="2:5" ht="15">
      <c r="B543" s="274"/>
      <c r="C543" s="274"/>
      <c r="D543" s="274"/>
      <c r="E543" s="275"/>
    </row>
    <row r="544" spans="2:5" ht="15">
      <c r="B544" s="274"/>
      <c r="C544" s="274"/>
      <c r="D544" s="274"/>
      <c r="E544" s="275"/>
    </row>
    <row r="545" spans="2:5" ht="15">
      <c r="B545" s="274"/>
      <c r="C545" s="274"/>
      <c r="D545" s="274"/>
      <c r="E545" s="275"/>
    </row>
    <row r="546" spans="2:5" ht="15">
      <c r="B546" s="274"/>
      <c r="C546" s="274"/>
      <c r="D546" s="274"/>
      <c r="E546" s="275"/>
    </row>
    <row r="547" spans="2:5" ht="15">
      <c r="B547" s="274"/>
      <c r="C547" s="274"/>
      <c r="D547" s="274"/>
      <c r="E547" s="275"/>
    </row>
    <row r="548" spans="2:5" ht="15">
      <c r="B548" s="274"/>
      <c r="C548" s="274"/>
      <c r="D548" s="274"/>
      <c r="E548" s="275"/>
    </row>
    <row r="549" spans="2:5" ht="15">
      <c r="B549" s="274"/>
      <c r="C549" s="274"/>
      <c r="D549" s="274"/>
      <c r="E549" s="275"/>
    </row>
    <row r="550" spans="2:5" ht="15">
      <c r="B550" s="274"/>
      <c r="C550" s="274"/>
      <c r="D550" s="274"/>
      <c r="E550" s="275"/>
    </row>
    <row r="551" spans="2:5" ht="15">
      <c r="B551" s="274"/>
      <c r="C551" s="274"/>
      <c r="D551" s="274"/>
      <c r="E551" s="275"/>
    </row>
    <row r="552" spans="2:5" ht="15">
      <c r="B552" s="274"/>
      <c r="C552" s="274"/>
      <c r="D552" s="274"/>
      <c r="E552" s="275"/>
    </row>
    <row r="553" spans="2:5" ht="15">
      <c r="B553" s="274"/>
      <c r="C553" s="274"/>
      <c r="D553" s="274"/>
      <c r="E553" s="275"/>
    </row>
    <row r="554" spans="2:5" ht="15">
      <c r="B554" s="274"/>
      <c r="C554" s="274"/>
      <c r="D554" s="274"/>
      <c r="E554" s="275"/>
    </row>
    <row r="555" spans="2:5" ht="15">
      <c r="B555" s="274"/>
      <c r="C555" s="274"/>
      <c r="D555" s="274"/>
      <c r="E555" s="275"/>
    </row>
    <row r="556" spans="2:5" ht="15">
      <c r="B556" s="274"/>
      <c r="C556" s="274"/>
      <c r="D556" s="274"/>
      <c r="E556" s="275"/>
    </row>
    <row r="557" spans="2:5" ht="15">
      <c r="B557" s="274"/>
      <c r="C557" s="274"/>
      <c r="D557" s="274"/>
      <c r="E557" s="275"/>
    </row>
    <row r="558" spans="2:5" ht="15">
      <c r="B558" s="274"/>
      <c r="C558" s="274"/>
      <c r="D558" s="274"/>
      <c r="E558" s="275"/>
    </row>
    <row r="559" spans="2:5" ht="15">
      <c r="B559" s="274"/>
      <c r="C559" s="274"/>
      <c r="D559" s="274"/>
      <c r="E559" s="275"/>
    </row>
    <row r="560" spans="2:5" ht="15">
      <c r="B560" s="274"/>
      <c r="C560" s="274"/>
      <c r="D560" s="274"/>
      <c r="E560" s="275"/>
    </row>
    <row r="561" spans="2:5" ht="15">
      <c r="B561" s="274"/>
      <c r="C561" s="274"/>
      <c r="D561" s="274"/>
      <c r="E561" s="275"/>
    </row>
    <row r="562" spans="2:5" ht="15">
      <c r="B562" s="274"/>
      <c r="C562" s="274"/>
      <c r="D562" s="274"/>
      <c r="E562" s="275"/>
    </row>
    <row r="563" spans="2:5" ht="15">
      <c r="B563" s="274"/>
      <c r="C563" s="274"/>
      <c r="D563" s="274"/>
      <c r="E563" s="275"/>
    </row>
    <row r="564" spans="2:5" ht="15">
      <c r="B564" s="274"/>
      <c r="C564" s="274"/>
      <c r="D564" s="274"/>
      <c r="E564" s="275"/>
    </row>
    <row r="565" spans="2:5" ht="15">
      <c r="B565" s="274"/>
      <c r="C565" s="274"/>
      <c r="D565" s="274"/>
      <c r="E565" s="275"/>
    </row>
    <row r="566" spans="2:5" ht="15">
      <c r="B566" s="274"/>
      <c r="C566" s="274"/>
      <c r="D566" s="274"/>
      <c r="E566" s="275"/>
    </row>
    <row r="567" spans="2:5" ht="15">
      <c r="B567" s="274"/>
      <c r="C567" s="274"/>
      <c r="D567" s="274"/>
      <c r="E567" s="275"/>
    </row>
    <row r="568" spans="2:5" ht="15">
      <c r="B568" s="274"/>
      <c r="C568" s="274"/>
      <c r="D568" s="274"/>
      <c r="E568" s="275"/>
    </row>
    <row r="569" spans="2:5" ht="15">
      <c r="B569" s="274"/>
      <c r="C569" s="274"/>
      <c r="D569" s="274"/>
      <c r="E569" s="275"/>
    </row>
    <row r="570" spans="2:5" ht="15">
      <c r="B570" s="274"/>
      <c r="C570" s="274"/>
      <c r="D570" s="274"/>
      <c r="E570" s="275"/>
    </row>
    <row r="571" spans="2:5" ht="15">
      <c r="B571" s="274"/>
      <c r="C571" s="274"/>
      <c r="D571" s="274"/>
      <c r="E571" s="275"/>
    </row>
    <row r="572" spans="2:5" ht="15">
      <c r="B572" s="274"/>
      <c r="C572" s="274"/>
      <c r="D572" s="274"/>
      <c r="E572" s="275"/>
    </row>
    <row r="573" spans="2:5" ht="15">
      <c r="B573" s="274"/>
      <c r="C573" s="274"/>
      <c r="D573" s="274"/>
      <c r="E573" s="275"/>
    </row>
    <row r="574" spans="2:5" ht="15">
      <c r="B574" s="274"/>
      <c r="C574" s="274"/>
      <c r="D574" s="274"/>
      <c r="E574" s="275"/>
    </row>
    <row r="575" spans="2:5" ht="15">
      <c r="B575" s="274"/>
      <c r="C575" s="274"/>
      <c r="D575" s="274"/>
      <c r="E575" s="275"/>
    </row>
    <row r="576" spans="2:5" ht="15">
      <c r="B576" s="274"/>
      <c r="C576" s="274"/>
      <c r="D576" s="274"/>
      <c r="E576" s="275"/>
    </row>
    <row r="577" spans="2:5" ht="15">
      <c r="B577" s="274"/>
      <c r="C577" s="274"/>
      <c r="D577" s="274"/>
      <c r="E577" s="275"/>
    </row>
    <row r="578" spans="2:5" ht="15">
      <c r="B578" s="274"/>
      <c r="C578" s="274"/>
      <c r="D578" s="274"/>
      <c r="E578" s="275"/>
    </row>
    <row r="579" spans="2:5" ht="15">
      <c r="B579" s="274"/>
      <c r="C579" s="274"/>
      <c r="D579" s="274"/>
      <c r="E579" s="275"/>
    </row>
    <row r="580" spans="2:5" ht="15">
      <c r="B580" s="274"/>
      <c r="C580" s="274"/>
      <c r="D580" s="274"/>
      <c r="E580" s="275"/>
    </row>
    <row r="581" spans="2:5" ht="15">
      <c r="B581" s="274"/>
      <c r="C581" s="274"/>
      <c r="D581" s="274"/>
      <c r="E581" s="275"/>
    </row>
    <row r="582" spans="2:5" ht="15">
      <c r="B582" s="274"/>
      <c r="C582" s="274"/>
      <c r="D582" s="274"/>
      <c r="E582" s="275"/>
    </row>
    <row r="583" spans="2:5" ht="15">
      <c r="B583" s="274"/>
      <c r="C583" s="274"/>
      <c r="D583" s="274"/>
      <c r="E583" s="275"/>
    </row>
    <row r="584" spans="2:5" ht="15">
      <c r="B584" s="274"/>
      <c r="C584" s="274"/>
      <c r="D584" s="274"/>
      <c r="E584" s="275"/>
    </row>
    <row r="585" spans="2:5" ht="15">
      <c r="B585" s="274"/>
      <c r="C585" s="274"/>
      <c r="D585" s="274"/>
      <c r="E585" s="275"/>
    </row>
    <row r="586" spans="2:5" ht="15">
      <c r="B586" s="274"/>
      <c r="C586" s="274"/>
      <c r="D586" s="274"/>
      <c r="E586" s="275"/>
    </row>
    <row r="587" spans="2:5" ht="15">
      <c r="B587" s="274"/>
      <c r="C587" s="274"/>
      <c r="D587" s="274"/>
      <c r="E587" s="275"/>
    </row>
    <row r="588" spans="2:5" ht="15">
      <c r="B588" s="274"/>
      <c r="C588" s="274"/>
      <c r="D588" s="274"/>
      <c r="E588" s="275"/>
    </row>
    <row r="589" spans="2:5" ht="15">
      <c r="B589" s="274"/>
      <c r="C589" s="274"/>
      <c r="D589" s="274"/>
      <c r="E589" s="275"/>
    </row>
    <row r="590" spans="2:5" ht="15">
      <c r="B590" s="274"/>
      <c r="C590" s="274"/>
      <c r="D590" s="274"/>
      <c r="E590" s="275"/>
    </row>
    <row r="591" spans="2:5" ht="15">
      <c r="B591" s="274"/>
      <c r="C591" s="274"/>
      <c r="D591" s="274"/>
      <c r="E591" s="275"/>
    </row>
    <row r="592" spans="2:5" ht="15">
      <c r="B592" s="274"/>
      <c r="C592" s="274"/>
      <c r="D592" s="274"/>
      <c r="E592" s="275"/>
    </row>
    <row r="593" spans="2:5" ht="15">
      <c r="B593" s="274"/>
      <c r="C593" s="274"/>
      <c r="D593" s="274"/>
      <c r="E593" s="275"/>
    </row>
    <row r="594" spans="2:5" ht="15">
      <c r="B594" s="274"/>
      <c r="C594" s="274"/>
      <c r="D594" s="274"/>
      <c r="E594" s="275"/>
    </row>
    <row r="595" spans="2:5" ht="15">
      <c r="B595" s="274"/>
      <c r="C595" s="274"/>
      <c r="D595" s="274"/>
      <c r="E595" s="275"/>
    </row>
    <row r="596" spans="2:5" ht="15">
      <c r="B596" s="274"/>
      <c r="C596" s="274"/>
      <c r="D596" s="274"/>
      <c r="E596" s="275"/>
    </row>
    <row r="597" spans="2:5" ht="15">
      <c r="B597" s="274"/>
      <c r="C597" s="274"/>
      <c r="D597" s="274"/>
      <c r="E597" s="275"/>
    </row>
    <row r="598" spans="2:5" ht="15">
      <c r="B598" s="274"/>
      <c r="C598" s="274"/>
      <c r="D598" s="274"/>
      <c r="E598" s="275"/>
    </row>
    <row r="599" spans="2:5" ht="15">
      <c r="B599" s="274"/>
      <c r="C599" s="274"/>
      <c r="D599" s="274"/>
      <c r="E599" s="275"/>
    </row>
    <row r="600" spans="2:5" ht="15">
      <c r="B600" s="274"/>
      <c r="C600" s="274"/>
      <c r="D600" s="274"/>
      <c r="E600" s="275"/>
    </row>
    <row r="601" spans="2:5" ht="15">
      <c r="B601" s="274"/>
      <c r="C601" s="274"/>
      <c r="D601" s="274"/>
      <c r="E601" s="275"/>
    </row>
    <row r="602" spans="2:5" ht="15">
      <c r="B602" s="274"/>
      <c r="C602" s="274"/>
      <c r="D602" s="274"/>
      <c r="E602" s="275"/>
    </row>
    <row r="603" spans="2:5" ht="15">
      <c r="B603" s="274"/>
      <c r="C603" s="274"/>
      <c r="D603" s="274"/>
      <c r="E603" s="275"/>
    </row>
    <row r="604" spans="2:5" ht="15">
      <c r="B604" s="274"/>
      <c r="C604" s="274"/>
      <c r="D604" s="274"/>
      <c r="E604" s="275"/>
    </row>
    <row r="605" spans="2:5" ht="15">
      <c r="B605" s="274"/>
      <c r="C605" s="274"/>
      <c r="D605" s="274"/>
      <c r="E605" s="275"/>
    </row>
    <row r="606" spans="2:5" ht="15">
      <c r="B606" s="274"/>
      <c r="C606" s="274"/>
      <c r="D606" s="274"/>
      <c r="E606" s="275"/>
    </row>
    <row r="607" spans="2:5" ht="15">
      <c r="B607" s="274"/>
      <c r="C607" s="274"/>
      <c r="D607" s="274"/>
      <c r="E607" s="275"/>
    </row>
    <row r="608" spans="2:5" ht="15">
      <c r="B608" s="274"/>
      <c r="C608" s="274"/>
      <c r="D608" s="274"/>
      <c r="E608" s="275"/>
    </row>
    <row r="609" spans="2:5" ht="15">
      <c r="B609" s="274"/>
      <c r="C609" s="274"/>
      <c r="D609" s="274"/>
      <c r="E609" s="275"/>
    </row>
    <row r="610" spans="2:5" ht="15">
      <c r="B610" s="274"/>
      <c r="C610" s="274"/>
      <c r="D610" s="274"/>
      <c r="E610" s="275"/>
    </row>
    <row r="611" spans="2:5" ht="15">
      <c r="B611" s="274"/>
      <c r="C611" s="274"/>
      <c r="D611" s="274"/>
      <c r="E611" s="275"/>
    </row>
    <row r="612" spans="2:5" ht="15">
      <c r="B612" s="274"/>
      <c r="C612" s="274"/>
      <c r="D612" s="274"/>
      <c r="E612" s="275"/>
    </row>
    <row r="613" spans="2:5" ht="15">
      <c r="B613" s="274"/>
      <c r="C613" s="274"/>
      <c r="D613" s="274"/>
      <c r="E613" s="275"/>
    </row>
    <row r="614" spans="2:5" ht="15">
      <c r="B614" s="274"/>
      <c r="C614" s="274"/>
      <c r="D614" s="274"/>
      <c r="E614" s="275"/>
    </row>
    <row r="615" spans="2:5" ht="15">
      <c r="B615" s="274"/>
      <c r="C615" s="274"/>
      <c r="D615" s="274"/>
      <c r="E615" s="275"/>
    </row>
    <row r="616" spans="2:5" ht="15">
      <c r="B616" s="274"/>
      <c r="C616" s="274"/>
      <c r="D616" s="274"/>
      <c r="E616" s="275"/>
    </row>
    <row r="617" spans="2:5" ht="15">
      <c r="B617" s="274"/>
      <c r="C617" s="274"/>
      <c r="D617" s="274"/>
      <c r="E617" s="275"/>
    </row>
    <row r="618" spans="2:5" ht="15">
      <c r="B618" s="274"/>
      <c r="C618" s="274"/>
      <c r="D618" s="274"/>
      <c r="E618" s="275"/>
    </row>
    <row r="619" spans="2:5" ht="15">
      <c r="B619" s="274"/>
      <c r="C619" s="274"/>
      <c r="D619" s="274"/>
      <c r="E619" s="275"/>
    </row>
    <row r="620" spans="2:5" ht="15">
      <c r="B620" s="274"/>
      <c r="C620" s="274"/>
      <c r="D620" s="274"/>
      <c r="E620" s="275"/>
    </row>
    <row r="621" spans="2:5" ht="15">
      <c r="B621" s="274"/>
      <c r="C621" s="274"/>
      <c r="D621" s="274"/>
      <c r="E621" s="275"/>
    </row>
    <row r="622" spans="2:5" ht="15">
      <c r="B622" s="274"/>
      <c r="C622" s="274"/>
      <c r="D622" s="274"/>
      <c r="E622" s="275"/>
    </row>
    <row r="623" spans="2:5" ht="15">
      <c r="B623" s="274"/>
      <c r="C623" s="274"/>
      <c r="D623" s="274"/>
      <c r="E623" s="275"/>
    </row>
    <row r="624" spans="2:5" ht="15">
      <c r="B624" s="274"/>
      <c r="C624" s="274"/>
      <c r="D624" s="274"/>
      <c r="E624" s="275"/>
    </row>
    <row r="625" spans="2:5" ht="15">
      <c r="B625" s="274"/>
      <c r="C625" s="274"/>
      <c r="D625" s="274"/>
      <c r="E625" s="275"/>
    </row>
    <row r="626" spans="2:5" ht="15">
      <c r="B626" s="274"/>
      <c r="C626" s="274"/>
      <c r="D626" s="274"/>
      <c r="E626" s="275"/>
    </row>
    <row r="627" spans="2:5" ht="15">
      <c r="B627" s="274"/>
      <c r="C627" s="274"/>
      <c r="D627" s="274"/>
      <c r="E627" s="275"/>
    </row>
    <row r="628" spans="2:5" ht="15">
      <c r="B628" s="274"/>
      <c r="C628" s="274"/>
      <c r="D628" s="274"/>
      <c r="E628" s="275"/>
    </row>
    <row r="629" spans="2:5" ht="15">
      <c r="B629" s="274"/>
      <c r="C629" s="274"/>
      <c r="D629" s="274"/>
      <c r="E629" s="275"/>
    </row>
    <row r="630" spans="2:5" ht="15">
      <c r="B630" s="274"/>
      <c r="C630" s="274"/>
      <c r="D630" s="274"/>
      <c r="E630" s="275"/>
    </row>
    <row r="631" spans="2:5" ht="15">
      <c r="B631" s="274"/>
      <c r="C631" s="274"/>
      <c r="D631" s="274"/>
      <c r="E631" s="275"/>
    </row>
    <row r="632" spans="2:5" ht="15">
      <c r="B632" s="274"/>
      <c r="C632" s="274"/>
      <c r="D632" s="274"/>
      <c r="E632" s="275"/>
    </row>
    <row r="633" spans="2:5" ht="15">
      <c r="B633" s="274"/>
      <c r="C633" s="274"/>
      <c r="D633" s="274"/>
      <c r="E633" s="275"/>
    </row>
    <row r="634" spans="2:5" ht="15">
      <c r="B634" s="274"/>
      <c r="C634" s="274"/>
      <c r="D634" s="274"/>
      <c r="E634" s="275"/>
    </row>
    <row r="635" spans="2:5" ht="15">
      <c r="B635" s="274"/>
      <c r="C635" s="274"/>
      <c r="D635" s="274"/>
      <c r="E635" s="275"/>
    </row>
    <row r="636" spans="2:5" ht="15">
      <c r="B636" s="274"/>
      <c r="C636" s="274"/>
      <c r="D636" s="274"/>
      <c r="E636" s="275"/>
    </row>
    <row r="637" spans="2:5" ht="15">
      <c r="B637" s="274"/>
      <c r="C637" s="274"/>
      <c r="D637" s="274"/>
      <c r="E637" s="275"/>
    </row>
    <row r="638" spans="2:5" ht="15">
      <c r="B638" s="274"/>
      <c r="C638" s="274"/>
      <c r="D638" s="274"/>
      <c r="E638" s="275"/>
    </row>
    <row r="639" spans="2:5" ht="15">
      <c r="B639" s="274"/>
      <c r="C639" s="274"/>
      <c r="D639" s="274"/>
      <c r="E639" s="275"/>
    </row>
    <row r="640" spans="2:5" ht="15">
      <c r="B640" s="274"/>
      <c r="C640" s="274"/>
      <c r="D640" s="274"/>
      <c r="E640" s="275"/>
    </row>
    <row r="641" spans="2:5" ht="15">
      <c r="B641" s="274"/>
      <c r="C641" s="274"/>
      <c r="D641" s="274"/>
      <c r="E641" s="275"/>
    </row>
    <row r="642" spans="2:5" ht="15">
      <c r="B642" s="274"/>
      <c r="C642" s="274"/>
      <c r="D642" s="274"/>
      <c r="E642" s="275"/>
    </row>
    <row r="643" spans="2:5" ht="15">
      <c r="B643" s="274"/>
      <c r="C643" s="274"/>
      <c r="D643" s="274"/>
      <c r="E643" s="275"/>
    </row>
    <row r="644" spans="2:5" ht="15">
      <c r="B644" s="274"/>
      <c r="C644" s="274"/>
      <c r="D644" s="274"/>
      <c r="E644" s="275"/>
    </row>
    <row r="645" spans="2:5" ht="15">
      <c r="B645" s="274"/>
      <c r="C645" s="274"/>
      <c r="D645" s="274"/>
      <c r="E645" s="275"/>
    </row>
    <row r="646" spans="2:5" ht="15">
      <c r="B646" s="274"/>
      <c r="C646" s="274"/>
      <c r="D646" s="274"/>
      <c r="E646" s="275"/>
    </row>
    <row r="647" spans="2:5" ht="15">
      <c r="B647" s="274"/>
      <c r="C647" s="274"/>
      <c r="D647" s="274"/>
      <c r="E647" s="275"/>
    </row>
    <row r="648" spans="2:5" ht="15">
      <c r="B648" s="274"/>
      <c r="C648" s="274"/>
      <c r="D648" s="274"/>
      <c r="E648" s="275"/>
    </row>
    <row r="649" spans="2:5" ht="15">
      <c r="B649" s="274"/>
      <c r="C649" s="274"/>
      <c r="D649" s="274"/>
      <c r="E649" s="275"/>
    </row>
    <row r="650" spans="2:5" ht="15">
      <c r="B650" s="274"/>
      <c r="C650" s="274"/>
      <c r="D650" s="274"/>
      <c r="E650" s="275"/>
    </row>
    <row r="651" spans="2:5" ht="15">
      <c r="B651" s="274"/>
      <c r="C651" s="274"/>
      <c r="D651" s="274"/>
      <c r="E651" s="275"/>
    </row>
    <row r="652" spans="2:5" ht="15">
      <c r="B652" s="274"/>
      <c r="C652" s="274"/>
      <c r="D652" s="274"/>
      <c r="E652" s="275"/>
    </row>
    <row r="653" spans="2:5" ht="15">
      <c r="B653" s="274"/>
      <c r="C653" s="274"/>
      <c r="D653" s="274"/>
      <c r="E653" s="275"/>
    </row>
    <row r="654" spans="2:5" ht="15">
      <c r="B654" s="274"/>
      <c r="C654" s="274"/>
      <c r="D654" s="274"/>
      <c r="E654" s="275"/>
    </row>
    <row r="655" spans="2:5" ht="15">
      <c r="B655" s="274"/>
      <c r="C655" s="274"/>
      <c r="D655" s="274"/>
      <c r="E655" s="275"/>
    </row>
    <row r="656" spans="2:5" ht="15">
      <c r="B656" s="274"/>
      <c r="C656" s="274"/>
      <c r="D656" s="274"/>
      <c r="E656" s="275"/>
    </row>
    <row r="657" spans="2:5" ht="15">
      <c r="B657" s="274"/>
      <c r="C657" s="274"/>
      <c r="D657" s="274"/>
      <c r="E657" s="275"/>
    </row>
    <row r="658" spans="2:5" ht="15">
      <c r="B658" s="274"/>
      <c r="C658" s="274"/>
      <c r="D658" s="274"/>
      <c r="E658" s="275"/>
    </row>
    <row r="659" spans="2:5" ht="15">
      <c r="B659" s="274"/>
      <c r="C659" s="274"/>
      <c r="D659" s="274"/>
      <c r="E659" s="275"/>
    </row>
    <row r="660" spans="2:5" ht="15">
      <c r="B660" s="274"/>
      <c r="C660" s="274"/>
      <c r="D660" s="274"/>
      <c r="E660" s="275"/>
    </row>
    <row r="661" spans="2:5" ht="15">
      <c r="B661" s="274"/>
      <c r="C661" s="274"/>
      <c r="D661" s="274"/>
      <c r="E661" s="275"/>
    </row>
    <row r="662" spans="2:5" ht="15">
      <c r="B662" s="274"/>
      <c r="C662" s="274"/>
      <c r="D662" s="274"/>
      <c r="E662" s="275"/>
    </row>
    <row r="663" spans="2:5" ht="15">
      <c r="B663" s="274"/>
      <c r="C663" s="274"/>
      <c r="D663" s="274"/>
      <c r="E663" s="275"/>
    </row>
    <row r="664" spans="2:5" ht="15">
      <c r="B664" s="274"/>
      <c r="C664" s="274"/>
      <c r="D664" s="274"/>
      <c r="E664" s="275"/>
    </row>
    <row r="665" spans="2:5" ht="15">
      <c r="B665" s="274"/>
      <c r="C665" s="274"/>
      <c r="D665" s="274"/>
      <c r="E665" s="275"/>
    </row>
    <row r="666" spans="2:5" ht="15">
      <c r="B666" s="274"/>
      <c r="C666" s="274"/>
      <c r="D666" s="274"/>
      <c r="E666" s="275"/>
    </row>
    <row r="667" spans="2:5" ht="15">
      <c r="B667" s="274"/>
      <c r="C667" s="274"/>
      <c r="D667" s="274"/>
      <c r="E667" s="275"/>
    </row>
    <row r="668" spans="2:5" ht="15">
      <c r="B668" s="274"/>
      <c r="C668" s="274"/>
      <c r="D668" s="274"/>
      <c r="E668" s="275"/>
    </row>
    <row r="669" spans="2:5" ht="15">
      <c r="B669" s="274"/>
      <c r="C669" s="274"/>
      <c r="D669" s="274"/>
      <c r="E669" s="275"/>
    </row>
    <row r="670" spans="2:5" ht="15">
      <c r="B670" s="274"/>
      <c r="C670" s="274"/>
      <c r="D670" s="274"/>
      <c r="E670" s="275"/>
    </row>
    <row r="671" spans="2:5" ht="15">
      <c r="B671" s="274"/>
      <c r="C671" s="274"/>
      <c r="D671" s="274"/>
      <c r="E671" s="275"/>
    </row>
    <row r="672" spans="2:5" ht="15">
      <c r="B672" s="274"/>
      <c r="C672" s="274"/>
      <c r="D672" s="274"/>
      <c r="E672" s="275"/>
    </row>
    <row r="673" spans="2:5" ht="15">
      <c r="B673" s="274"/>
      <c r="C673" s="274"/>
      <c r="D673" s="274"/>
      <c r="E673" s="275"/>
    </row>
    <row r="674" spans="2:5" ht="15">
      <c r="B674" s="274"/>
      <c r="C674" s="274"/>
      <c r="D674" s="274"/>
      <c r="E674" s="275"/>
    </row>
    <row r="675" spans="2:5" ht="15">
      <c r="B675" s="274"/>
      <c r="C675" s="274"/>
      <c r="D675" s="274"/>
      <c r="E675" s="275"/>
    </row>
    <row r="676" spans="2:5" ht="15">
      <c r="B676" s="274"/>
      <c r="C676" s="274"/>
      <c r="D676" s="274"/>
      <c r="E676" s="275"/>
    </row>
    <row r="677" spans="2:5" ht="15">
      <c r="B677" s="274"/>
      <c r="C677" s="274"/>
      <c r="D677" s="274"/>
      <c r="E677" s="275"/>
    </row>
    <row r="678" spans="2:5" ht="15">
      <c r="B678" s="274"/>
      <c r="C678" s="274"/>
      <c r="D678" s="274"/>
      <c r="E678" s="275"/>
    </row>
    <row r="679" spans="2:5" ht="15">
      <c r="B679" s="274"/>
      <c r="C679" s="274"/>
      <c r="D679" s="274"/>
      <c r="E679" s="275"/>
    </row>
    <row r="680" spans="2:5" ht="15">
      <c r="B680" s="274"/>
      <c r="C680" s="274"/>
      <c r="D680" s="274"/>
      <c r="E680" s="275"/>
    </row>
    <row r="681" spans="2:5" ht="15">
      <c r="B681" s="274"/>
      <c r="C681" s="274"/>
      <c r="D681" s="274"/>
      <c r="E681" s="275"/>
    </row>
    <row r="682" spans="2:5" ht="15">
      <c r="B682" s="274"/>
      <c r="C682" s="274"/>
      <c r="D682" s="274"/>
      <c r="E682" s="275"/>
    </row>
    <row r="683" spans="2:5" ht="15">
      <c r="B683" s="274"/>
      <c r="C683" s="274"/>
      <c r="D683" s="274"/>
      <c r="E683" s="275"/>
    </row>
    <row r="684" spans="2:5" ht="15">
      <c r="B684" s="274"/>
      <c r="C684" s="274"/>
      <c r="D684" s="274"/>
      <c r="E684" s="275"/>
    </row>
    <row r="685" spans="2:5" ht="15">
      <c r="B685" s="274"/>
      <c r="C685" s="274"/>
      <c r="D685" s="274"/>
      <c r="E685" s="275"/>
    </row>
    <row r="686" spans="2:5" ht="15">
      <c r="B686" s="274"/>
      <c r="C686" s="274"/>
      <c r="D686" s="274"/>
      <c r="E686" s="275"/>
    </row>
    <row r="687" spans="2:5" ht="15">
      <c r="B687" s="274"/>
      <c r="C687" s="274"/>
      <c r="D687" s="274"/>
      <c r="E687" s="275"/>
    </row>
    <row r="688" spans="2:5" ht="15">
      <c r="B688" s="274"/>
      <c r="C688" s="274"/>
      <c r="D688" s="274"/>
      <c r="E688" s="275"/>
    </row>
    <row r="689" spans="2:5" ht="15">
      <c r="B689" s="274"/>
      <c r="C689" s="274"/>
      <c r="D689" s="274"/>
      <c r="E689" s="275"/>
    </row>
    <row r="690" spans="2:5" ht="15">
      <c r="B690" s="274"/>
      <c r="C690" s="274"/>
      <c r="D690" s="274"/>
      <c r="E690" s="275"/>
    </row>
    <row r="691" spans="2:5" ht="15">
      <c r="B691" s="274"/>
      <c r="C691" s="274"/>
      <c r="D691" s="274"/>
      <c r="E691" s="275"/>
    </row>
    <row r="692" spans="2:5" ht="15">
      <c r="B692" s="274"/>
      <c r="C692" s="274"/>
      <c r="D692" s="274"/>
      <c r="E692" s="275"/>
    </row>
    <row r="693" spans="2:5" ht="15">
      <c r="B693" s="274"/>
      <c r="C693" s="274"/>
      <c r="D693" s="274"/>
      <c r="E693" s="275"/>
    </row>
    <row r="694" spans="2:5" ht="15">
      <c r="B694" s="274"/>
      <c r="C694" s="274"/>
      <c r="D694" s="274"/>
      <c r="E694" s="275"/>
    </row>
    <row r="695" spans="2:5" ht="15">
      <c r="B695" s="274"/>
      <c r="C695" s="274"/>
      <c r="D695" s="274"/>
      <c r="E695" s="275"/>
    </row>
    <row r="696" spans="2:5" ht="15">
      <c r="B696" s="274"/>
      <c r="C696" s="274"/>
      <c r="D696" s="274"/>
      <c r="E696" s="275"/>
    </row>
    <row r="697" spans="2:5" ht="15">
      <c r="B697" s="274"/>
      <c r="C697" s="274"/>
      <c r="D697" s="274"/>
      <c r="E697" s="275"/>
    </row>
    <row r="698" spans="2:5" ht="15">
      <c r="B698" s="274"/>
      <c r="C698" s="274"/>
      <c r="D698" s="274"/>
      <c r="E698" s="275"/>
    </row>
    <row r="699" spans="2:5" ht="15">
      <c r="B699" s="274"/>
      <c r="C699" s="274"/>
      <c r="D699" s="274"/>
      <c r="E699" s="275"/>
    </row>
    <row r="700" spans="2:5" ht="15">
      <c r="B700" s="274"/>
      <c r="C700" s="274"/>
      <c r="D700" s="274"/>
      <c r="E700" s="275"/>
    </row>
    <row r="701" spans="2:5" ht="15">
      <c r="B701" s="274"/>
      <c r="C701" s="274"/>
      <c r="D701" s="274"/>
      <c r="E701" s="275"/>
    </row>
    <row r="702" spans="2:5" ht="15">
      <c r="B702" s="274"/>
      <c r="C702" s="274"/>
      <c r="D702" s="274"/>
      <c r="E702" s="275"/>
    </row>
    <row r="703" spans="2:5" ht="15">
      <c r="B703" s="274"/>
      <c r="C703" s="274"/>
      <c r="D703" s="274"/>
      <c r="E703" s="275"/>
    </row>
    <row r="704" spans="2:5" ht="15">
      <c r="B704" s="274"/>
      <c r="C704" s="274"/>
      <c r="D704" s="274"/>
      <c r="E704" s="275"/>
    </row>
    <row r="705" spans="2:5" ht="15">
      <c r="B705" s="274"/>
      <c r="C705" s="274"/>
      <c r="D705" s="274"/>
      <c r="E705" s="275"/>
    </row>
    <row r="706" spans="2:5" ht="15">
      <c r="B706" s="274"/>
      <c r="C706" s="274"/>
      <c r="D706" s="274"/>
      <c r="E706" s="275"/>
    </row>
    <row r="707" spans="2:5" ht="15">
      <c r="B707" s="274"/>
      <c r="C707" s="274"/>
      <c r="D707" s="274"/>
      <c r="E707" s="275"/>
    </row>
    <row r="708" spans="2:5" ht="15">
      <c r="B708" s="274"/>
      <c r="C708" s="274"/>
      <c r="D708" s="274"/>
      <c r="E708" s="275"/>
    </row>
    <row r="709" spans="2:5" ht="15">
      <c r="B709" s="274"/>
      <c r="C709" s="274"/>
      <c r="D709" s="274"/>
      <c r="E709" s="275"/>
    </row>
    <row r="710" spans="2:5" ht="15">
      <c r="B710" s="274"/>
      <c r="C710" s="274"/>
      <c r="D710" s="274"/>
      <c r="E710" s="275"/>
    </row>
    <row r="711" spans="2:5" ht="15">
      <c r="B711" s="274"/>
      <c r="C711" s="274"/>
      <c r="D711" s="274"/>
      <c r="E711" s="275"/>
    </row>
    <row r="712" spans="2:5" ht="15">
      <c r="B712" s="274"/>
      <c r="C712" s="274"/>
      <c r="D712" s="274"/>
      <c r="E712" s="275"/>
    </row>
    <row r="713" spans="2:5" ht="15">
      <c r="B713" s="274"/>
      <c r="C713" s="274"/>
      <c r="D713" s="274"/>
      <c r="E713" s="275"/>
    </row>
    <row r="714" spans="2:5" ht="15">
      <c r="B714" s="274"/>
      <c r="C714" s="274"/>
      <c r="D714" s="274"/>
      <c r="E714" s="275"/>
    </row>
    <row r="715" spans="2:5" ht="15">
      <c r="B715" s="274"/>
      <c r="C715" s="274"/>
      <c r="D715" s="274"/>
      <c r="E715" s="275"/>
    </row>
    <row r="716" spans="2:5" ht="15">
      <c r="B716" s="274"/>
      <c r="C716" s="274"/>
      <c r="D716" s="274"/>
      <c r="E716" s="275"/>
    </row>
    <row r="717" spans="2:5" ht="15">
      <c r="B717" s="274"/>
      <c r="C717" s="274"/>
      <c r="D717" s="274"/>
      <c r="E717" s="275"/>
    </row>
    <row r="718" spans="2:5" ht="15">
      <c r="B718" s="274"/>
      <c r="C718" s="274"/>
      <c r="D718" s="274"/>
      <c r="E718" s="275"/>
    </row>
    <row r="719" spans="2:5" ht="15">
      <c r="B719" s="274"/>
      <c r="C719" s="274"/>
      <c r="D719" s="274"/>
      <c r="E719" s="275"/>
    </row>
    <row r="720" spans="2:5" ht="15">
      <c r="B720" s="274"/>
      <c r="C720" s="274"/>
      <c r="D720" s="274"/>
      <c r="E720" s="275"/>
    </row>
    <row r="721" spans="2:5" ht="15">
      <c r="B721" s="274"/>
      <c r="C721" s="274"/>
      <c r="D721" s="274"/>
      <c r="E721" s="275"/>
    </row>
    <row r="722" spans="2:5" ht="15">
      <c r="B722" s="274"/>
      <c r="C722" s="274"/>
      <c r="D722" s="274"/>
      <c r="E722" s="275"/>
    </row>
    <row r="723" spans="2:5" ht="15">
      <c r="B723" s="274"/>
      <c r="C723" s="274"/>
      <c r="D723" s="274"/>
      <c r="E723" s="275"/>
    </row>
    <row r="724" spans="2:5" ht="15">
      <c r="B724" s="274"/>
      <c r="C724" s="274"/>
      <c r="D724" s="274"/>
      <c r="E724" s="275"/>
    </row>
    <row r="725" spans="2:5" ht="15">
      <c r="B725" s="274"/>
      <c r="C725" s="274"/>
      <c r="D725" s="274"/>
      <c r="E725" s="275"/>
    </row>
    <row r="726" spans="2:5" ht="15">
      <c r="B726" s="274"/>
      <c r="C726" s="274"/>
      <c r="D726" s="274"/>
      <c r="E726" s="275"/>
    </row>
    <row r="727" spans="2:5" ht="15">
      <c r="B727" s="274"/>
      <c r="C727" s="274"/>
      <c r="D727" s="274"/>
      <c r="E727" s="275"/>
    </row>
    <row r="728" spans="2:5" ht="15">
      <c r="B728" s="274"/>
      <c r="C728" s="274"/>
      <c r="D728" s="274"/>
      <c r="E728" s="275"/>
    </row>
    <row r="729" spans="2:5" ht="15">
      <c r="B729" s="274"/>
      <c r="C729" s="274"/>
      <c r="D729" s="274"/>
      <c r="E729" s="275"/>
    </row>
    <row r="730" spans="2:5" ht="15">
      <c r="B730" s="274"/>
      <c r="C730" s="274"/>
      <c r="D730" s="274"/>
      <c r="E730" s="275"/>
    </row>
    <row r="731" spans="2:5" ht="15">
      <c r="B731" s="274"/>
      <c r="C731" s="274"/>
      <c r="D731" s="274"/>
      <c r="E731" s="275"/>
    </row>
    <row r="732" spans="2:5" ht="15">
      <c r="B732" s="274"/>
      <c r="C732" s="274"/>
      <c r="D732" s="274"/>
      <c r="E732" s="275"/>
    </row>
    <row r="733" spans="2:5" ht="15">
      <c r="B733" s="274"/>
      <c r="C733" s="274"/>
      <c r="D733" s="274"/>
      <c r="E733" s="275"/>
    </row>
    <row r="734" spans="2:5" ht="15">
      <c r="B734" s="274"/>
      <c r="C734" s="274"/>
      <c r="D734" s="274"/>
      <c r="E734" s="275"/>
    </row>
    <row r="735" spans="2:5" ht="15">
      <c r="B735" s="274"/>
      <c r="C735" s="274"/>
      <c r="D735" s="274"/>
      <c r="E735" s="275"/>
    </row>
    <row r="736" spans="2:5" ht="15">
      <c r="B736" s="274"/>
      <c r="C736" s="274"/>
      <c r="D736" s="274"/>
      <c r="E736" s="275"/>
    </row>
    <row r="737" spans="2:5" ht="15">
      <c r="B737" s="274"/>
      <c r="C737" s="274"/>
      <c r="D737" s="274"/>
      <c r="E737" s="275"/>
    </row>
    <row r="738" spans="2:5" ht="15">
      <c r="B738" s="274"/>
      <c r="C738" s="274"/>
      <c r="D738" s="274"/>
      <c r="E738" s="275"/>
    </row>
    <row r="739" spans="2:5" ht="15">
      <c r="B739" s="274"/>
      <c r="C739" s="274"/>
      <c r="D739" s="274"/>
      <c r="E739" s="275"/>
    </row>
    <row r="740" spans="2:5" ht="15">
      <c r="B740" s="274"/>
      <c r="C740" s="274"/>
      <c r="D740" s="274"/>
      <c r="E740" s="275"/>
    </row>
    <row r="741" spans="2:5" ht="15">
      <c r="B741" s="274"/>
      <c r="C741" s="274"/>
      <c r="D741" s="274"/>
      <c r="E741" s="275"/>
    </row>
    <row r="742" spans="2:5" ht="15">
      <c r="B742" s="274"/>
      <c r="C742" s="274"/>
      <c r="D742" s="274"/>
      <c r="E742" s="275"/>
    </row>
    <row r="743" spans="2:5" ht="15">
      <c r="B743" s="274"/>
      <c r="C743" s="274"/>
      <c r="D743" s="274"/>
      <c r="E743" s="275"/>
    </row>
    <row r="744" spans="2:5" ht="15">
      <c r="B744" s="274"/>
      <c r="C744" s="274"/>
      <c r="D744" s="274"/>
      <c r="E744" s="275"/>
    </row>
    <row r="745" spans="2:5" ht="15">
      <c r="B745" s="274"/>
      <c r="C745" s="274"/>
      <c r="D745" s="274"/>
      <c r="E745" s="275"/>
    </row>
    <row r="746" spans="2:5" ht="15">
      <c r="B746" s="274"/>
      <c r="C746" s="274"/>
      <c r="D746" s="274"/>
      <c r="E746" s="275"/>
    </row>
    <row r="747" spans="2:5" ht="15">
      <c r="B747" s="274"/>
      <c r="C747" s="274"/>
      <c r="D747" s="274"/>
      <c r="E747" s="275"/>
    </row>
    <row r="748" spans="2:5" ht="15">
      <c r="B748" s="274"/>
      <c r="C748" s="274"/>
      <c r="D748" s="274"/>
      <c r="E748" s="275"/>
    </row>
    <row r="749" spans="2:5" ht="15">
      <c r="B749" s="274"/>
      <c r="C749" s="274"/>
      <c r="D749" s="274"/>
      <c r="E749" s="275"/>
    </row>
    <row r="750" spans="2:5" ht="15">
      <c r="B750" s="274"/>
      <c r="C750" s="274"/>
      <c r="D750" s="274"/>
      <c r="E750" s="275"/>
    </row>
    <row r="751" spans="2:5" ht="15">
      <c r="B751" s="274"/>
      <c r="C751" s="274"/>
      <c r="D751" s="274"/>
      <c r="E751" s="275"/>
    </row>
    <row r="752" spans="2:5" ht="15">
      <c r="B752" s="274"/>
      <c r="C752" s="274"/>
      <c r="D752" s="274"/>
      <c r="E752" s="275"/>
    </row>
    <row r="753" spans="2:5" ht="15">
      <c r="B753" s="274"/>
      <c r="C753" s="274"/>
      <c r="D753" s="274"/>
      <c r="E753" s="275"/>
    </row>
    <row r="754" spans="2:5" ht="15">
      <c r="B754" s="274"/>
      <c r="C754" s="274"/>
      <c r="D754" s="274"/>
      <c r="E754" s="275"/>
    </row>
    <row r="755" spans="2:5" ht="15">
      <c r="B755" s="274"/>
      <c r="C755" s="274"/>
      <c r="D755" s="274"/>
      <c r="E755" s="275"/>
    </row>
    <row r="756" spans="2:5" ht="15">
      <c r="B756" s="274"/>
      <c r="C756" s="274"/>
      <c r="D756" s="274"/>
      <c r="E756" s="275"/>
    </row>
    <row r="757" spans="2:5" ht="15">
      <c r="B757" s="274"/>
      <c r="C757" s="274"/>
      <c r="D757" s="274"/>
      <c r="E757" s="275"/>
    </row>
    <row r="758" spans="2:5" ht="15">
      <c r="B758" s="274"/>
      <c r="C758" s="274"/>
      <c r="D758" s="274"/>
      <c r="E758" s="275"/>
    </row>
    <row r="759" spans="2:5" ht="15">
      <c r="B759" s="274"/>
      <c r="C759" s="274"/>
      <c r="D759" s="274"/>
      <c r="E759" s="275"/>
    </row>
    <row r="760" spans="2:5" ht="15">
      <c r="B760" s="274"/>
      <c r="C760" s="274"/>
      <c r="D760" s="274"/>
      <c r="E760" s="275"/>
    </row>
    <row r="761" spans="2:5" ht="15">
      <c r="B761" s="274"/>
      <c r="C761" s="274"/>
      <c r="D761" s="274"/>
      <c r="E761" s="275"/>
    </row>
    <row r="762" spans="2:5" ht="15">
      <c r="B762" s="274"/>
      <c r="C762" s="274"/>
      <c r="D762" s="274"/>
      <c r="E762" s="275"/>
    </row>
    <row r="763" spans="2:5" ht="15">
      <c r="B763" s="274"/>
      <c r="C763" s="274"/>
      <c r="D763" s="274"/>
      <c r="E763" s="275"/>
    </row>
    <row r="764" spans="2:5" ht="15">
      <c r="B764" s="274"/>
      <c r="C764" s="274"/>
      <c r="D764" s="274"/>
      <c r="E764" s="275"/>
    </row>
    <row r="765" spans="2:5" ht="15">
      <c r="B765" s="274"/>
      <c r="C765" s="274"/>
      <c r="D765" s="274"/>
      <c r="E765" s="275"/>
    </row>
    <row r="766" spans="2:5" ht="15">
      <c r="B766" s="274"/>
      <c r="C766" s="274"/>
      <c r="D766" s="274"/>
      <c r="E766" s="275"/>
    </row>
    <row r="767" spans="2:5" ht="15">
      <c r="B767" s="274"/>
      <c r="C767" s="274"/>
      <c r="D767" s="274"/>
      <c r="E767" s="275"/>
    </row>
    <row r="768" spans="2:5" ht="15">
      <c r="B768" s="274"/>
      <c r="C768" s="274"/>
      <c r="D768" s="274"/>
      <c r="E768" s="275"/>
    </row>
    <row r="769" spans="2:5" ht="15">
      <c r="B769" s="274"/>
      <c r="C769" s="274"/>
      <c r="D769" s="274"/>
      <c r="E769" s="275"/>
    </row>
    <row r="770" spans="2:5" ht="15">
      <c r="B770" s="274"/>
      <c r="C770" s="274"/>
      <c r="D770" s="274"/>
      <c r="E770" s="275"/>
    </row>
    <row r="771" spans="2:5" ht="15">
      <c r="B771" s="274"/>
      <c r="C771" s="274"/>
      <c r="D771" s="274"/>
      <c r="E771" s="275"/>
    </row>
    <row r="772" spans="2:5" ht="15">
      <c r="B772" s="274"/>
      <c r="C772" s="274"/>
      <c r="D772" s="274"/>
      <c r="E772" s="275"/>
    </row>
    <row r="773" spans="2:5" ht="15">
      <c r="B773" s="274"/>
      <c r="C773" s="274"/>
      <c r="D773" s="274"/>
      <c r="E773" s="275"/>
    </row>
    <row r="774" spans="2:5" ht="15">
      <c r="B774" s="274"/>
      <c r="C774" s="274"/>
      <c r="D774" s="274"/>
      <c r="E774" s="275"/>
    </row>
    <row r="775" spans="2:5" ht="15">
      <c r="B775" s="274"/>
      <c r="C775" s="274"/>
      <c r="D775" s="274"/>
      <c r="E775" s="275"/>
    </row>
    <row r="776" spans="2:5" ht="15">
      <c r="B776" s="274"/>
      <c r="C776" s="274"/>
      <c r="D776" s="274"/>
      <c r="E776" s="275"/>
    </row>
    <row r="777" spans="2:5" ht="15">
      <c r="B777" s="274"/>
      <c r="C777" s="274"/>
      <c r="D777" s="274"/>
      <c r="E777" s="275"/>
    </row>
    <row r="778" spans="2:5" ht="15">
      <c r="B778" s="274"/>
      <c r="C778" s="274"/>
      <c r="D778" s="274"/>
      <c r="E778" s="275"/>
    </row>
    <row r="779" spans="2:5" ht="15">
      <c r="B779" s="274"/>
      <c r="C779" s="274"/>
      <c r="D779" s="274"/>
      <c r="E779" s="275"/>
    </row>
    <row r="780" spans="2:5" ht="15">
      <c r="B780" s="274"/>
      <c r="C780" s="274"/>
      <c r="D780" s="274"/>
      <c r="E780" s="275"/>
    </row>
    <row r="781" spans="2:5" ht="15">
      <c r="B781" s="274"/>
      <c r="C781" s="274"/>
      <c r="D781" s="274"/>
      <c r="E781" s="275"/>
    </row>
    <row r="782" spans="2:5" ht="15">
      <c r="B782" s="274"/>
      <c r="C782" s="274"/>
      <c r="D782" s="274"/>
      <c r="E782" s="275"/>
    </row>
    <row r="783" spans="2:5" ht="15">
      <c r="B783" s="274"/>
      <c r="C783" s="274"/>
      <c r="D783" s="274"/>
      <c r="E783" s="275"/>
    </row>
    <row r="784" spans="2:5" ht="15">
      <c r="B784" s="274"/>
      <c r="C784" s="274"/>
      <c r="D784" s="274"/>
      <c r="E784" s="275"/>
    </row>
    <row r="785" spans="2:5" ht="15">
      <c r="B785" s="274"/>
      <c r="C785" s="274"/>
      <c r="D785" s="274"/>
      <c r="E785" s="275"/>
    </row>
    <row r="786" spans="2:5" ht="15">
      <c r="B786" s="274"/>
      <c r="C786" s="274"/>
      <c r="D786" s="274"/>
      <c r="E786" s="275"/>
    </row>
    <row r="787" spans="2:5" ht="15">
      <c r="B787" s="274"/>
      <c r="C787" s="274"/>
      <c r="D787" s="274"/>
      <c r="E787" s="275"/>
    </row>
    <row r="788" spans="2:5" ht="15">
      <c r="B788" s="274"/>
      <c r="C788" s="274"/>
      <c r="D788" s="274"/>
      <c r="E788" s="275"/>
    </row>
    <row r="789" spans="2:5" ht="15">
      <c r="B789" s="274"/>
      <c r="C789" s="274"/>
      <c r="D789" s="274"/>
      <c r="E789" s="275"/>
    </row>
    <row r="790" spans="2:5" ht="15">
      <c r="B790" s="274"/>
      <c r="C790" s="274"/>
      <c r="D790" s="274"/>
      <c r="E790" s="275"/>
    </row>
    <row r="791" spans="2:5" ht="15">
      <c r="B791" s="274"/>
      <c r="C791" s="274"/>
      <c r="D791" s="274"/>
      <c r="E791" s="275"/>
    </row>
    <row r="792" spans="2:5" ht="15">
      <c r="B792" s="274"/>
      <c r="C792" s="274"/>
      <c r="D792" s="274"/>
      <c r="E792" s="275"/>
    </row>
    <row r="793" spans="2:5" ht="15">
      <c r="B793" s="274"/>
      <c r="C793" s="274"/>
      <c r="D793" s="274"/>
      <c r="E793" s="275"/>
    </row>
    <row r="794" spans="2:5" ht="15">
      <c r="B794" s="274"/>
      <c r="C794" s="274"/>
      <c r="D794" s="274"/>
      <c r="E794" s="275"/>
    </row>
    <row r="795" spans="2:5" ht="15">
      <c r="B795" s="274"/>
      <c r="C795" s="274"/>
      <c r="D795" s="274"/>
      <c r="E795" s="275"/>
    </row>
    <row r="796" spans="2:5" ht="15">
      <c r="B796" s="274"/>
      <c r="C796" s="274"/>
      <c r="D796" s="274"/>
      <c r="E796" s="275"/>
    </row>
    <row r="797" spans="2:5" ht="15">
      <c r="B797" s="274"/>
      <c r="C797" s="274"/>
      <c r="D797" s="274"/>
      <c r="E797" s="275"/>
    </row>
    <row r="798" spans="2:5" ht="15">
      <c r="B798" s="274"/>
      <c r="C798" s="274"/>
      <c r="D798" s="274"/>
      <c r="E798" s="275"/>
    </row>
    <row r="799" spans="2:5" ht="15">
      <c r="B799" s="274"/>
      <c r="C799" s="274"/>
      <c r="D799" s="274"/>
      <c r="E799" s="275"/>
    </row>
    <row r="800" spans="2:5" ht="15">
      <c r="B800" s="274"/>
      <c r="C800" s="274"/>
      <c r="D800" s="274"/>
      <c r="E800" s="275"/>
    </row>
    <row r="801" spans="2:5" ht="15">
      <c r="B801" s="274"/>
      <c r="C801" s="274"/>
      <c r="D801" s="274"/>
      <c r="E801" s="275"/>
    </row>
    <row r="802" spans="2:5" ht="15">
      <c r="B802" s="274"/>
      <c r="C802" s="274"/>
      <c r="D802" s="274"/>
      <c r="E802" s="275"/>
    </row>
    <row r="803" spans="2:5" ht="15">
      <c r="B803" s="274"/>
      <c r="C803" s="274"/>
      <c r="D803" s="274"/>
      <c r="E803" s="275"/>
    </row>
    <row r="804" spans="2:5" ht="15">
      <c r="B804" s="274"/>
      <c r="C804" s="274"/>
      <c r="D804" s="274"/>
      <c r="E804" s="275"/>
    </row>
    <row r="805" spans="2:5" ht="15">
      <c r="B805" s="274"/>
      <c r="C805" s="274"/>
      <c r="D805" s="274"/>
      <c r="E805" s="275"/>
    </row>
    <row r="806" spans="2:5" ht="15">
      <c r="B806" s="274"/>
      <c r="C806" s="274"/>
      <c r="D806" s="274"/>
      <c r="E806" s="275"/>
    </row>
    <row r="807" spans="2:5" ht="15">
      <c r="B807" s="274"/>
      <c r="C807" s="274"/>
      <c r="D807" s="274"/>
      <c r="E807" s="275"/>
    </row>
    <row r="808" spans="2:5" ht="15">
      <c r="B808" s="274"/>
      <c r="C808" s="274"/>
      <c r="D808" s="274"/>
      <c r="E808" s="275"/>
    </row>
    <row r="809" spans="2:5" ht="15">
      <c r="B809" s="274"/>
      <c r="C809" s="274"/>
      <c r="D809" s="274"/>
      <c r="E809" s="275"/>
    </row>
    <row r="810" spans="2:5" ht="15">
      <c r="B810" s="274"/>
      <c r="C810" s="274"/>
      <c r="D810" s="274"/>
      <c r="E810" s="275"/>
    </row>
    <row r="811" spans="2:5" ht="15">
      <c r="B811" s="274"/>
      <c r="C811" s="274"/>
      <c r="D811" s="274"/>
      <c r="E811" s="275"/>
    </row>
    <row r="812" spans="2:5" ht="15">
      <c r="B812" s="274"/>
      <c r="C812" s="274"/>
      <c r="D812" s="274"/>
      <c r="E812" s="275"/>
    </row>
    <row r="813" spans="2:5" ht="15">
      <c r="B813" s="274"/>
      <c r="C813" s="274"/>
      <c r="D813" s="274"/>
      <c r="E813" s="275"/>
    </row>
    <row r="814" spans="2:5" ht="15">
      <c r="B814" s="274"/>
      <c r="C814" s="274"/>
      <c r="D814" s="274"/>
      <c r="E814" s="275"/>
    </row>
    <row r="815" spans="2:5" ht="15">
      <c r="B815" s="274"/>
      <c r="C815" s="274"/>
      <c r="D815" s="274"/>
      <c r="E815" s="275"/>
    </row>
    <row r="816" spans="2:5" ht="15">
      <c r="B816" s="274"/>
      <c r="C816" s="274"/>
      <c r="D816" s="274"/>
      <c r="E816" s="275"/>
    </row>
    <row r="817" spans="2:5" ht="15">
      <c r="B817" s="274"/>
      <c r="C817" s="274"/>
      <c r="D817" s="274"/>
      <c r="E817" s="275"/>
    </row>
    <row r="818" spans="2:5" ht="15">
      <c r="B818" s="274"/>
      <c r="C818" s="274"/>
      <c r="D818" s="274"/>
      <c r="E818" s="275"/>
    </row>
    <row r="819" spans="2:5" ht="15">
      <c r="B819" s="274"/>
      <c r="C819" s="274"/>
      <c r="D819" s="274"/>
      <c r="E819" s="275"/>
    </row>
    <row r="820" spans="2:5" ht="15">
      <c r="B820" s="274"/>
      <c r="C820" s="274"/>
      <c r="D820" s="274"/>
      <c r="E820" s="275"/>
    </row>
    <row r="821" spans="2:5" ht="15">
      <c r="B821" s="274"/>
      <c r="C821" s="274"/>
      <c r="D821" s="274"/>
      <c r="E821" s="275"/>
    </row>
    <row r="822" spans="2:5" ht="15">
      <c r="B822" s="274"/>
      <c r="C822" s="274"/>
      <c r="D822" s="274"/>
      <c r="E822" s="275"/>
    </row>
    <row r="823" spans="2:5" ht="15">
      <c r="B823" s="274"/>
      <c r="C823" s="274"/>
      <c r="D823" s="274"/>
      <c r="E823" s="275"/>
    </row>
    <row r="824" spans="2:5" ht="15">
      <c r="B824" s="274"/>
      <c r="C824" s="274"/>
      <c r="D824" s="274"/>
      <c r="E824" s="275"/>
    </row>
    <row r="825" spans="2:5" ht="15">
      <c r="B825" s="274"/>
      <c r="C825" s="274"/>
      <c r="D825" s="274"/>
      <c r="E825" s="275"/>
    </row>
    <row r="826" spans="2:5" ht="15">
      <c r="B826" s="274"/>
      <c r="C826" s="274"/>
      <c r="D826" s="274"/>
      <c r="E826" s="275"/>
    </row>
    <row r="827" spans="2:5" ht="15">
      <c r="B827" s="274"/>
      <c r="C827" s="274"/>
      <c r="D827" s="274"/>
      <c r="E827" s="275"/>
    </row>
    <row r="828" spans="2:5" ht="15">
      <c r="B828" s="274"/>
      <c r="C828" s="274"/>
      <c r="D828" s="274"/>
      <c r="E828" s="275"/>
    </row>
    <row r="829" spans="2:5" ht="15">
      <c r="B829" s="274"/>
      <c r="C829" s="274"/>
      <c r="D829" s="274"/>
      <c r="E829" s="275"/>
    </row>
    <row r="830" spans="2:5" ht="15">
      <c r="B830" s="274"/>
      <c r="C830" s="274"/>
      <c r="D830" s="274"/>
      <c r="E830" s="275"/>
    </row>
    <row r="831" spans="2:5" ht="15">
      <c r="B831" s="274"/>
      <c r="C831" s="274"/>
      <c r="D831" s="274"/>
      <c r="E831" s="275"/>
    </row>
    <row r="832" spans="2:5" ht="15">
      <c r="B832" s="274"/>
      <c r="C832" s="274"/>
      <c r="D832" s="274"/>
      <c r="E832" s="275"/>
    </row>
    <row r="833" spans="2:5" ht="15">
      <c r="B833" s="274"/>
      <c r="C833" s="274"/>
      <c r="D833" s="274"/>
      <c r="E833" s="275"/>
    </row>
    <row r="834" spans="2:5" ht="15">
      <c r="B834" s="274"/>
      <c r="C834" s="274"/>
      <c r="D834" s="274"/>
      <c r="E834" s="275"/>
    </row>
    <row r="835" spans="2:5" ht="15">
      <c r="B835" s="274"/>
      <c r="C835" s="274"/>
      <c r="D835" s="274"/>
      <c r="E835" s="275"/>
    </row>
    <row r="836" spans="2:5" ht="15">
      <c r="B836" s="274"/>
      <c r="C836" s="274"/>
      <c r="D836" s="274"/>
      <c r="E836" s="275"/>
    </row>
    <row r="837" spans="2:5" ht="15">
      <c r="B837" s="274"/>
      <c r="C837" s="274"/>
      <c r="D837" s="274"/>
      <c r="E837" s="275"/>
    </row>
    <row r="838" spans="2:5" ht="15">
      <c r="B838" s="274"/>
      <c r="C838" s="274"/>
      <c r="D838" s="274"/>
      <c r="E838" s="275"/>
    </row>
    <row r="839" spans="2:5" ht="15">
      <c r="B839" s="274"/>
      <c r="C839" s="274"/>
      <c r="D839" s="274"/>
      <c r="E839" s="275"/>
    </row>
    <row r="840" spans="2:5" ht="15">
      <c r="B840" s="274"/>
      <c r="C840" s="274"/>
      <c r="D840" s="274"/>
      <c r="E840" s="275"/>
    </row>
    <row r="841" spans="2:5" ht="15">
      <c r="B841" s="274"/>
      <c r="C841" s="274"/>
      <c r="D841" s="274"/>
      <c r="E841" s="275"/>
    </row>
    <row r="842" spans="2:5" ht="15">
      <c r="B842" s="274"/>
      <c r="C842" s="274"/>
      <c r="D842" s="274"/>
      <c r="E842" s="275"/>
    </row>
    <row r="843" spans="2:5" ht="15">
      <c r="B843" s="274"/>
      <c r="C843" s="274"/>
      <c r="D843" s="274"/>
      <c r="E843" s="275"/>
    </row>
    <row r="844" spans="2:5" ht="15">
      <c r="B844" s="274"/>
      <c r="C844" s="274"/>
      <c r="D844" s="274"/>
      <c r="E844" s="275"/>
    </row>
    <row r="845" spans="2:5" ht="15">
      <c r="B845" s="274"/>
      <c r="C845" s="274"/>
      <c r="D845" s="274"/>
      <c r="E845" s="275"/>
    </row>
    <row r="846" spans="2:5" ht="15">
      <c r="B846" s="274"/>
      <c r="C846" s="274"/>
      <c r="D846" s="274"/>
      <c r="E846" s="275"/>
    </row>
    <row r="847" spans="2:5" ht="15">
      <c r="B847" s="274"/>
      <c r="C847" s="274"/>
      <c r="D847" s="274"/>
      <c r="E847" s="275"/>
    </row>
    <row r="848" spans="2:5" ht="15">
      <c r="B848" s="274"/>
      <c r="C848" s="274"/>
      <c r="D848" s="274"/>
      <c r="E848" s="275"/>
    </row>
    <row r="849" spans="2:5" ht="15">
      <c r="B849" s="274"/>
      <c r="C849" s="274"/>
      <c r="D849" s="274"/>
      <c r="E849" s="275"/>
    </row>
    <row r="850" spans="2:5" ht="15">
      <c r="B850" s="274"/>
      <c r="C850" s="274"/>
      <c r="D850" s="274"/>
      <c r="E850" s="275"/>
    </row>
    <row r="851" spans="2:5" ht="15">
      <c r="B851" s="274"/>
      <c r="C851" s="274"/>
      <c r="D851" s="274"/>
      <c r="E851" s="275"/>
    </row>
    <row r="852" spans="2:5" ht="15">
      <c r="B852" s="274"/>
      <c r="C852" s="274"/>
      <c r="D852" s="274"/>
      <c r="E852" s="275"/>
    </row>
    <row r="853" spans="2:5" ht="15">
      <c r="B853" s="274"/>
      <c r="C853" s="274"/>
      <c r="D853" s="274"/>
      <c r="E853" s="275"/>
    </row>
    <row r="854" spans="2:5" ht="15">
      <c r="B854" s="274"/>
      <c r="C854" s="274"/>
      <c r="D854" s="274"/>
      <c r="E854" s="275"/>
    </row>
    <row r="855" spans="2:5" ht="15">
      <c r="B855" s="274"/>
      <c r="C855" s="274"/>
      <c r="D855" s="274"/>
      <c r="E855" s="275"/>
    </row>
    <row r="856" spans="2:5" ht="15">
      <c r="B856" s="274"/>
      <c r="C856" s="274"/>
      <c r="D856" s="274"/>
      <c r="E856" s="275"/>
    </row>
    <row r="857" spans="2:5" ht="15">
      <c r="B857" s="274"/>
      <c r="C857" s="274"/>
      <c r="D857" s="274"/>
      <c r="E857" s="275"/>
    </row>
    <row r="858" spans="2:5" ht="15">
      <c r="B858" s="274"/>
      <c r="C858" s="274"/>
      <c r="D858" s="274"/>
      <c r="E858" s="275"/>
    </row>
    <row r="859" spans="2:5" ht="15">
      <c r="B859" s="274"/>
      <c r="C859" s="274"/>
      <c r="D859" s="274"/>
      <c r="E859" s="275"/>
    </row>
    <row r="860" spans="2:5" ht="15">
      <c r="B860" s="274"/>
      <c r="C860" s="274"/>
      <c r="D860" s="274"/>
      <c r="E860" s="275"/>
    </row>
    <row r="861" spans="2:5" ht="15">
      <c r="B861" s="274"/>
      <c r="C861" s="274"/>
      <c r="D861" s="274"/>
      <c r="E861" s="275"/>
    </row>
    <row r="862" spans="2:5" ht="15">
      <c r="B862" s="274"/>
      <c r="C862" s="274"/>
      <c r="D862" s="274"/>
      <c r="E862" s="275"/>
    </row>
    <row r="863" spans="2:5" ht="15">
      <c r="B863" s="274"/>
      <c r="C863" s="274"/>
      <c r="D863" s="274"/>
      <c r="E863" s="275"/>
    </row>
    <row r="864" spans="2:5" ht="15">
      <c r="B864" s="274"/>
      <c r="C864" s="274"/>
      <c r="D864" s="274"/>
      <c r="E864" s="275"/>
    </row>
    <row r="865" spans="2:5" ht="15">
      <c r="B865" s="274"/>
      <c r="C865" s="274"/>
      <c r="D865" s="274"/>
      <c r="E865" s="275"/>
    </row>
    <row r="866" spans="2:5" ht="15">
      <c r="B866" s="274"/>
      <c r="C866" s="274"/>
      <c r="D866" s="274"/>
      <c r="E866" s="275"/>
    </row>
    <row r="867" spans="2:5" ht="15">
      <c r="B867" s="274"/>
      <c r="C867" s="274"/>
      <c r="D867" s="274"/>
      <c r="E867" s="275"/>
    </row>
    <row r="868" spans="2:5" ht="15">
      <c r="B868" s="274"/>
      <c r="C868" s="274"/>
      <c r="D868" s="274"/>
      <c r="E868" s="275"/>
    </row>
    <row r="869" spans="2:5" ht="15">
      <c r="B869" s="274"/>
      <c r="C869" s="274"/>
      <c r="D869" s="274"/>
      <c r="E869" s="275"/>
    </row>
    <row r="870" spans="2:5" ht="15">
      <c r="B870" s="274"/>
      <c r="C870" s="274"/>
      <c r="D870" s="274"/>
      <c r="E870" s="275"/>
    </row>
    <row r="871" spans="2:5" ht="15">
      <c r="B871" s="274"/>
      <c r="C871" s="274"/>
      <c r="D871" s="274"/>
      <c r="E871" s="275"/>
    </row>
    <row r="872" spans="2:5" ht="15">
      <c r="B872" s="274"/>
      <c r="C872" s="274"/>
      <c r="D872" s="274"/>
      <c r="E872" s="275"/>
    </row>
    <row r="873" spans="2:5" ht="15">
      <c r="B873" s="274"/>
      <c r="C873" s="274"/>
      <c r="D873" s="274"/>
      <c r="E873" s="275"/>
    </row>
    <row r="874" spans="2:5" ht="15">
      <c r="B874" s="274"/>
      <c r="C874" s="274"/>
      <c r="D874" s="274"/>
      <c r="E874" s="275"/>
    </row>
    <row r="875" spans="2:5" ht="15">
      <c r="B875" s="274"/>
      <c r="C875" s="274"/>
      <c r="D875" s="274"/>
      <c r="E875" s="275"/>
    </row>
    <row r="876" spans="2:5" ht="15">
      <c r="B876" s="274"/>
      <c r="C876" s="274"/>
      <c r="D876" s="274"/>
      <c r="E876" s="275"/>
    </row>
    <row r="877" spans="2:5" ht="15">
      <c r="B877" s="274"/>
      <c r="C877" s="274"/>
      <c r="D877" s="274"/>
      <c r="E877" s="275"/>
    </row>
    <row r="878" spans="2:5" ht="15">
      <c r="B878" s="274"/>
      <c r="C878" s="274"/>
      <c r="D878" s="274"/>
      <c r="E878" s="275"/>
    </row>
    <row r="879" spans="2:5" ht="15">
      <c r="B879" s="274"/>
      <c r="C879" s="274"/>
      <c r="D879" s="274"/>
      <c r="E879" s="275"/>
    </row>
    <row r="880" spans="2:5" ht="15">
      <c r="B880" s="274"/>
      <c r="C880" s="274"/>
      <c r="D880" s="274"/>
      <c r="E880" s="275"/>
    </row>
    <row r="881" spans="2:5" ht="15">
      <c r="B881" s="274"/>
      <c r="C881" s="274"/>
      <c r="D881" s="274"/>
      <c r="E881" s="275"/>
    </row>
    <row r="882" spans="2:5" ht="15">
      <c r="B882" s="274"/>
      <c r="C882" s="274"/>
      <c r="D882" s="274"/>
      <c r="E882" s="275"/>
    </row>
    <row r="883" spans="2:5" ht="15">
      <c r="B883" s="274"/>
      <c r="C883" s="274"/>
      <c r="D883" s="274"/>
      <c r="E883" s="275"/>
    </row>
    <row r="884" spans="2:5" ht="15">
      <c r="B884" s="274"/>
      <c r="C884" s="274"/>
      <c r="D884" s="274"/>
      <c r="E884" s="275"/>
    </row>
    <row r="885" spans="2:5" ht="15">
      <c r="B885" s="274"/>
      <c r="C885" s="274"/>
      <c r="D885" s="274"/>
      <c r="E885" s="275"/>
    </row>
    <row r="886" spans="2:5" ht="15">
      <c r="B886" s="274"/>
      <c r="C886" s="274"/>
      <c r="D886" s="274"/>
      <c r="E886" s="275"/>
    </row>
    <row r="887" spans="2:5" ht="15">
      <c r="B887" s="274"/>
      <c r="C887" s="274"/>
      <c r="D887" s="274"/>
      <c r="E887" s="275"/>
    </row>
    <row r="888" spans="2:5" ht="15">
      <c r="B888" s="274"/>
      <c r="C888" s="274"/>
      <c r="D888" s="274"/>
      <c r="E888" s="275"/>
    </row>
    <row r="889" spans="2:5" ht="15">
      <c r="B889" s="274"/>
      <c r="C889" s="274"/>
      <c r="D889" s="274"/>
      <c r="E889" s="275"/>
    </row>
    <row r="890" spans="2:5" ht="15">
      <c r="B890" s="274"/>
      <c r="C890" s="274"/>
      <c r="D890" s="274"/>
      <c r="E890" s="275"/>
    </row>
    <row r="891" spans="2:5" ht="15">
      <c r="B891" s="274"/>
      <c r="C891" s="274"/>
      <c r="D891" s="274"/>
      <c r="E891" s="275"/>
    </row>
    <row r="892" spans="2:5" ht="15">
      <c r="B892" s="274"/>
      <c r="C892" s="274"/>
      <c r="D892" s="274"/>
      <c r="E892" s="275"/>
    </row>
    <row r="893" spans="2:5" ht="15">
      <c r="B893" s="274"/>
      <c r="C893" s="274"/>
      <c r="D893" s="274"/>
      <c r="E893" s="275"/>
    </row>
    <row r="894" spans="2:5" ht="15">
      <c r="B894" s="274"/>
      <c r="C894" s="274"/>
      <c r="D894" s="274"/>
      <c r="E894" s="275"/>
    </row>
    <row r="895" spans="2:5" ht="15">
      <c r="B895" s="274"/>
      <c r="C895" s="274"/>
      <c r="D895" s="274"/>
      <c r="E895" s="275"/>
    </row>
    <row r="896" spans="2:5" ht="15">
      <c r="B896" s="274"/>
      <c r="C896" s="274"/>
      <c r="D896" s="274"/>
      <c r="E896" s="275"/>
    </row>
    <row r="897" spans="2:5" ht="15">
      <c r="B897" s="274"/>
      <c r="C897" s="274"/>
      <c r="D897" s="274"/>
      <c r="E897" s="275"/>
    </row>
    <row r="898" spans="2:5" ht="15">
      <c r="B898" s="274"/>
      <c r="C898" s="274"/>
      <c r="D898" s="274"/>
      <c r="E898" s="275"/>
    </row>
    <row r="899" spans="2:5" ht="15">
      <c r="B899" s="274"/>
      <c r="C899" s="274"/>
      <c r="D899" s="274"/>
      <c r="E899" s="275"/>
    </row>
    <row r="900" spans="2:5" ht="15">
      <c r="B900" s="274"/>
      <c r="C900" s="274"/>
      <c r="D900" s="274"/>
      <c r="E900" s="275"/>
    </row>
    <row r="901" spans="2:5" ht="15">
      <c r="B901" s="274"/>
      <c r="C901" s="274"/>
      <c r="D901" s="274"/>
      <c r="E901" s="275"/>
    </row>
    <row r="902" spans="2:5" ht="15">
      <c r="B902" s="274"/>
      <c r="C902" s="274"/>
      <c r="D902" s="274"/>
      <c r="E902" s="275"/>
    </row>
    <row r="903" spans="2:5" ht="15">
      <c r="B903" s="274"/>
      <c r="C903" s="274"/>
      <c r="D903" s="274"/>
      <c r="E903" s="275"/>
    </row>
    <row r="904" spans="2:5" ht="15">
      <c r="B904" s="274"/>
      <c r="C904" s="274"/>
      <c r="D904" s="274"/>
      <c r="E904" s="275"/>
    </row>
    <row r="905" spans="2:5" ht="15">
      <c r="B905" s="274"/>
      <c r="C905" s="274"/>
      <c r="D905" s="274"/>
      <c r="E905" s="275"/>
    </row>
    <row r="906" spans="2:5" ht="15">
      <c r="B906" s="274"/>
      <c r="C906" s="274"/>
      <c r="D906" s="274"/>
      <c r="E906" s="275"/>
    </row>
    <row r="907" spans="2:5" ht="15">
      <c r="B907" s="274"/>
      <c r="C907" s="274"/>
      <c r="D907" s="274"/>
      <c r="E907" s="275"/>
    </row>
    <row r="908" spans="2:5" ht="15">
      <c r="B908" s="274"/>
      <c r="C908" s="274"/>
      <c r="D908" s="274"/>
      <c r="E908" s="275"/>
    </row>
    <row r="909" spans="2:5" ht="15">
      <c r="B909" s="274"/>
      <c r="C909" s="274"/>
      <c r="D909" s="274"/>
      <c r="E909" s="275"/>
    </row>
    <row r="910" spans="2:5" ht="15">
      <c r="B910" s="274"/>
      <c r="C910" s="274"/>
      <c r="D910" s="274"/>
      <c r="E910" s="275"/>
    </row>
    <row r="911" spans="2:5" ht="15">
      <c r="B911" s="274"/>
      <c r="C911" s="274"/>
      <c r="D911" s="274"/>
      <c r="E911" s="275"/>
    </row>
    <row r="912" spans="2:5" ht="15">
      <c r="B912" s="274"/>
      <c r="C912" s="274"/>
      <c r="D912" s="274"/>
      <c r="E912" s="275"/>
    </row>
    <row r="913" spans="2:5" ht="15">
      <c r="B913" s="274"/>
      <c r="C913" s="274"/>
      <c r="D913" s="274"/>
      <c r="E913" s="275"/>
    </row>
    <row r="914" spans="2:5" ht="15">
      <c r="B914" s="274"/>
      <c r="C914" s="274"/>
      <c r="D914" s="274"/>
      <c r="E914" s="275"/>
    </row>
    <row r="915" spans="2:5" ht="15">
      <c r="B915" s="274"/>
      <c r="C915" s="274"/>
      <c r="D915" s="274"/>
      <c r="E915" s="275"/>
    </row>
    <row r="916" spans="2:5" ht="15">
      <c r="B916" s="274"/>
      <c r="C916" s="274"/>
      <c r="D916" s="274"/>
      <c r="E916" s="275"/>
    </row>
    <row r="917" spans="2:5" ht="15">
      <c r="B917" s="274"/>
      <c r="C917" s="274"/>
      <c r="D917" s="274"/>
      <c r="E917" s="275"/>
    </row>
    <row r="918" spans="2:5" ht="15">
      <c r="B918" s="274"/>
      <c r="C918" s="274"/>
      <c r="D918" s="274"/>
      <c r="E918" s="275"/>
    </row>
    <row r="919" spans="2:5" ht="15">
      <c r="B919" s="274"/>
      <c r="C919" s="274"/>
      <c r="D919" s="274"/>
      <c r="E919" s="275"/>
    </row>
    <row r="920" spans="2:5" ht="15">
      <c r="B920" s="274"/>
      <c r="C920" s="274"/>
      <c r="D920" s="274"/>
      <c r="E920" s="275"/>
    </row>
    <row r="921" spans="2:5" ht="15">
      <c r="B921" s="274"/>
      <c r="C921" s="274"/>
      <c r="D921" s="274"/>
      <c r="E921" s="275"/>
    </row>
    <row r="922" spans="2:5" ht="15">
      <c r="B922" s="274"/>
      <c r="C922" s="274"/>
      <c r="D922" s="274"/>
      <c r="E922" s="275"/>
    </row>
    <row r="923" spans="2:5" ht="15">
      <c r="B923" s="274"/>
      <c r="C923" s="274"/>
      <c r="D923" s="274"/>
      <c r="E923" s="275"/>
    </row>
    <row r="924" spans="2:5" ht="15">
      <c r="B924" s="274"/>
      <c r="C924" s="274"/>
      <c r="D924" s="274"/>
      <c r="E924" s="275"/>
    </row>
    <row r="925" spans="2:5" ht="15">
      <c r="B925" s="274"/>
      <c r="C925" s="274"/>
      <c r="D925" s="274"/>
      <c r="E925" s="275"/>
    </row>
    <row r="926" spans="2:5" ht="15">
      <c r="B926" s="274"/>
      <c r="C926" s="274"/>
      <c r="D926" s="274"/>
      <c r="E926" s="275"/>
    </row>
    <row r="927" spans="2:5" ht="15">
      <c r="B927" s="274"/>
      <c r="C927" s="274"/>
      <c r="D927" s="274"/>
      <c r="E927" s="275"/>
    </row>
    <row r="928" spans="2:5" ht="15">
      <c r="B928" s="274"/>
      <c r="C928" s="274"/>
      <c r="D928" s="274"/>
      <c r="E928" s="275"/>
    </row>
    <row r="929" spans="2:5" ht="15">
      <c r="B929" s="274"/>
      <c r="C929" s="274"/>
      <c r="D929" s="274"/>
      <c r="E929" s="275"/>
    </row>
    <row r="930" spans="2:5" ht="15">
      <c r="B930" s="274"/>
      <c r="C930" s="274"/>
      <c r="D930" s="274"/>
      <c r="E930" s="275"/>
    </row>
    <row r="931" spans="2:5" ht="15">
      <c r="B931" s="274"/>
      <c r="C931" s="274"/>
      <c r="D931" s="274"/>
      <c r="E931" s="275"/>
    </row>
    <row r="932" spans="2:5" ht="15">
      <c r="B932" s="274"/>
      <c r="C932" s="274"/>
      <c r="D932" s="274"/>
      <c r="E932" s="275"/>
    </row>
    <row r="933" spans="2:5" ht="15">
      <c r="B933" s="274"/>
      <c r="C933" s="274"/>
      <c r="D933" s="274"/>
      <c r="E933" s="275"/>
    </row>
    <row r="934" spans="2:5" ht="15">
      <c r="B934" s="274"/>
      <c r="C934" s="274"/>
      <c r="D934" s="274"/>
      <c r="E934" s="275"/>
    </row>
    <row r="935" spans="2:5" ht="15">
      <c r="B935" s="274"/>
      <c r="C935" s="274"/>
      <c r="D935" s="274"/>
      <c r="E935" s="275"/>
    </row>
    <row r="936" spans="2:5" ht="15">
      <c r="B936" s="274"/>
      <c r="C936" s="274"/>
      <c r="D936" s="274"/>
      <c r="E936" s="275"/>
    </row>
    <row r="937" spans="2:5" ht="15">
      <c r="B937" s="274"/>
      <c r="C937" s="274"/>
      <c r="D937" s="274"/>
      <c r="E937" s="275"/>
    </row>
    <row r="938" spans="2:5" ht="15">
      <c r="B938" s="274"/>
      <c r="C938" s="274"/>
      <c r="D938" s="274"/>
      <c r="E938" s="275"/>
    </row>
    <row r="939" spans="2:5" ht="15">
      <c r="B939" s="274"/>
      <c r="C939" s="274"/>
      <c r="D939" s="274"/>
      <c r="E939" s="275"/>
    </row>
    <row r="940" spans="2:5" ht="15">
      <c r="B940" s="274"/>
      <c r="C940" s="274"/>
      <c r="D940" s="274"/>
      <c r="E940" s="275"/>
    </row>
    <row r="941" spans="2:5" ht="15">
      <c r="B941" s="274"/>
      <c r="C941" s="274"/>
      <c r="D941" s="274"/>
      <c r="E941" s="275"/>
    </row>
    <row r="942" spans="2:5" ht="15">
      <c r="B942" s="274"/>
      <c r="C942" s="274"/>
      <c r="D942" s="274"/>
      <c r="E942" s="275"/>
    </row>
    <row r="943" spans="2:5" ht="15">
      <c r="B943" s="274"/>
      <c r="C943" s="274"/>
      <c r="D943" s="274"/>
      <c r="E943" s="275"/>
    </row>
    <row r="944" spans="2:5" ht="15">
      <c r="B944" s="274"/>
      <c r="C944" s="274"/>
      <c r="D944" s="274"/>
      <c r="E944" s="275"/>
    </row>
    <row r="945" spans="2:5" ht="15">
      <c r="B945" s="274"/>
      <c r="C945" s="274"/>
      <c r="D945" s="274"/>
      <c r="E945" s="275"/>
    </row>
    <row r="946" spans="2:5" ht="15">
      <c r="B946" s="274"/>
      <c r="C946" s="274"/>
      <c r="D946" s="274"/>
      <c r="E946" s="275"/>
    </row>
    <row r="947" spans="2:5" ht="15">
      <c r="B947" s="274"/>
      <c r="C947" s="274"/>
      <c r="D947" s="274"/>
      <c r="E947" s="275"/>
    </row>
    <row r="948" spans="2:5" ht="15">
      <c r="B948" s="274"/>
      <c r="C948" s="274"/>
      <c r="D948" s="274"/>
      <c r="E948" s="275"/>
    </row>
    <row r="949" spans="2:5" ht="15">
      <c r="B949" s="274"/>
      <c r="C949" s="274"/>
      <c r="D949" s="274"/>
      <c r="E949" s="275"/>
    </row>
    <row r="950" spans="2:5" ht="15">
      <c r="B950" s="274"/>
      <c r="C950" s="274"/>
      <c r="D950" s="274"/>
      <c r="E950" s="275"/>
    </row>
    <row r="951" spans="2:5" ht="15">
      <c r="B951" s="274"/>
      <c r="C951" s="274"/>
      <c r="D951" s="274"/>
      <c r="E951" s="275"/>
    </row>
    <row r="952" spans="2:5" ht="15">
      <c r="B952" s="274"/>
      <c r="C952" s="274"/>
      <c r="D952" s="274"/>
      <c r="E952" s="275"/>
    </row>
    <row r="953" spans="2:5" ht="15">
      <c r="B953" s="274"/>
      <c r="C953" s="274"/>
      <c r="D953" s="274"/>
      <c r="E953" s="275"/>
    </row>
    <row r="954" spans="2:5" ht="15">
      <c r="B954" s="274"/>
      <c r="C954" s="274"/>
      <c r="D954" s="274"/>
      <c r="E954" s="275"/>
    </row>
    <row r="955" spans="2:5" ht="15">
      <c r="B955" s="274"/>
      <c r="C955" s="274"/>
      <c r="D955" s="274"/>
      <c r="E955" s="275"/>
    </row>
    <row r="956" spans="2:5" ht="15">
      <c r="B956" s="274"/>
      <c r="C956" s="274"/>
      <c r="D956" s="274"/>
      <c r="E956" s="275"/>
    </row>
    <row r="957" spans="2:5" ht="15">
      <c r="B957" s="274"/>
      <c r="C957" s="274"/>
      <c r="D957" s="274"/>
      <c r="E957" s="275"/>
    </row>
    <row r="958" spans="2:5" ht="15">
      <c r="B958" s="274"/>
      <c r="C958" s="274"/>
      <c r="D958" s="274"/>
      <c r="E958" s="275"/>
    </row>
    <row r="959" spans="2:5" ht="15">
      <c r="B959" s="274"/>
      <c r="C959" s="274"/>
      <c r="D959" s="274"/>
      <c r="E959" s="275"/>
    </row>
    <row r="960" spans="2:5" ht="15">
      <c r="B960" s="274"/>
      <c r="C960" s="274"/>
      <c r="D960" s="274"/>
      <c r="E960" s="275"/>
    </row>
    <row r="961" spans="2:5" ht="15">
      <c r="B961" s="274"/>
      <c r="C961" s="274"/>
      <c r="D961" s="274"/>
      <c r="E961" s="275"/>
    </row>
    <row r="962" spans="2:5" ht="15">
      <c r="B962" s="274"/>
      <c r="C962" s="274"/>
      <c r="D962" s="274"/>
      <c r="E962" s="275"/>
    </row>
    <row r="963" spans="2:5" ht="15">
      <c r="B963" s="274"/>
      <c r="C963" s="274"/>
      <c r="D963" s="274"/>
      <c r="E963" s="275"/>
    </row>
    <row r="964" spans="2:5" ht="15">
      <c r="B964" s="274"/>
      <c r="C964" s="274"/>
      <c r="D964" s="274"/>
      <c r="E964" s="275"/>
    </row>
    <row r="965" spans="2:5" ht="15">
      <c r="B965" s="274"/>
      <c r="C965" s="274"/>
      <c r="D965" s="274"/>
      <c r="E965" s="275"/>
    </row>
    <row r="966" spans="2:5" ht="15">
      <c r="B966" s="274"/>
      <c r="C966" s="274"/>
      <c r="D966" s="274"/>
      <c r="E966" s="275"/>
    </row>
    <row r="967" spans="2:5" ht="15">
      <c r="B967" s="274"/>
      <c r="C967" s="274"/>
      <c r="D967" s="274"/>
      <c r="E967" s="275"/>
    </row>
    <row r="968" spans="2:5" ht="15">
      <c r="B968" s="274"/>
      <c r="C968" s="274"/>
      <c r="D968" s="274"/>
      <c r="E968" s="275"/>
    </row>
    <row r="969" spans="2:5" ht="15">
      <c r="B969" s="274"/>
      <c r="C969" s="274"/>
      <c r="D969" s="274"/>
      <c r="E969" s="275"/>
    </row>
    <row r="970" spans="2:5" ht="15">
      <c r="B970" s="274"/>
      <c r="C970" s="274"/>
      <c r="D970" s="274"/>
      <c r="E970" s="275"/>
    </row>
    <row r="971" spans="2:5" ht="15">
      <c r="B971" s="274"/>
      <c r="C971" s="274"/>
      <c r="D971" s="274"/>
      <c r="E971" s="275"/>
    </row>
    <row r="972" spans="2:5" ht="15">
      <c r="B972" s="274"/>
      <c r="C972" s="274"/>
      <c r="D972" s="274"/>
      <c r="E972" s="275"/>
    </row>
    <row r="973" spans="2:5" ht="15">
      <c r="B973" s="274"/>
      <c r="C973" s="274"/>
      <c r="D973" s="274"/>
      <c r="E973" s="275"/>
    </row>
    <row r="974" spans="2:5" ht="15">
      <c r="B974" s="274"/>
      <c r="C974" s="274"/>
      <c r="D974" s="274"/>
      <c r="E974" s="275"/>
    </row>
    <row r="975" spans="2:5" ht="15">
      <c r="B975" s="274"/>
      <c r="C975" s="274"/>
      <c r="D975" s="274"/>
      <c r="E975" s="275"/>
    </row>
    <row r="976" spans="2:5" ht="15">
      <c r="B976" s="274"/>
      <c r="C976" s="274"/>
      <c r="D976" s="274"/>
      <c r="E976" s="275"/>
    </row>
    <row r="977" spans="2:5" ht="15">
      <c r="B977" s="274"/>
      <c r="C977" s="274"/>
      <c r="D977" s="274"/>
      <c r="E977" s="275"/>
    </row>
    <row r="978" spans="2:5" ht="15">
      <c r="B978" s="274"/>
      <c r="C978" s="274"/>
      <c r="D978" s="274"/>
      <c r="E978" s="275"/>
    </row>
    <row r="979" spans="2:5" ht="15">
      <c r="B979" s="274"/>
      <c r="C979" s="274"/>
      <c r="D979" s="274"/>
      <c r="E979" s="275"/>
    </row>
    <row r="980" spans="2:5" ht="15">
      <c r="B980" s="274"/>
      <c r="C980" s="274"/>
      <c r="D980" s="274"/>
      <c r="E980" s="275"/>
    </row>
    <row r="981" spans="2:5" ht="15">
      <c r="B981" s="274"/>
      <c r="C981" s="274"/>
      <c r="D981" s="274"/>
      <c r="E981" s="275"/>
    </row>
    <row r="982" spans="2:5" ht="15">
      <c r="B982" s="274"/>
      <c r="C982" s="274"/>
      <c r="D982" s="274"/>
      <c r="E982" s="275"/>
    </row>
    <row r="983" spans="2:5" ht="15">
      <c r="B983" s="274"/>
      <c r="C983" s="274"/>
      <c r="D983" s="274"/>
      <c r="E983" s="275"/>
    </row>
    <row r="984" spans="2:5" ht="15">
      <c r="B984" s="274"/>
      <c r="C984" s="274"/>
      <c r="D984" s="274"/>
      <c r="E984" s="275"/>
    </row>
    <row r="985" spans="2:5" ht="15">
      <c r="B985" s="274"/>
      <c r="C985" s="274"/>
      <c r="D985" s="274"/>
      <c r="E985" s="275"/>
    </row>
    <row r="986" spans="2:5" ht="15">
      <c r="B986" s="274"/>
      <c r="C986" s="274"/>
      <c r="D986" s="274"/>
      <c r="E986" s="275"/>
    </row>
    <row r="987" spans="2:5" ht="15">
      <c r="B987" s="274"/>
      <c r="C987" s="274"/>
      <c r="D987" s="274"/>
      <c r="E987" s="275"/>
    </row>
    <row r="988" spans="2:5" ht="15">
      <c r="B988" s="274"/>
      <c r="C988" s="274"/>
      <c r="D988" s="274"/>
      <c r="E988" s="275"/>
    </row>
    <row r="989" spans="2:5" ht="15">
      <c r="B989" s="274"/>
      <c r="C989" s="274"/>
      <c r="D989" s="274"/>
      <c r="E989" s="275"/>
    </row>
    <row r="990" spans="2:5" ht="15">
      <c r="B990" s="274"/>
      <c r="C990" s="274"/>
      <c r="D990" s="274"/>
      <c r="E990" s="275"/>
    </row>
    <row r="991" spans="2:5" ht="15">
      <c r="B991" s="274"/>
      <c r="C991" s="274"/>
      <c r="D991" s="274"/>
      <c r="E991" s="275"/>
    </row>
    <row r="992" spans="2:5" ht="15">
      <c r="B992" s="274"/>
      <c r="C992" s="274"/>
      <c r="D992" s="274"/>
      <c r="E992" s="275"/>
    </row>
    <row r="993" spans="2:5" ht="15">
      <c r="B993" s="274"/>
      <c r="C993" s="274"/>
      <c r="D993" s="274"/>
      <c r="E993" s="275"/>
    </row>
    <row r="994" spans="2:5" ht="15">
      <c r="B994" s="274"/>
      <c r="C994" s="274"/>
      <c r="D994" s="274"/>
      <c r="E994" s="275"/>
    </row>
    <row r="995" spans="2:5" ht="15">
      <c r="B995" s="274"/>
      <c r="C995" s="274"/>
      <c r="D995" s="274"/>
      <c r="E995" s="275"/>
    </row>
    <row r="996" spans="2:5" ht="15">
      <c r="B996" s="274"/>
      <c r="C996" s="274"/>
      <c r="D996" s="274"/>
      <c r="E996" s="275"/>
    </row>
    <row r="997" spans="2:5" ht="15">
      <c r="B997" s="274"/>
      <c r="C997" s="274"/>
      <c r="D997" s="274"/>
      <c r="E997" s="275"/>
    </row>
    <row r="998" spans="2:5" ht="15">
      <c r="B998" s="274"/>
      <c r="C998" s="274"/>
      <c r="D998" s="274"/>
      <c r="E998" s="275"/>
    </row>
    <row r="999" spans="2:5" ht="15">
      <c r="B999" s="274"/>
      <c r="C999" s="274"/>
      <c r="D999" s="274"/>
      <c r="E999" s="275"/>
    </row>
    <row r="1000" spans="2:5" ht="15">
      <c r="B1000" s="274"/>
      <c r="C1000" s="274"/>
      <c r="D1000" s="274"/>
      <c r="E1000" s="275"/>
    </row>
    <row r="1001" spans="2:5" ht="15">
      <c r="B1001" s="274">
        <v>5.7610644441827032</v>
      </c>
      <c r="C1001" s="274">
        <v>0.28323817331439566</v>
      </c>
      <c r="D1001" s="274">
        <v>0.4678250198267459</v>
      </c>
      <c r="E1001" s="275">
        <v>0.12621555290267925</v>
      </c>
    </row>
    <row r="1002" spans="2:5" ht="15">
      <c r="B1002" s="267">
        <v>5.7668778290910616</v>
      </c>
      <c r="C1002" s="267">
        <v>0.28323817331439566</v>
      </c>
      <c r="D1002" s="267">
        <v>0.46678977443698383</v>
      </c>
      <c r="E1002" s="267">
        <v>0.1260292833901494</v>
      </c>
    </row>
    <row r="1003" spans="2:5" ht="15">
      <c r="B1003" s="267">
        <v>5.7726912139994191</v>
      </c>
      <c r="C1003" s="267">
        <v>0.28323817331438095</v>
      </c>
      <c r="D1003" s="267">
        <v>0.46576033516524828</v>
      </c>
      <c r="E1003" s="267">
        <v>0.12584392196386129</v>
      </c>
    </row>
    <row r="1004" spans="2:5" ht="15">
      <c r="B1004" s="267">
        <v>5.7785045989077775</v>
      </c>
      <c r="C1004" s="267">
        <v>0.28323817331436629</v>
      </c>
      <c r="D1004" s="267">
        <v>0.46473666944823905</v>
      </c>
      <c r="E1004" s="267">
        <v>0.1256594646605598</v>
      </c>
    </row>
    <row r="1005" spans="2:5" ht="15">
      <c r="B1005" s="267">
        <v>5.7843179838161349</v>
      </c>
      <c r="C1005" s="267">
        <v>0.28323817331438977</v>
      </c>
      <c r="D1005" s="267">
        <v>0.46371874490528547</v>
      </c>
      <c r="E1005" s="267">
        <v>0.12547590753122487</v>
      </c>
    </row>
    <row r="1006" spans="2:5" ht="15">
      <c r="B1006" s="267">
        <v>5.7901313687244933</v>
      </c>
      <c r="C1006" s="267">
        <v>0.28323817331437495</v>
      </c>
      <c r="D1006" s="267">
        <v>0.46270652933732187</v>
      </c>
      <c r="E1006" s="267">
        <v>0.12529324664103364</v>
      </c>
    </row>
    <row r="1007" spans="2:5" ht="15">
      <c r="B1007" s="267">
        <v>5.7959447536328508</v>
      </c>
      <c r="C1007" s="267">
        <v>0.2832381733143603</v>
      </c>
      <c r="D1007" s="267">
        <v>0.4616999907258692</v>
      </c>
      <c r="E1007" s="267">
        <v>0.12511147806932291</v>
      </c>
    </row>
    <row r="1008" spans="2:5" ht="15">
      <c r="B1008" s="267">
        <v>5.8017581385412091</v>
      </c>
      <c r="C1008" s="267">
        <v>0.28323817331436918</v>
      </c>
      <c r="D1008" s="267">
        <v>0.4606990972320229</v>
      </c>
      <c r="E1008" s="267">
        <v>0.12493059790955166</v>
      </c>
    </row>
    <row r="1009" spans="2:5" ht="15">
      <c r="B1009" s="267">
        <v>5.8075715234495666</v>
      </c>
      <c r="C1009" s="267">
        <v>0.28323817331438683</v>
      </c>
      <c r="D1009" s="267">
        <v>0.45970381719544473</v>
      </c>
      <c r="E1009" s="267">
        <v>0.12475060226926366</v>
      </c>
    </row>
    <row r="1010" spans="2:5" ht="15">
      <c r="B1010" s="267">
        <v>5.813384908357925</v>
      </c>
      <c r="C1010" s="267">
        <v>0.28323817331436907</v>
      </c>
      <c r="D1010" s="267">
        <v>0.45871411913336185</v>
      </c>
      <c r="E1010" s="267">
        <v>0.1245714872700501</v>
      </c>
    </row>
    <row r="1011" spans="2:5" ht="15">
      <c r="B1011" s="267">
        <v>5.8191982932662825</v>
      </c>
      <c r="C1011" s="267">
        <v>0.28323817331437801</v>
      </c>
      <c r="D1011" s="267">
        <v>0.45772997173957053</v>
      </c>
      <c r="E1011" s="267">
        <v>0.12439324904751257</v>
      </c>
    </row>
    <row r="1012" spans="2:5" ht="15">
      <c r="B1012" s="267">
        <v>5.8250116781746408</v>
      </c>
      <c r="C1012" s="267">
        <v>0.28323817331438678</v>
      </c>
      <c r="D1012" s="267">
        <v>0.45675134388344718</v>
      </c>
      <c r="E1012" s="267">
        <v>0.12421588375122618</v>
      </c>
    </row>
    <row r="1013" spans="2:5" ht="15">
      <c r="B1013" s="267">
        <v>5.8308250630829983</v>
      </c>
      <c r="C1013" s="267">
        <v>0.28323817331438977</v>
      </c>
      <c r="D1013" s="267">
        <v>0.45577820460896146</v>
      </c>
      <c r="E1013" s="267">
        <v>0.12403938754470224</v>
      </c>
    </row>
    <row r="1014" spans="2:5" ht="15">
      <c r="B1014" s="267">
        <v>5.8366384479913567</v>
      </c>
      <c r="C1014" s="267">
        <v>0.28323817331437212</v>
      </c>
      <c r="D1014" s="267">
        <v>0.45481052313369902</v>
      </c>
      <c r="E1014" s="267">
        <v>0.12386375660535184</v>
      </c>
    </row>
    <row r="1015" spans="2:5" ht="15">
      <c r="B1015" s="267">
        <v>5.8424518328997141</v>
      </c>
      <c r="C1015" s="267">
        <v>0.28323817331438089</v>
      </c>
      <c r="D1015" s="267">
        <v>0.45384826884788654</v>
      </c>
      <c r="E1015" s="267">
        <v>0.12368898712444901</v>
      </c>
    </row>
    <row r="1016" spans="2:5" ht="15">
      <c r="B1016" s="267">
        <v>5.8482652178080725</v>
      </c>
      <c r="C1016" s="267">
        <v>0.28323817331438389</v>
      </c>
      <c r="D1016" s="267">
        <v>0.45289141131342464</v>
      </c>
      <c r="E1016" s="267">
        <v>0.12351507530709417</v>
      </c>
    </row>
    <row r="1017" spans="2:5" ht="15">
      <c r="B1017" s="267">
        <v>5.85407860271643</v>
      </c>
      <c r="C1017" s="267">
        <v>0.28323817331438389</v>
      </c>
      <c r="D1017" s="267">
        <v>0.45193992026292357</v>
      </c>
      <c r="E1017" s="267">
        <v>0.1233420173721777</v>
      </c>
    </row>
    <row r="1018" spans="2:5" ht="15">
      <c r="B1018" s="267">
        <v>5.8598919876247884</v>
      </c>
      <c r="C1018" s="267">
        <v>0.28323817331438977</v>
      </c>
      <c r="D1018" s="267">
        <v>0.45099376559874715</v>
      </c>
      <c r="E1018" s="267">
        <v>0.12316980955234359</v>
      </c>
    </row>
    <row r="1019" spans="2:5" ht="15">
      <c r="B1019" s="267">
        <v>5.8657053725331458</v>
      </c>
      <c r="C1019" s="267">
        <v>0.28323817331439266</v>
      </c>
      <c r="D1019" s="267">
        <v>0.4500529173920601</v>
      </c>
      <c r="E1019" s="267">
        <v>0.12299844809395312</v>
      </c>
    </row>
    <row r="1020" spans="2:5" ht="15">
      <c r="B1020" s="267">
        <v>5.8715187574415042</v>
      </c>
      <c r="C1020" s="267">
        <v>0.28323817331439272</v>
      </c>
      <c r="D1020" s="267">
        <v>0.44911734588188107</v>
      </c>
      <c r="E1020" s="267">
        <v>0.12282792925704872</v>
      </c>
    </row>
    <row r="1021" spans="2:5" ht="15">
      <c r="B1021" s="267">
        <v>5.8773321423498617</v>
      </c>
      <c r="C1021" s="267">
        <v>0.28323817331439272</v>
      </c>
      <c r="D1021" s="267">
        <v>0.44818702147414191</v>
      </c>
      <c r="E1021" s="267">
        <v>0.1226582493153181</v>
      </c>
    </row>
    <row r="1022" spans="2:5" ht="15">
      <c r="B1022" s="267">
        <v>5.88314552725822</v>
      </c>
      <c r="C1022" s="267">
        <v>0.2832381733143986</v>
      </c>
      <c r="D1022" s="267">
        <v>0.447261914740751</v>
      </c>
      <c r="E1022" s="267">
        <v>0.12248940455605813</v>
      </c>
    </row>
    <row r="1023" spans="2:5" ht="15">
      <c r="B1023" s="267">
        <v>5.8889589121665775</v>
      </c>
      <c r="C1023" s="267">
        <v>0.28323817331438683</v>
      </c>
      <c r="D1023" s="267">
        <v>0.44634199641866307</v>
      </c>
      <c r="E1023" s="267">
        <v>0.12232139128013918</v>
      </c>
    </row>
    <row r="1024" spans="2:5" ht="15">
      <c r="B1024" s="267">
        <v>5.8947722970749359</v>
      </c>
      <c r="C1024" s="267">
        <v>0.28323817331438683</v>
      </c>
      <c r="D1024" s="267">
        <v>0.44542723740895224</v>
      </c>
      <c r="E1024" s="267">
        <v>0.12215420580196909</v>
      </c>
    </row>
    <row r="1025" spans="2:5" ht="15">
      <c r="B1025" s="267">
        <v>5.9005856819832934</v>
      </c>
      <c r="C1025" s="267">
        <v>0.28323817331438683</v>
      </c>
      <c r="D1025" s="267">
        <v>0.44451760877589297</v>
      </c>
      <c r="E1025" s="267">
        <v>0.12198784444945789</v>
      </c>
    </row>
    <row r="1026" spans="2:5" ht="15">
      <c r="B1026" s="267">
        <v>5.9063990668916517</v>
      </c>
      <c r="C1026" s="267">
        <v>0.28323817331437212</v>
      </c>
      <c r="D1026" s="267">
        <v>0.44361308174604425</v>
      </c>
      <c r="E1026" s="267">
        <v>0.12182230356398209</v>
      </c>
    </row>
    <row r="1027" spans="2:5" ht="15">
      <c r="B1027" s="267">
        <v>5.9122124518000092</v>
      </c>
      <c r="C1027" s="267">
        <v>0.28323817331435741</v>
      </c>
      <c r="D1027" s="267">
        <v>0.44271362770733885</v>
      </c>
      <c r="E1027" s="267">
        <v>0.12165757950034915</v>
      </c>
    </row>
    <row r="1028" spans="2:5" ht="15">
      <c r="B1028" s="267">
        <v>5.9180258367083676</v>
      </c>
      <c r="C1028" s="267">
        <v>0.28323817331438095</v>
      </c>
      <c r="D1028" s="267">
        <v>0.44181921820817943</v>
      </c>
      <c r="E1028" s="267">
        <v>0.12149366862676243</v>
      </c>
    </row>
    <row r="1029" spans="2:5" ht="15">
      <c r="B1029" s="267">
        <v>5.923839221616725</v>
      </c>
      <c r="C1029" s="267">
        <v>0.28323817331438095</v>
      </c>
      <c r="D1029" s="267">
        <v>0.44092982495653738</v>
      </c>
      <c r="E1029" s="267">
        <v>0.12133056732478555</v>
      </c>
    </row>
    <row r="1030" spans="2:5" ht="15">
      <c r="B1030" s="267">
        <v>5.9296526065250834</v>
      </c>
      <c r="C1030" s="267">
        <v>0.28323817331436624</v>
      </c>
      <c r="D1030" s="267">
        <v>0.44004541981905859</v>
      </c>
      <c r="E1030" s="267">
        <v>0.1211682719893075</v>
      </c>
    </row>
    <row r="1031" spans="2:5" ht="15">
      <c r="B1031" s="267">
        <v>5.9354659914334409</v>
      </c>
      <c r="C1031" s="267">
        <v>0.28323817331437512</v>
      </c>
      <c r="D1031" s="267">
        <v>0.43916597482017355</v>
      </c>
      <c r="E1031" s="267">
        <v>0.12100677902850758</v>
      </c>
    </row>
    <row r="1032" spans="2:5" ht="15">
      <c r="B1032" s="267">
        <v>5.9412793763417993</v>
      </c>
      <c r="C1032" s="267">
        <v>0.2832381733143986</v>
      </c>
      <c r="D1032" s="267">
        <v>0.43829146214121184</v>
      </c>
      <c r="E1032" s="267">
        <v>0.12084608486382015</v>
      </c>
    </row>
    <row r="1033" spans="2:5" ht="15">
      <c r="B1033" s="267">
        <v>5.9470927612501567</v>
      </c>
      <c r="C1033" s="267">
        <v>0.28323817331438383</v>
      </c>
      <c r="D1033" s="267">
        <v>0.43742185411952278</v>
      </c>
      <c r="E1033" s="267">
        <v>0.12068618592990009</v>
      </c>
    </row>
    <row r="1034" spans="2:5" ht="15">
      <c r="B1034" s="267">
        <v>5.9529061461585151</v>
      </c>
      <c r="C1034" s="267">
        <v>0.28323817331436918</v>
      </c>
      <c r="D1034" s="267">
        <v>0.43655712324760021</v>
      </c>
      <c r="E1034" s="267">
        <v>0.12052707867458773</v>
      </c>
    </row>
    <row r="1035" spans="2:5" ht="15">
      <c r="B1035" s="267">
        <v>5.9587195310668735</v>
      </c>
      <c r="C1035" s="267">
        <v>0.28323817331437801</v>
      </c>
      <c r="D1035" s="267">
        <v>0.43569724217221217</v>
      </c>
      <c r="E1035" s="267">
        <v>0.12036875955887426</v>
      </c>
    </row>
    <row r="1036" spans="2:5" ht="15">
      <c r="B1036" s="267">
        <v>5.9645329159752309</v>
      </c>
      <c r="C1036" s="267">
        <v>0.28323817331438095</v>
      </c>
      <c r="D1036" s="267">
        <v>0.43484218369353578</v>
      </c>
      <c r="E1036" s="267">
        <v>0.12021122505686702</v>
      </c>
    </row>
    <row r="1037" spans="2:5" ht="15">
      <c r="B1037" s="267">
        <v>5.9703463008835893</v>
      </c>
      <c r="C1037" s="267">
        <v>0.28323817331436324</v>
      </c>
      <c r="D1037" s="267">
        <v>0.43399192076429749</v>
      </c>
      <c r="E1037" s="267">
        <v>0.12005447165575511</v>
      </c>
    </row>
    <row r="1038" spans="2:5" ht="15">
      <c r="B1038" s="267">
        <v>5.9761596857919468</v>
      </c>
      <c r="C1038" s="267">
        <v>0.28323817331437212</v>
      </c>
      <c r="D1038" s="267">
        <v>0.4331464264889161</v>
      </c>
      <c r="E1038" s="267">
        <v>0.11989849585577465</v>
      </c>
    </row>
    <row r="1039" spans="2:5" ht="15">
      <c r="B1039" s="267">
        <v>5.9819730707003052</v>
      </c>
      <c r="C1039" s="267">
        <v>0.28323817331438977</v>
      </c>
      <c r="D1039" s="267">
        <v>0.43230567412265336</v>
      </c>
      <c r="E1039" s="267">
        <v>0.11974329417017464</v>
      </c>
    </row>
    <row r="1040" spans="2:5" ht="15">
      <c r="B1040" s="267">
        <v>5.9877864556086626</v>
      </c>
      <c r="C1040" s="267">
        <v>0.28323817331438977</v>
      </c>
      <c r="D1040" s="267">
        <v>0.43146963707076741</v>
      </c>
      <c r="E1040" s="267">
        <v>0.11958886312518256</v>
      </c>
    </row>
    <row r="1041" spans="2:5" ht="15">
      <c r="B1041" s="267">
        <v>5.993599840517021</v>
      </c>
      <c r="C1041" s="267">
        <v>0.28323817331439571</v>
      </c>
      <c r="D1041" s="267">
        <v>0.43063828888767142</v>
      </c>
      <c r="E1041" s="267">
        <v>0.11943519925997011</v>
      </c>
    </row>
    <row r="1042" spans="2:5" ht="15">
      <c r="B1042" s="267">
        <v>5.9994132254253785</v>
      </c>
      <c r="C1042" s="267">
        <v>0.28323817331440443</v>
      </c>
      <c r="D1042" s="267">
        <v>0.42981160327609719</v>
      </c>
      <c r="E1042" s="267">
        <v>0.11928229912661903</v>
      </c>
    </row>
    <row r="1043" spans="2:5" ht="15">
      <c r="B1043" s="267">
        <v>6.0052266103337368</v>
      </c>
      <c r="C1043" s="267">
        <v>0.28323817331440743</v>
      </c>
      <c r="D1043" s="267">
        <v>0.42898955408626338</v>
      </c>
      <c r="E1043" s="267">
        <v>0.11913015929008718</v>
      </c>
    </row>
    <row r="1044" spans="2:5" ht="15">
      <c r="B1044" s="267">
        <v>6.0110399952420943</v>
      </c>
      <c r="C1044" s="267">
        <v>0.28323817331438389</v>
      </c>
      <c r="D1044" s="267">
        <v>0.42817211531504823</v>
      </c>
      <c r="E1044" s="267">
        <v>0.11897877632817437</v>
      </c>
    </row>
    <row r="1045" spans="2:5" ht="15">
      <c r="B1045" s="267">
        <v>6.0168533801504527</v>
      </c>
      <c r="C1045" s="267">
        <v>0.27561393677006479</v>
      </c>
      <c r="D1045" s="267">
        <v>0.42733788104509757</v>
      </c>
      <c r="E1045" s="267">
        <v>0.1188241836178146</v>
      </c>
    </row>
    <row r="1046" spans="2:5" ht="15">
      <c r="B1046" s="267">
        <v>6.0226667650588102</v>
      </c>
      <c r="C1046" s="267">
        <v>0.25950951539597028</v>
      </c>
      <c r="D1046" s="267">
        <v>0.42644178508298719</v>
      </c>
      <c r="E1046" s="267">
        <v>0.11865801515441393</v>
      </c>
    </row>
    <row r="1047" spans="2:5" ht="15">
      <c r="B1047" s="267">
        <v>6.0284801499671685</v>
      </c>
      <c r="C1047" s="267">
        <v>0.23492490919210032</v>
      </c>
      <c r="D1047" s="267">
        <v>0.42543661371667629</v>
      </c>
      <c r="E1047" s="267">
        <v>0.11847148161312503</v>
      </c>
    </row>
    <row r="1048" spans="2:5" ht="15">
      <c r="B1048" s="267">
        <v>6.034293534875526</v>
      </c>
      <c r="C1048" s="267">
        <v>0.20186011815845786</v>
      </c>
      <c r="D1048" s="267">
        <v>0.42427541802968588</v>
      </c>
      <c r="E1048" s="267">
        <v>0.11825581105178047</v>
      </c>
    </row>
    <row r="1049" spans="2:5" ht="15">
      <c r="B1049" s="267">
        <v>6.0401069197838844</v>
      </c>
      <c r="C1049" s="267">
        <v>0.1603151422950429</v>
      </c>
      <c r="D1049" s="267">
        <v>0.42291151241600733</v>
      </c>
      <c r="E1049" s="267">
        <v>0.11800223943775398</v>
      </c>
    </row>
    <row r="1050" spans="2:5" ht="15">
      <c r="B1050" s="267">
        <v>6.0459203046922418</v>
      </c>
      <c r="C1050" s="267">
        <v>0.12248876007277539</v>
      </c>
      <c r="D1050" s="267">
        <v>0.42133268119945055</v>
      </c>
      <c r="E1050" s="267">
        <v>0.1177083690855134</v>
      </c>
    </row>
    <row r="1051" spans="2:5" ht="15">
      <c r="B1051" s="267">
        <v>6.0517336896006002</v>
      </c>
      <c r="C1051" s="267">
        <v>8.9750488748371368E-2</v>
      </c>
      <c r="D1051" s="267">
        <v>0.41956482574279624</v>
      </c>
      <c r="E1051" s="267">
        <v>0.11737887937425145</v>
      </c>
    </row>
    <row r="1052" spans="2:5" ht="15">
      <c r="B1052" s="267">
        <v>6.0575470745089577</v>
      </c>
      <c r="C1052" s="267">
        <v>6.2100328321836713E-2</v>
      </c>
      <c r="D1052" s="267">
        <v>0.41763754257432306</v>
      </c>
      <c r="E1052" s="267">
        <v>0.11701914809660276</v>
      </c>
    </row>
    <row r="1053" spans="2:5" ht="15">
      <c r="B1053" s="267">
        <v>6.0633604594173161</v>
      </c>
      <c r="C1053" s="267">
        <v>3.9538278793162643E-2</v>
      </c>
      <c r="D1053" s="267">
        <v>0.41558026223177502</v>
      </c>
      <c r="E1053" s="267">
        <v>0.11663454142886931</v>
      </c>
    </row>
    <row r="1054" spans="2:5" ht="15">
      <c r="B1054" s="267">
        <v>6.0691738443256735</v>
      </c>
      <c r="C1054" s="267">
        <v>2.2064340162349115E-2</v>
      </c>
      <c r="D1054" s="267">
        <v>0.41342225019330942</v>
      </c>
      <c r="E1054" s="267">
        <v>0.1162304204006504</v>
      </c>
    </row>
    <row r="1055" spans="2:5" ht="15">
      <c r="B1055" s="267">
        <v>6.0749872292340319</v>
      </c>
      <c r="C1055" s="267">
        <v>9.6785124293990808E-3</v>
      </c>
      <c r="D1055" s="267">
        <v>0.41119260780322509</v>
      </c>
      <c r="E1055" s="267">
        <v>0.11581214623035169</v>
      </c>
    </row>
    <row r="1056" spans="2:5" ht="15">
      <c r="B1056" s="267">
        <v>6.0808006141423894</v>
      </c>
      <c r="C1056" s="267">
        <v>2.3807955943125464E-3</v>
      </c>
      <c r="D1056" s="267">
        <v>0.40892027319249852</v>
      </c>
      <c r="E1056" s="267">
        <v>0.11538508451856019</v>
      </c>
    </row>
    <row r="1057" spans="2:5" ht="15">
      <c r="B1057" s="267">
        <v>6.0866139990507477</v>
      </c>
      <c r="C1057" s="267">
        <v>1.7118965708950881E-4</v>
      </c>
      <c r="D1057" s="267">
        <v>0.40663402219415662</v>
      </c>
      <c r="E1057" s="267">
        <v>0.11495460827929348</v>
      </c>
    </row>
    <row r="1058" spans="2:5" ht="15">
      <c r="B1058" s="267">
        <v>6.0924273839591052</v>
      </c>
      <c r="C1058" s="267">
        <v>0</v>
      </c>
      <c r="D1058" s="267">
        <v>0.40435391722948844</v>
      </c>
      <c r="E1058" s="267">
        <v>0.11452448500177174</v>
      </c>
    </row>
    <row r="1059" spans="2:5" ht="15">
      <c r="B1059" s="267">
        <v>6.0982407688674636</v>
      </c>
      <c r="C1059" s="267">
        <v>0</v>
      </c>
      <c r="D1059" s="267">
        <v>0.40208612005675742</v>
      </c>
      <c r="E1059" s="267">
        <v>0.11409588080349181</v>
      </c>
    </row>
    <row r="1060" spans="2:5" ht="15">
      <c r="B1060" s="267">
        <v>6.1040541537758211</v>
      </c>
      <c r="C1060" s="267">
        <v>0</v>
      </c>
      <c r="D1060" s="267">
        <v>0.39983104170236217</v>
      </c>
      <c r="E1060" s="267">
        <v>0.11366888064262604</v>
      </c>
    </row>
    <row r="1061" spans="2:5" ht="15">
      <c r="B1061" s="267">
        <v>6.1098675386841794</v>
      </c>
      <c r="C1061" s="267">
        <v>0</v>
      </c>
      <c r="D1061" s="267">
        <v>0.39758861083349512</v>
      </c>
      <c r="E1061" s="267">
        <v>0.11324347851611609</v>
      </c>
    </row>
    <row r="1062" spans="2:5" ht="15">
      <c r="B1062" s="267">
        <v>6.1156809235925369</v>
      </c>
      <c r="C1062" s="267">
        <v>0</v>
      </c>
      <c r="D1062" s="267">
        <v>0.39535875651741448</v>
      </c>
      <c r="E1062" s="267">
        <v>0.11281966844336978</v>
      </c>
    </row>
    <row r="1063" spans="2:5" ht="15">
      <c r="B1063" s="267">
        <v>6.1214943085008953</v>
      </c>
      <c r="C1063" s="267">
        <v>0</v>
      </c>
      <c r="D1063" s="267">
        <v>0.39314140821920135</v>
      </c>
      <c r="E1063" s="267">
        <v>0.11239744446617722</v>
      </c>
    </row>
    <row r="1064" spans="2:5" ht="15">
      <c r="B1064" s="267">
        <v>6.1273076934092527</v>
      </c>
      <c r="C1064" s="267">
        <v>0</v>
      </c>
      <c r="D1064" s="267">
        <v>0.39093649579952761</v>
      </c>
      <c r="E1064" s="267">
        <v>0.11197680064862679</v>
      </c>
    </row>
    <row r="1065" spans="2:5" ht="15">
      <c r="B1065" s="267">
        <v>6.1331210783176111</v>
      </c>
      <c r="C1065" s="267">
        <v>0</v>
      </c>
      <c r="D1065" s="267">
        <v>0.38874394951243824</v>
      </c>
      <c r="E1065" s="267">
        <v>0.11155773107702197</v>
      </c>
    </row>
    <row r="1066" spans="2:5" ht="15">
      <c r="B1066" s="267">
        <v>6.1389344632259686</v>
      </c>
      <c r="C1066" s="267">
        <v>0</v>
      </c>
      <c r="D1066" s="267">
        <v>0.38656370000314444</v>
      </c>
      <c r="E1066" s="267">
        <v>0.11114022985979791</v>
      </c>
    </row>
    <row r="1067" spans="2:5" ht="15">
      <c r="B1067" s="267">
        <v>6.144747848134327</v>
      </c>
      <c r="C1067" s="267">
        <v>0</v>
      </c>
      <c r="D1067" s="267">
        <v>0.38439567830583005</v>
      </c>
      <c r="E1067" s="267">
        <v>0.11072429112743887</v>
      </c>
    </row>
    <row r="1068" spans="2:5" ht="15">
      <c r="B1068" s="267"/>
      <c r="C1068" s="267"/>
      <c r="D1068" s="267"/>
      <c r="E1068" s="267"/>
    </row>
    <row r="1069" spans="2:5" ht="15">
      <c r="B1069" s="267"/>
      <c r="C1069" s="267"/>
      <c r="D1069" s="267"/>
      <c r="E1069" s="267"/>
    </row>
    <row r="1070" spans="2:5" ht="15">
      <c r="B1070" s="267"/>
      <c r="C1070" s="267"/>
      <c r="D1070" s="267"/>
      <c r="E1070" s="267"/>
    </row>
    <row r="1071" spans="2:5" ht="15">
      <c r="B1071" s="267"/>
      <c r="C1071" s="267"/>
      <c r="D1071" s="267"/>
      <c r="E1071" s="267"/>
    </row>
    <row r="1072" spans="2:5" ht="15">
      <c r="B1072" s="267"/>
      <c r="C1072" s="267"/>
      <c r="D1072" s="267"/>
      <c r="E1072" s="267"/>
    </row>
    <row r="1073" spans="2:5" ht="15">
      <c r="B1073" s="267"/>
      <c r="C1073" s="267"/>
      <c r="D1073" s="267"/>
      <c r="E1073" s="267"/>
    </row>
    <row r="1074" spans="2:5" ht="15">
      <c r="B1074" s="267"/>
      <c r="C1074" s="267"/>
      <c r="D1074" s="267"/>
      <c r="E1074" s="267"/>
    </row>
    <row r="1075" spans="2:5" ht="15">
      <c r="B1075" s="267"/>
      <c r="C1075" s="267"/>
      <c r="D1075" s="267"/>
      <c r="E1075" s="267"/>
    </row>
    <row r="1076" spans="2:5" ht="15">
      <c r="B1076" s="267"/>
      <c r="C1076" s="267"/>
      <c r="D1076" s="267"/>
      <c r="E1076" s="267"/>
    </row>
    <row r="1077" spans="2:5" ht="15">
      <c r="B1077" s="267"/>
      <c r="C1077" s="267"/>
      <c r="D1077" s="267"/>
      <c r="E1077" s="267"/>
    </row>
    <row r="1078" spans="2:5" ht="15">
      <c r="B1078" s="267"/>
      <c r="C1078" s="267"/>
      <c r="D1078" s="267"/>
      <c r="E1078" s="267"/>
    </row>
    <row r="1079" spans="2:5" ht="15">
      <c r="B1079" s="267"/>
      <c r="C1079" s="267"/>
      <c r="D1079" s="267"/>
      <c r="E1079" s="267"/>
    </row>
    <row r="1080" spans="2:5" ht="15">
      <c r="B1080" s="267"/>
      <c r="C1080" s="267"/>
      <c r="D1080" s="267"/>
      <c r="E1080" s="267"/>
    </row>
    <row r="1081" spans="2:5" ht="15">
      <c r="B1081" s="267"/>
      <c r="C1081" s="267"/>
      <c r="D1081" s="267"/>
      <c r="E1081" s="267"/>
    </row>
    <row r="1082" spans="2:5" ht="15">
      <c r="B1082" s="267"/>
      <c r="C1082" s="267"/>
      <c r="D1082" s="267"/>
      <c r="E1082" s="267"/>
    </row>
    <row r="1083" spans="2:5" ht="15">
      <c r="B1083" s="267"/>
      <c r="C1083" s="267"/>
      <c r="D1083" s="267"/>
      <c r="E1083" s="267"/>
    </row>
    <row r="1084" spans="2:5" ht="15">
      <c r="B1084" s="267"/>
      <c r="C1084" s="267"/>
      <c r="D1084" s="267"/>
      <c r="E1084" s="267"/>
    </row>
    <row r="1085" spans="2:5" ht="15">
      <c r="B1085" s="267"/>
      <c r="C1085" s="267"/>
      <c r="D1085" s="267"/>
      <c r="E1085" s="267"/>
    </row>
    <row r="1086" spans="2:5" ht="15">
      <c r="B1086" s="267"/>
      <c r="C1086" s="267"/>
      <c r="D1086" s="267"/>
      <c r="E1086" s="267"/>
    </row>
    <row r="1087" spans="2:5" ht="15">
      <c r="B1087" s="267"/>
      <c r="C1087" s="267"/>
      <c r="D1087" s="267"/>
      <c r="E1087" s="267"/>
    </row>
    <row r="1088" spans="2:5" ht="15">
      <c r="B1088" s="267"/>
      <c r="C1088" s="267"/>
      <c r="D1088" s="267"/>
      <c r="E1088" s="267"/>
    </row>
    <row r="1089" spans="2:5" ht="15">
      <c r="B1089" s="267"/>
      <c r="C1089" s="267"/>
      <c r="D1089" s="267"/>
      <c r="E1089" s="267"/>
    </row>
    <row r="1090" spans="2:5" ht="15">
      <c r="B1090" s="267"/>
      <c r="C1090" s="267"/>
      <c r="D1090" s="267"/>
      <c r="E1090" s="267"/>
    </row>
    <row r="1091" spans="2:5" ht="15">
      <c r="B1091" s="267"/>
      <c r="C1091" s="267"/>
      <c r="D1091" s="267"/>
      <c r="E1091" s="267"/>
    </row>
    <row r="1092" spans="2:5" ht="15">
      <c r="B1092" s="267"/>
      <c r="C1092" s="267"/>
      <c r="D1092" s="267"/>
      <c r="E1092" s="267"/>
    </row>
    <row r="1093" spans="2:5" ht="15">
      <c r="B1093" s="267"/>
      <c r="C1093" s="267"/>
      <c r="D1093" s="267"/>
      <c r="E1093" s="267"/>
    </row>
    <row r="1094" spans="2:5" ht="15">
      <c r="B1094" s="267"/>
      <c r="C1094" s="267"/>
      <c r="D1094" s="267"/>
      <c r="E1094" s="267"/>
    </row>
    <row r="1095" spans="2:5" ht="15">
      <c r="B1095" s="267"/>
      <c r="C1095" s="267"/>
      <c r="D1095" s="267"/>
      <c r="E1095" s="267"/>
    </row>
    <row r="1096" spans="2:5" ht="15">
      <c r="B1096" s="267"/>
      <c r="C1096" s="267"/>
      <c r="D1096" s="267"/>
      <c r="E1096" s="267"/>
    </row>
    <row r="1097" spans="2:5" ht="15">
      <c r="B1097" s="267"/>
      <c r="C1097" s="267"/>
      <c r="D1097" s="267"/>
      <c r="E1097" s="267"/>
    </row>
    <row r="1098" spans="2:5" ht="15">
      <c r="B1098" s="267"/>
      <c r="C1098" s="267"/>
      <c r="D1098" s="267"/>
      <c r="E1098" s="267"/>
    </row>
    <row r="1099" spans="2:5" ht="15">
      <c r="B1099" s="267"/>
      <c r="C1099" s="267"/>
      <c r="D1099" s="267"/>
      <c r="E1099" s="267"/>
    </row>
    <row r="1100" spans="2:5" ht="15">
      <c r="B1100" s="267"/>
      <c r="C1100" s="267"/>
      <c r="D1100" s="267"/>
      <c r="E1100" s="267"/>
    </row>
    <row r="1101" spans="2:5" ht="15">
      <c r="B1101" s="267"/>
      <c r="C1101" s="267"/>
      <c r="D1101" s="267"/>
      <c r="E1101" s="267"/>
    </row>
    <row r="1102" spans="2:5" ht="15">
      <c r="B1102" s="267"/>
      <c r="C1102" s="267"/>
      <c r="D1102" s="267"/>
      <c r="E1102" s="267"/>
    </row>
    <row r="1103" spans="2:5" ht="15">
      <c r="B1103" s="267"/>
      <c r="C1103" s="267"/>
      <c r="D1103" s="267"/>
      <c r="E1103" s="267"/>
    </row>
    <row r="1104" spans="2:5" ht="15">
      <c r="B1104" s="267"/>
      <c r="C1104" s="267"/>
      <c r="D1104" s="267"/>
      <c r="E1104" s="267"/>
    </row>
    <row r="1105" spans="2:5" ht="15">
      <c r="B1105" s="267"/>
      <c r="C1105" s="267"/>
      <c r="D1105" s="267"/>
      <c r="E1105" s="267"/>
    </row>
    <row r="1106" spans="2:5" ht="15">
      <c r="B1106" s="267"/>
      <c r="C1106" s="267"/>
      <c r="D1106" s="267"/>
      <c r="E1106" s="267"/>
    </row>
    <row r="1107" spans="2:5" ht="15">
      <c r="B1107" s="267"/>
      <c r="C1107" s="267"/>
      <c r="D1107" s="267"/>
      <c r="E1107" s="267"/>
    </row>
    <row r="1108" spans="2:5" ht="15">
      <c r="B1108" s="267"/>
      <c r="C1108" s="267"/>
      <c r="D1108" s="267"/>
      <c r="E1108" s="267"/>
    </row>
    <row r="1109" spans="2:5" ht="15">
      <c r="B1109" s="267"/>
      <c r="C1109" s="267"/>
      <c r="D1109" s="267"/>
      <c r="E1109" s="267"/>
    </row>
    <row r="1110" spans="2:5" ht="15">
      <c r="B1110" s="267"/>
      <c r="C1110" s="267"/>
      <c r="D1110" s="267"/>
      <c r="E1110" s="267"/>
    </row>
    <row r="1111" spans="2:5" ht="15">
      <c r="B1111" s="267"/>
      <c r="C1111" s="267"/>
      <c r="D1111" s="267"/>
      <c r="E1111" s="267"/>
    </row>
    <row r="1112" spans="2:5" ht="15">
      <c r="B1112" s="267"/>
      <c r="C1112" s="267"/>
      <c r="D1112" s="267"/>
      <c r="E1112" s="267"/>
    </row>
    <row r="1113" spans="2:5" ht="15">
      <c r="B1113" s="267"/>
      <c r="C1113" s="267"/>
      <c r="D1113" s="267"/>
      <c r="E1113" s="267"/>
    </row>
    <row r="1114" spans="2:5" ht="15">
      <c r="B1114" s="267"/>
      <c r="C1114" s="267"/>
      <c r="D1114" s="267"/>
      <c r="E1114" s="267"/>
    </row>
    <row r="1115" spans="2:5" ht="15">
      <c r="B1115" s="267"/>
      <c r="C1115" s="267"/>
      <c r="D1115" s="267"/>
      <c r="E1115" s="267"/>
    </row>
    <row r="1116" spans="2:5" ht="15">
      <c r="B1116" s="267"/>
      <c r="C1116" s="267"/>
      <c r="D1116" s="267"/>
      <c r="E1116" s="267"/>
    </row>
    <row r="1117" spans="2:5" ht="15">
      <c r="B1117" s="267"/>
      <c r="C1117" s="267"/>
      <c r="D1117" s="267"/>
      <c r="E1117" s="267"/>
    </row>
    <row r="1118" spans="2:5" ht="15">
      <c r="B1118" s="267"/>
      <c r="C1118" s="267"/>
      <c r="D1118" s="267"/>
      <c r="E1118" s="267"/>
    </row>
    <row r="1119" spans="2:5" ht="15">
      <c r="B1119" s="267"/>
      <c r="C1119" s="267"/>
      <c r="D1119" s="267"/>
      <c r="E1119" s="267"/>
    </row>
    <row r="1120" spans="2:5" ht="15">
      <c r="B1120" s="267"/>
      <c r="C1120" s="267"/>
      <c r="D1120" s="267"/>
      <c r="E1120" s="267"/>
    </row>
    <row r="1121" spans="2:5" ht="15">
      <c r="B1121" s="267"/>
      <c r="C1121" s="267"/>
      <c r="D1121" s="267"/>
      <c r="E1121" s="267"/>
    </row>
    <row r="1122" spans="2:5" ht="15">
      <c r="B1122" s="267"/>
      <c r="C1122" s="267"/>
      <c r="D1122" s="267"/>
      <c r="E1122" s="267"/>
    </row>
    <row r="1123" spans="2:5" ht="15">
      <c r="B1123" s="267"/>
      <c r="C1123" s="267"/>
      <c r="D1123" s="267"/>
      <c r="E1123" s="267"/>
    </row>
    <row r="1124" spans="2:5" ht="15">
      <c r="B1124" s="267"/>
      <c r="C1124" s="267"/>
      <c r="D1124" s="267"/>
      <c r="E1124" s="267"/>
    </row>
    <row r="1125" spans="2:5" ht="15">
      <c r="B1125" s="267"/>
      <c r="C1125" s="267"/>
      <c r="D1125" s="267"/>
      <c r="E1125" s="267"/>
    </row>
    <row r="1126" spans="2:5" ht="15">
      <c r="B1126" s="267"/>
      <c r="C1126" s="267"/>
      <c r="D1126" s="267"/>
      <c r="E1126" s="267"/>
    </row>
    <row r="1127" spans="2:5" ht="15">
      <c r="B1127" s="267"/>
      <c r="C1127" s="267"/>
      <c r="D1127" s="267"/>
      <c r="E1127" s="267"/>
    </row>
    <row r="1128" spans="2:5" ht="15">
      <c r="B1128" s="267"/>
      <c r="C1128" s="267"/>
      <c r="D1128" s="267"/>
      <c r="E1128" s="267"/>
    </row>
    <row r="1129" spans="2:5" ht="15">
      <c r="B1129" s="267"/>
      <c r="C1129" s="267"/>
      <c r="D1129" s="267"/>
      <c r="E1129" s="267"/>
    </row>
    <row r="1130" spans="2:5" ht="15">
      <c r="B1130" s="267"/>
      <c r="C1130" s="267"/>
      <c r="D1130" s="267"/>
      <c r="E1130" s="267"/>
    </row>
    <row r="1131" spans="2:5" ht="15">
      <c r="B1131" s="267"/>
      <c r="C1131" s="267"/>
      <c r="D1131" s="267"/>
      <c r="E1131" s="267"/>
    </row>
    <row r="1132" spans="2:5" ht="15">
      <c r="B1132" s="267"/>
      <c r="C1132" s="267"/>
      <c r="D1132" s="267"/>
      <c r="E1132" s="267"/>
    </row>
    <row r="1133" spans="2:5" ht="15">
      <c r="B1133" s="267"/>
      <c r="C1133" s="267"/>
      <c r="D1133" s="267"/>
      <c r="E1133" s="267"/>
    </row>
    <row r="1134" spans="2:5" ht="15">
      <c r="B1134" s="267"/>
      <c r="C1134" s="267"/>
      <c r="D1134" s="267"/>
      <c r="E1134" s="267"/>
    </row>
    <row r="1135" spans="2:5" ht="15">
      <c r="B1135" s="267"/>
      <c r="C1135" s="267"/>
      <c r="D1135" s="267"/>
      <c r="E1135" s="267"/>
    </row>
    <row r="1136" spans="2:5" ht="15">
      <c r="B1136" s="267"/>
      <c r="C1136" s="267"/>
      <c r="D1136" s="267"/>
      <c r="E1136" s="267"/>
    </row>
    <row r="1137" spans="2:5" ht="15">
      <c r="B1137" s="267"/>
      <c r="C1137" s="267"/>
      <c r="D1137" s="267"/>
      <c r="E1137" s="267"/>
    </row>
    <row r="1138" spans="2:5" ht="15">
      <c r="B1138" s="267"/>
      <c r="C1138" s="267"/>
      <c r="D1138" s="267"/>
      <c r="E1138" s="267"/>
    </row>
    <row r="1139" spans="2:5" ht="15">
      <c r="B1139" s="267"/>
      <c r="C1139" s="267"/>
      <c r="D1139" s="267"/>
      <c r="E1139" s="267"/>
    </row>
    <row r="1140" spans="2:5" ht="15">
      <c r="B1140" s="267"/>
      <c r="C1140" s="267"/>
      <c r="D1140" s="267"/>
      <c r="E1140" s="267"/>
    </row>
    <row r="1141" spans="2:5" ht="15">
      <c r="B1141" s="267"/>
      <c r="C1141" s="267"/>
      <c r="D1141" s="267"/>
      <c r="E1141" s="267"/>
    </row>
    <row r="1142" spans="2:5" ht="15">
      <c r="B1142" s="267"/>
      <c r="C1142" s="267"/>
      <c r="D1142" s="267"/>
      <c r="E1142" s="267"/>
    </row>
    <row r="1143" spans="2:5" ht="15">
      <c r="B1143" s="267"/>
      <c r="C1143" s="267"/>
      <c r="D1143" s="267"/>
      <c r="E1143" s="267"/>
    </row>
    <row r="1144" spans="2:5" ht="15">
      <c r="B1144" s="267"/>
      <c r="C1144" s="267"/>
      <c r="D1144" s="267"/>
      <c r="E1144" s="267"/>
    </row>
    <row r="1145" spans="2:5" ht="15">
      <c r="B1145" s="267"/>
      <c r="C1145" s="267"/>
      <c r="D1145" s="267"/>
      <c r="E1145" s="267"/>
    </row>
    <row r="1146" spans="2:5" ht="15">
      <c r="B1146" s="267"/>
      <c r="C1146" s="267"/>
      <c r="D1146" s="267"/>
      <c r="E1146" s="267"/>
    </row>
    <row r="1147" spans="2:5" ht="15">
      <c r="B1147" s="267"/>
      <c r="C1147" s="267"/>
      <c r="D1147" s="267"/>
      <c r="E1147" s="267"/>
    </row>
    <row r="1148" spans="2:5" ht="15">
      <c r="B1148" s="267"/>
      <c r="C1148" s="267"/>
      <c r="D1148" s="267"/>
      <c r="E1148" s="267"/>
    </row>
    <row r="1149" spans="2:5" ht="15">
      <c r="B1149" s="267"/>
      <c r="C1149" s="267"/>
      <c r="D1149" s="267"/>
      <c r="E1149" s="267"/>
    </row>
    <row r="1150" spans="2:5" ht="15">
      <c r="B1150" s="267"/>
      <c r="C1150" s="267"/>
      <c r="D1150" s="267"/>
      <c r="E1150" s="267"/>
    </row>
    <row r="1151" spans="2:5" ht="15">
      <c r="B1151" s="267"/>
      <c r="C1151" s="267"/>
      <c r="D1151" s="267"/>
      <c r="E1151" s="267"/>
    </row>
    <row r="1152" spans="2:5" ht="15">
      <c r="B1152" s="267"/>
      <c r="C1152" s="267"/>
      <c r="D1152" s="267"/>
      <c r="E1152" s="267"/>
    </row>
    <row r="1153" spans="2:5" ht="15">
      <c r="B1153" s="267"/>
      <c r="C1153" s="267"/>
      <c r="D1153" s="267"/>
      <c r="E1153" s="267"/>
    </row>
    <row r="1154" spans="2:5" ht="15">
      <c r="B1154" s="267"/>
      <c r="C1154" s="267"/>
      <c r="D1154" s="267"/>
      <c r="E1154" s="267"/>
    </row>
    <row r="1155" spans="2:5" ht="15">
      <c r="B1155" s="267"/>
      <c r="C1155" s="267"/>
      <c r="D1155" s="267"/>
      <c r="E1155" s="267"/>
    </row>
    <row r="1156" spans="2:5" ht="15">
      <c r="B1156" s="267"/>
      <c r="C1156" s="267"/>
      <c r="D1156" s="267"/>
      <c r="E1156" s="267"/>
    </row>
    <row r="1157" spans="2:5" ht="15">
      <c r="B1157" s="267"/>
      <c r="C1157" s="267"/>
      <c r="D1157" s="267"/>
      <c r="E1157" s="267"/>
    </row>
    <row r="1158" spans="2:5" ht="15">
      <c r="B1158" s="267"/>
      <c r="C1158" s="267"/>
      <c r="D1158" s="267"/>
      <c r="E1158" s="267"/>
    </row>
    <row r="1159" spans="2:5" ht="15">
      <c r="B1159" s="267"/>
      <c r="C1159" s="267"/>
      <c r="D1159" s="267"/>
      <c r="E1159" s="267"/>
    </row>
    <row r="1160" spans="2:5" ht="15">
      <c r="B1160" s="267"/>
      <c r="C1160" s="267"/>
      <c r="D1160" s="267"/>
      <c r="E1160" s="267"/>
    </row>
    <row r="1161" spans="2:5" ht="15">
      <c r="B1161" s="267"/>
      <c r="C1161" s="267"/>
      <c r="D1161" s="267"/>
      <c r="E1161" s="267"/>
    </row>
    <row r="1162" spans="2:5" ht="15">
      <c r="B1162" s="267"/>
      <c r="C1162" s="267"/>
      <c r="D1162" s="267"/>
      <c r="E1162" s="267"/>
    </row>
    <row r="1163" spans="2:5" ht="15">
      <c r="B1163" s="267"/>
      <c r="C1163" s="267"/>
      <c r="D1163" s="267"/>
      <c r="E1163" s="267"/>
    </row>
    <row r="1164" spans="2:5" ht="15">
      <c r="B1164" s="267"/>
      <c r="C1164" s="267"/>
      <c r="D1164" s="267"/>
      <c r="E1164" s="267"/>
    </row>
    <row r="1165" spans="2:5" ht="15">
      <c r="B1165" s="267"/>
      <c r="C1165" s="267"/>
      <c r="D1165" s="267"/>
      <c r="E1165" s="267"/>
    </row>
    <row r="1166" spans="2:5" ht="15">
      <c r="B1166" s="267"/>
      <c r="C1166" s="267"/>
      <c r="D1166" s="267"/>
      <c r="E1166" s="267"/>
    </row>
    <row r="1167" spans="2:5" ht="15">
      <c r="B1167" s="267"/>
      <c r="C1167" s="267"/>
      <c r="D1167" s="267"/>
      <c r="E1167" s="267"/>
    </row>
    <row r="1168" spans="2:5" ht="15">
      <c r="B1168" s="267"/>
      <c r="C1168" s="267"/>
      <c r="D1168" s="267"/>
      <c r="E1168" s="267"/>
    </row>
    <row r="1169" spans="2:5" ht="15">
      <c r="B1169" s="267"/>
      <c r="C1169" s="267"/>
      <c r="D1169" s="267"/>
      <c r="E1169" s="267"/>
    </row>
    <row r="1170" spans="2:5" ht="15">
      <c r="B1170" s="267"/>
      <c r="C1170" s="267"/>
      <c r="D1170" s="267"/>
      <c r="E1170" s="267"/>
    </row>
    <row r="1171" spans="2:5" ht="15">
      <c r="B1171" s="267"/>
      <c r="C1171" s="267"/>
      <c r="D1171" s="267"/>
      <c r="E1171" s="267"/>
    </row>
    <row r="1172" spans="2:5" ht="15">
      <c r="B1172" s="267"/>
      <c r="C1172" s="267"/>
      <c r="D1172" s="267"/>
      <c r="E1172" s="267"/>
    </row>
    <row r="1173" spans="2:5" ht="15">
      <c r="B1173" s="267"/>
      <c r="C1173" s="267"/>
      <c r="D1173" s="267"/>
      <c r="E1173" s="267"/>
    </row>
    <row r="1174" spans="2:5" ht="15">
      <c r="B1174" s="267"/>
      <c r="C1174" s="267"/>
      <c r="D1174" s="267"/>
      <c r="E1174" s="267"/>
    </row>
    <row r="1175" spans="2:5" ht="15">
      <c r="B1175" s="267"/>
      <c r="C1175" s="267"/>
      <c r="D1175" s="267"/>
      <c r="E1175" s="267"/>
    </row>
    <row r="1176" spans="2:5" ht="15">
      <c r="B1176" s="267"/>
      <c r="C1176" s="267"/>
      <c r="D1176" s="267"/>
      <c r="E1176" s="267"/>
    </row>
    <row r="1177" spans="2:5" ht="15">
      <c r="B1177" s="267"/>
      <c r="C1177" s="267"/>
      <c r="D1177" s="267"/>
      <c r="E1177" s="267"/>
    </row>
    <row r="1178" spans="2:5" ht="15">
      <c r="B1178" s="267"/>
      <c r="C1178" s="267"/>
      <c r="D1178" s="267"/>
      <c r="E1178" s="267"/>
    </row>
    <row r="1179" spans="2:5" ht="15">
      <c r="B1179" s="267"/>
      <c r="C1179" s="267"/>
      <c r="D1179" s="267"/>
      <c r="E1179" s="267"/>
    </row>
    <row r="1180" spans="2:5" ht="15">
      <c r="B1180" s="267"/>
      <c r="C1180" s="267"/>
      <c r="D1180" s="267"/>
      <c r="E1180" s="267"/>
    </row>
    <row r="1181" spans="2:5" ht="15">
      <c r="B1181" s="267"/>
      <c r="C1181" s="267"/>
      <c r="D1181" s="267"/>
      <c r="E1181" s="267"/>
    </row>
    <row r="1182" spans="2:5" ht="15">
      <c r="B1182" s="267"/>
      <c r="C1182" s="267"/>
      <c r="D1182" s="267"/>
      <c r="E1182" s="267"/>
    </row>
    <row r="1183" spans="2:5" ht="15">
      <c r="B1183" s="267"/>
      <c r="C1183" s="267"/>
      <c r="D1183" s="267"/>
      <c r="E1183" s="267"/>
    </row>
    <row r="1184" spans="2:5" ht="15">
      <c r="B1184" s="267"/>
      <c r="C1184" s="267"/>
      <c r="D1184" s="267"/>
      <c r="E1184" s="267"/>
    </row>
    <row r="1185" spans="2:5" ht="15">
      <c r="B1185" s="267"/>
      <c r="C1185" s="267"/>
      <c r="D1185" s="267"/>
      <c r="E1185" s="267"/>
    </row>
    <row r="1186" spans="2:5" ht="15">
      <c r="B1186" s="267"/>
      <c r="C1186" s="267"/>
      <c r="D1186" s="267"/>
      <c r="E1186" s="267"/>
    </row>
    <row r="1187" spans="2:5" ht="15">
      <c r="B1187" s="267"/>
      <c r="C1187" s="267"/>
      <c r="D1187" s="267"/>
      <c r="E1187" s="267"/>
    </row>
    <row r="1188" spans="2:5" ht="15">
      <c r="B1188" s="267"/>
      <c r="C1188" s="267"/>
      <c r="D1188" s="267"/>
      <c r="E1188" s="267"/>
    </row>
    <row r="1189" spans="2:5" ht="15">
      <c r="B1189" s="267"/>
      <c r="C1189" s="267"/>
      <c r="D1189" s="267"/>
      <c r="E1189" s="267"/>
    </row>
    <row r="1190" spans="2:5" ht="15">
      <c r="B1190" s="267"/>
      <c r="C1190" s="267"/>
      <c r="D1190" s="267"/>
      <c r="E1190" s="267"/>
    </row>
    <row r="1191" spans="2:5" ht="15">
      <c r="B1191" s="267"/>
      <c r="C1191" s="267"/>
      <c r="D1191" s="267"/>
      <c r="E1191" s="267"/>
    </row>
    <row r="1192" spans="2:5" ht="15">
      <c r="B1192" s="267"/>
      <c r="C1192" s="267"/>
      <c r="D1192" s="267"/>
      <c r="E1192" s="267"/>
    </row>
    <row r="1193" spans="2:5" ht="15">
      <c r="B1193" s="267"/>
      <c r="C1193" s="267"/>
      <c r="D1193" s="267"/>
      <c r="E1193" s="267"/>
    </row>
    <row r="1194" spans="2:5" ht="15">
      <c r="B1194" s="267"/>
      <c r="C1194" s="267"/>
      <c r="D1194" s="267"/>
      <c r="E1194" s="267"/>
    </row>
    <row r="1195" spans="2:5" ht="15">
      <c r="B1195" s="267"/>
      <c r="C1195" s="267"/>
      <c r="D1195" s="267"/>
      <c r="E1195" s="267"/>
    </row>
    <row r="1196" spans="2:5" ht="15">
      <c r="B1196" s="267"/>
      <c r="C1196" s="267"/>
      <c r="D1196" s="267"/>
      <c r="E1196" s="267"/>
    </row>
    <row r="1197" spans="2:5" ht="15">
      <c r="B1197" s="267"/>
      <c r="C1197" s="267"/>
      <c r="D1197" s="267"/>
      <c r="E1197" s="267"/>
    </row>
    <row r="1198" spans="2:5" ht="15">
      <c r="B1198" s="267"/>
      <c r="C1198" s="267"/>
      <c r="D1198" s="267"/>
      <c r="E1198" s="267"/>
    </row>
    <row r="1199" spans="2:5" ht="15">
      <c r="B1199" s="267"/>
      <c r="C1199" s="267"/>
      <c r="D1199" s="267"/>
      <c r="E1199" s="267"/>
    </row>
    <row r="1200" spans="2:5" ht="15">
      <c r="B1200" s="267"/>
      <c r="C1200" s="267"/>
      <c r="D1200" s="267"/>
      <c r="E1200" s="267"/>
    </row>
    <row r="1201" spans="2:5" ht="15">
      <c r="B1201" s="267"/>
      <c r="C1201" s="267"/>
      <c r="D1201" s="267"/>
      <c r="E1201" s="267"/>
    </row>
    <row r="1202" spans="2:5" ht="15">
      <c r="B1202" s="267"/>
      <c r="C1202" s="267"/>
      <c r="D1202" s="267"/>
      <c r="E1202" s="267"/>
    </row>
    <row r="1203" spans="2:5" ht="15">
      <c r="B1203" s="267"/>
      <c r="C1203" s="267"/>
      <c r="D1203" s="267"/>
      <c r="E1203" s="267"/>
    </row>
    <row r="1204" spans="2:5" ht="15">
      <c r="B1204" s="267"/>
      <c r="C1204" s="267"/>
      <c r="D1204" s="267"/>
      <c r="E1204" s="267"/>
    </row>
    <row r="1205" spans="2:5" ht="15">
      <c r="B1205" s="267"/>
      <c r="C1205" s="267"/>
      <c r="D1205" s="267"/>
      <c r="E1205" s="267"/>
    </row>
    <row r="1206" spans="2:5" ht="15">
      <c r="B1206" s="267"/>
      <c r="C1206" s="267"/>
      <c r="D1206" s="267"/>
      <c r="E1206" s="267"/>
    </row>
    <row r="1207" spans="2:5" ht="15">
      <c r="B1207" s="267"/>
      <c r="C1207" s="267"/>
      <c r="D1207" s="267"/>
      <c r="E1207" s="267"/>
    </row>
    <row r="1208" spans="2:5" ht="15">
      <c r="B1208" s="267"/>
      <c r="C1208" s="267"/>
      <c r="D1208" s="267"/>
      <c r="E1208" s="267"/>
    </row>
    <row r="1209" spans="2:5" ht="15">
      <c r="B1209" s="267"/>
      <c r="C1209" s="267"/>
      <c r="D1209" s="267"/>
      <c r="E1209" s="267"/>
    </row>
    <row r="1210" spans="2:5" ht="15">
      <c r="B1210" s="267"/>
      <c r="C1210" s="267"/>
      <c r="D1210" s="267"/>
      <c r="E1210" s="267"/>
    </row>
    <row r="1211" spans="2:5" ht="15">
      <c r="B1211" s="267"/>
      <c r="C1211" s="267"/>
      <c r="D1211" s="267"/>
      <c r="E1211" s="267"/>
    </row>
    <row r="1212" spans="2:5" ht="15">
      <c r="B1212" s="267"/>
      <c r="C1212" s="267"/>
      <c r="D1212" s="267"/>
      <c r="E1212" s="267"/>
    </row>
    <row r="1213" spans="2:5" ht="15">
      <c r="B1213" s="267"/>
      <c r="C1213" s="267"/>
      <c r="D1213" s="267"/>
      <c r="E1213" s="267"/>
    </row>
    <row r="1214" spans="2:5" ht="15">
      <c r="B1214" s="267"/>
      <c r="C1214" s="267"/>
      <c r="D1214" s="267"/>
      <c r="E1214" s="267"/>
    </row>
    <row r="1215" spans="2:5" ht="15">
      <c r="B1215" s="267"/>
      <c r="C1215" s="267"/>
      <c r="D1215" s="267"/>
      <c r="E1215" s="267"/>
    </row>
    <row r="1216" spans="2:5" ht="15">
      <c r="B1216" s="267"/>
      <c r="C1216" s="267"/>
      <c r="D1216" s="267"/>
      <c r="E1216" s="267"/>
    </row>
    <row r="1217" spans="2:5" ht="15">
      <c r="B1217" s="267"/>
      <c r="C1217" s="267"/>
      <c r="D1217" s="267"/>
      <c r="E1217" s="267"/>
    </row>
    <row r="1218" spans="2:5" ht="15">
      <c r="B1218" s="267"/>
      <c r="C1218" s="267"/>
      <c r="D1218" s="267"/>
      <c r="E1218" s="267"/>
    </row>
    <row r="1219" spans="2:5" ht="15">
      <c r="B1219" s="267"/>
      <c r="C1219" s="267"/>
      <c r="D1219" s="267"/>
      <c r="E1219" s="267"/>
    </row>
    <row r="1220" spans="2:5" ht="15">
      <c r="B1220" s="267"/>
      <c r="C1220" s="267"/>
      <c r="D1220" s="267"/>
      <c r="E1220" s="267"/>
    </row>
    <row r="1221" spans="2:5" ht="15">
      <c r="B1221" s="267"/>
      <c r="C1221" s="267"/>
      <c r="D1221" s="267"/>
      <c r="E1221" s="267"/>
    </row>
    <row r="1222" spans="2:5" ht="15">
      <c r="B1222" s="267"/>
      <c r="C1222" s="267"/>
      <c r="D1222" s="267"/>
      <c r="E1222" s="267"/>
    </row>
    <row r="1223" spans="2:5" ht="15">
      <c r="B1223" s="267"/>
      <c r="C1223" s="267"/>
      <c r="D1223" s="267"/>
      <c r="E1223" s="267"/>
    </row>
    <row r="1224" spans="2:5" ht="15">
      <c r="B1224" s="267"/>
      <c r="C1224" s="267"/>
      <c r="D1224" s="267"/>
      <c r="E1224" s="267"/>
    </row>
    <row r="1225" spans="2:5" ht="15">
      <c r="B1225" s="267"/>
      <c r="C1225" s="267"/>
      <c r="D1225" s="267"/>
      <c r="E1225" s="267"/>
    </row>
    <row r="1226" spans="2:5" ht="15">
      <c r="B1226" s="267"/>
      <c r="C1226" s="267"/>
      <c r="D1226" s="267"/>
      <c r="E1226" s="267"/>
    </row>
    <row r="1227" spans="2:5" ht="15">
      <c r="B1227" s="267"/>
      <c r="C1227" s="267"/>
      <c r="D1227" s="267"/>
      <c r="E1227" s="267"/>
    </row>
    <row r="1228" spans="2:5" ht="15">
      <c r="B1228" s="267"/>
      <c r="C1228" s="267"/>
      <c r="D1228" s="267"/>
      <c r="E1228" s="267"/>
    </row>
    <row r="1229" spans="2:5" ht="15">
      <c r="B1229" s="267"/>
      <c r="C1229" s="267"/>
      <c r="D1229" s="267"/>
      <c r="E1229" s="267"/>
    </row>
    <row r="1230" spans="2:5" ht="15">
      <c r="B1230" s="267"/>
      <c r="C1230" s="267"/>
      <c r="D1230" s="267"/>
      <c r="E1230" s="267"/>
    </row>
    <row r="1231" spans="2:5" ht="15">
      <c r="B1231" s="267"/>
      <c r="C1231" s="267"/>
      <c r="D1231" s="267"/>
      <c r="E1231" s="267"/>
    </row>
    <row r="1232" spans="2:5" ht="15">
      <c r="B1232" s="267"/>
      <c r="C1232" s="267"/>
      <c r="D1232" s="267"/>
      <c r="E1232" s="267"/>
    </row>
    <row r="1233" spans="2:5" ht="15">
      <c r="B1233" s="267"/>
      <c r="C1233" s="267"/>
      <c r="D1233" s="267"/>
      <c r="E1233" s="267"/>
    </row>
    <row r="1234" spans="2:5" ht="15">
      <c r="B1234" s="267"/>
      <c r="C1234" s="267"/>
      <c r="D1234" s="267"/>
      <c r="E1234" s="267"/>
    </row>
    <row r="1235" spans="2:5" ht="15">
      <c r="B1235" s="267"/>
      <c r="C1235" s="267"/>
      <c r="D1235" s="267"/>
      <c r="E1235" s="267"/>
    </row>
    <row r="1236" spans="2:5" ht="15">
      <c r="B1236" s="267"/>
      <c r="C1236" s="267"/>
      <c r="D1236" s="267"/>
      <c r="E1236" s="267"/>
    </row>
    <row r="1237" spans="2:5" ht="15">
      <c r="B1237" s="267"/>
      <c r="C1237" s="267"/>
      <c r="D1237" s="267"/>
      <c r="E1237" s="267"/>
    </row>
    <row r="1238" spans="2:5" ht="15">
      <c r="B1238" s="267"/>
      <c r="C1238" s="267"/>
      <c r="D1238" s="267"/>
      <c r="E1238" s="267"/>
    </row>
    <row r="1239" spans="2:5" ht="15">
      <c r="B1239" s="267"/>
      <c r="C1239" s="267"/>
      <c r="D1239" s="267"/>
      <c r="E1239" s="267"/>
    </row>
    <row r="1240" spans="2:5" ht="15">
      <c r="B1240" s="267"/>
      <c r="C1240" s="267"/>
      <c r="D1240" s="267"/>
      <c r="E1240" s="267"/>
    </row>
    <row r="1241" spans="2:5" ht="15">
      <c r="B1241" s="267"/>
      <c r="C1241" s="267"/>
      <c r="D1241" s="267"/>
      <c r="E1241" s="267"/>
    </row>
    <row r="1242" spans="2:5" ht="15">
      <c r="B1242" s="267"/>
      <c r="C1242" s="267"/>
      <c r="D1242" s="267"/>
      <c r="E1242" s="267"/>
    </row>
    <row r="1243" spans="2:5" ht="15">
      <c r="B1243" s="267"/>
      <c r="C1243" s="267"/>
      <c r="D1243" s="267"/>
      <c r="E1243" s="267"/>
    </row>
    <row r="1244" spans="2:5" ht="15">
      <c r="B1244" s="267"/>
      <c r="C1244" s="267"/>
      <c r="D1244" s="267"/>
      <c r="E1244" s="267"/>
    </row>
    <row r="1245" spans="2:5" ht="15">
      <c r="B1245" s="267"/>
      <c r="C1245" s="267"/>
      <c r="D1245" s="267"/>
      <c r="E1245" s="267"/>
    </row>
    <row r="1246" spans="2:5" ht="15">
      <c r="B1246" s="267"/>
      <c r="C1246" s="267"/>
      <c r="D1246" s="267"/>
      <c r="E1246" s="267"/>
    </row>
    <row r="1247" spans="2:5" ht="15">
      <c r="B1247" s="267"/>
      <c r="C1247" s="267"/>
      <c r="D1247" s="267"/>
      <c r="E1247" s="267"/>
    </row>
    <row r="1248" spans="2:5" ht="15">
      <c r="B1248" s="267"/>
      <c r="C1248" s="267"/>
      <c r="D1248" s="267"/>
      <c r="E1248" s="267"/>
    </row>
    <row r="1249" spans="2:5" ht="15">
      <c r="B1249" s="267"/>
      <c r="C1249" s="267"/>
      <c r="D1249" s="267"/>
      <c r="E1249" s="267"/>
    </row>
    <row r="1250" spans="2:5" ht="15">
      <c r="B1250" s="267"/>
      <c r="C1250" s="267"/>
      <c r="D1250" s="267"/>
      <c r="E1250" s="267"/>
    </row>
    <row r="1251" spans="2:5" ht="15">
      <c r="B1251" s="267"/>
      <c r="C1251" s="267"/>
      <c r="D1251" s="267"/>
      <c r="E1251" s="267"/>
    </row>
    <row r="1252" spans="2:5" ht="15">
      <c r="B1252" s="267"/>
      <c r="C1252" s="267"/>
      <c r="D1252" s="267"/>
      <c r="E1252" s="267"/>
    </row>
    <row r="1253" spans="2:5" ht="15">
      <c r="B1253" s="267"/>
      <c r="C1253" s="267"/>
      <c r="D1253" s="267"/>
      <c r="E1253" s="267"/>
    </row>
    <row r="1254" spans="2:5" ht="15">
      <c r="B1254" s="267"/>
      <c r="C1254" s="267"/>
      <c r="D1254" s="267"/>
      <c r="E1254" s="267"/>
    </row>
    <row r="1255" spans="2:5" ht="15">
      <c r="B1255" s="267"/>
      <c r="C1255" s="267"/>
      <c r="D1255" s="267"/>
      <c r="E1255" s="267"/>
    </row>
    <row r="1256" spans="2:5" ht="15">
      <c r="B1256" s="267"/>
      <c r="C1256" s="267"/>
      <c r="D1256" s="267"/>
      <c r="E1256" s="267"/>
    </row>
    <row r="1257" spans="2:5" ht="15">
      <c r="B1257" s="267"/>
      <c r="C1257" s="267"/>
      <c r="D1257" s="267"/>
      <c r="E1257" s="267"/>
    </row>
    <row r="1258" spans="2:5" ht="15">
      <c r="B1258" s="267"/>
      <c r="C1258" s="267"/>
      <c r="D1258" s="267"/>
      <c r="E1258" s="267"/>
    </row>
    <row r="1259" spans="2:5" ht="15">
      <c r="B1259" s="267"/>
      <c r="C1259" s="267"/>
      <c r="D1259" s="267"/>
      <c r="E1259" s="267"/>
    </row>
    <row r="1260" spans="2:5" ht="15">
      <c r="B1260" s="267"/>
      <c r="C1260" s="267"/>
      <c r="D1260" s="267"/>
      <c r="E1260" s="267"/>
    </row>
    <row r="1261" spans="2:5" ht="15">
      <c r="B1261" s="267"/>
      <c r="C1261" s="267"/>
      <c r="D1261" s="267"/>
      <c r="E1261" s="267"/>
    </row>
    <row r="1262" spans="2:5" ht="15">
      <c r="B1262" s="267"/>
      <c r="C1262" s="267"/>
      <c r="D1262" s="267"/>
      <c r="E1262" s="267"/>
    </row>
    <row r="1263" spans="2:5" ht="15">
      <c r="B1263" s="267"/>
      <c r="C1263" s="267"/>
      <c r="D1263" s="267"/>
      <c r="E1263" s="267"/>
    </row>
    <row r="1264" spans="2:5" ht="15">
      <c r="B1264" s="267"/>
      <c r="C1264" s="267"/>
      <c r="D1264" s="267"/>
      <c r="E1264" s="267"/>
    </row>
    <row r="1265" spans="2:5" ht="15">
      <c r="B1265" s="267"/>
      <c r="C1265" s="267"/>
      <c r="D1265" s="267"/>
      <c r="E1265" s="267"/>
    </row>
    <row r="1266" spans="2:5" ht="15">
      <c r="B1266" s="267"/>
      <c r="C1266" s="267"/>
      <c r="D1266" s="267"/>
      <c r="E1266" s="267"/>
    </row>
    <row r="1267" spans="2:5" ht="15">
      <c r="B1267" s="267"/>
      <c r="C1267" s="267"/>
      <c r="D1267" s="267"/>
      <c r="E1267" s="267"/>
    </row>
    <row r="1268" spans="2:5" ht="15">
      <c r="B1268" s="267"/>
      <c r="C1268" s="267"/>
      <c r="D1268" s="267"/>
      <c r="E1268" s="267"/>
    </row>
    <row r="1269" spans="2:5" ht="15">
      <c r="B1269" s="267"/>
      <c r="C1269" s="267"/>
      <c r="D1269" s="267"/>
      <c r="E1269" s="267"/>
    </row>
    <row r="1270" spans="2:5" ht="15">
      <c r="B1270" s="267"/>
      <c r="C1270" s="267"/>
      <c r="D1270" s="267"/>
      <c r="E1270" s="267"/>
    </row>
    <row r="1271" spans="2:5" ht="15">
      <c r="B1271" s="267"/>
      <c r="C1271" s="267"/>
      <c r="D1271" s="267"/>
      <c r="E1271" s="267"/>
    </row>
    <row r="1272" spans="2:5" ht="15">
      <c r="B1272" s="267"/>
      <c r="C1272" s="267"/>
      <c r="D1272" s="267"/>
      <c r="E1272" s="267"/>
    </row>
    <row r="1273" spans="2:5" ht="15">
      <c r="B1273" s="267"/>
      <c r="C1273" s="267"/>
      <c r="D1273" s="267"/>
      <c r="E1273" s="267"/>
    </row>
    <row r="1274" spans="2:5" ht="15">
      <c r="B1274" s="267"/>
      <c r="C1274" s="267"/>
      <c r="D1274" s="267"/>
      <c r="E1274" s="267"/>
    </row>
    <row r="1275" spans="2:5" ht="15">
      <c r="B1275" s="267"/>
      <c r="C1275" s="267"/>
      <c r="D1275" s="267"/>
      <c r="E1275" s="267"/>
    </row>
    <row r="1276" spans="2:5" ht="15">
      <c r="B1276" s="267"/>
      <c r="C1276" s="267"/>
      <c r="D1276" s="267"/>
      <c r="E1276" s="267"/>
    </row>
    <row r="1277" spans="2:5" ht="15">
      <c r="B1277" s="267"/>
      <c r="C1277" s="267"/>
      <c r="D1277" s="267"/>
      <c r="E1277" s="267"/>
    </row>
    <row r="1278" spans="2:5" ht="15">
      <c r="B1278" s="267"/>
      <c r="C1278" s="267"/>
      <c r="D1278" s="267"/>
      <c r="E1278" s="267"/>
    </row>
    <row r="1279" spans="2:5" ht="15">
      <c r="B1279" s="267"/>
      <c r="C1279" s="267"/>
      <c r="D1279" s="267"/>
      <c r="E1279" s="267"/>
    </row>
    <row r="1280" spans="2:5" ht="15">
      <c r="B1280" s="267"/>
      <c r="C1280" s="267"/>
      <c r="D1280" s="267"/>
      <c r="E1280" s="267"/>
    </row>
    <row r="1281" spans="2:5" ht="15">
      <c r="B1281" s="267"/>
      <c r="C1281" s="267"/>
      <c r="D1281" s="267"/>
      <c r="E1281" s="267"/>
    </row>
    <row r="1282" spans="2:5" ht="15">
      <c r="B1282" s="267"/>
      <c r="C1282" s="267"/>
      <c r="D1282" s="267"/>
      <c r="E1282" s="267"/>
    </row>
    <row r="1283" spans="2:5" ht="15">
      <c r="B1283" s="267"/>
      <c r="C1283" s="267"/>
      <c r="D1283" s="267"/>
      <c r="E1283" s="267"/>
    </row>
    <row r="1284" spans="2:5" ht="15">
      <c r="B1284" s="267"/>
      <c r="C1284" s="267"/>
      <c r="D1284" s="267"/>
      <c r="E1284" s="267"/>
    </row>
    <row r="1285" spans="2:5" ht="15">
      <c r="B1285" s="267"/>
      <c r="C1285" s="267"/>
      <c r="D1285" s="267"/>
      <c r="E1285" s="267"/>
    </row>
    <row r="1286" spans="2:5" ht="15">
      <c r="B1286" s="267"/>
      <c r="C1286" s="267"/>
      <c r="D1286" s="267"/>
      <c r="E1286" s="267"/>
    </row>
    <row r="1287" spans="2:5" ht="15">
      <c r="B1287" s="267"/>
      <c r="C1287" s="267"/>
      <c r="D1287" s="267"/>
      <c r="E1287" s="267"/>
    </row>
    <row r="1288" spans="2:5" ht="15">
      <c r="B1288" s="267"/>
      <c r="C1288" s="267"/>
      <c r="D1288" s="267"/>
      <c r="E1288" s="267"/>
    </row>
    <row r="1289" spans="2:5" ht="15">
      <c r="B1289" s="267"/>
      <c r="C1289" s="267"/>
      <c r="D1289" s="267"/>
      <c r="E1289" s="267"/>
    </row>
    <row r="1290" spans="2:5" ht="15">
      <c r="B1290" s="267"/>
      <c r="C1290" s="267"/>
      <c r="D1290" s="267"/>
      <c r="E1290" s="267"/>
    </row>
    <row r="1291" spans="2:5" ht="15">
      <c r="B1291" s="267"/>
      <c r="C1291" s="267"/>
      <c r="D1291" s="267"/>
      <c r="E1291" s="267"/>
    </row>
    <row r="1292" spans="2:5" ht="15">
      <c r="B1292" s="267"/>
      <c r="C1292" s="267"/>
      <c r="D1292" s="267"/>
      <c r="E1292" s="267"/>
    </row>
    <row r="1293" spans="2:5" ht="15">
      <c r="B1293" s="267"/>
      <c r="C1293" s="267"/>
      <c r="D1293" s="267"/>
      <c r="E1293" s="267"/>
    </row>
    <row r="1294" spans="2:5" ht="15">
      <c r="B1294" s="267"/>
      <c r="C1294" s="267"/>
      <c r="D1294" s="267"/>
      <c r="E1294" s="267"/>
    </row>
    <row r="1295" spans="2:5" ht="15">
      <c r="B1295" s="267"/>
      <c r="C1295" s="267"/>
      <c r="D1295" s="267"/>
      <c r="E1295" s="267"/>
    </row>
    <row r="1296" spans="2:5" ht="15">
      <c r="B1296" s="267"/>
      <c r="C1296" s="267"/>
      <c r="D1296" s="267"/>
      <c r="E1296" s="267"/>
    </row>
    <row r="1297" spans="2:5" ht="15">
      <c r="B1297" s="267"/>
      <c r="C1297" s="267"/>
      <c r="D1297" s="267"/>
      <c r="E1297" s="267"/>
    </row>
    <row r="1298" spans="2:5" ht="15">
      <c r="B1298" s="267"/>
      <c r="C1298" s="267"/>
      <c r="D1298" s="267"/>
      <c r="E1298" s="267"/>
    </row>
    <row r="1299" spans="2:5" ht="15">
      <c r="B1299" s="267"/>
      <c r="C1299" s="267"/>
      <c r="D1299" s="267"/>
      <c r="E1299" s="267"/>
    </row>
    <row r="1300" spans="2:5" ht="15">
      <c r="B1300" s="267"/>
      <c r="C1300" s="267"/>
      <c r="D1300" s="267"/>
      <c r="E1300" s="267"/>
    </row>
    <row r="1301" spans="2:5" ht="15">
      <c r="B1301" s="267"/>
      <c r="C1301" s="267"/>
      <c r="D1301" s="267"/>
      <c r="E1301" s="267"/>
    </row>
    <row r="1302" spans="2:5" ht="15">
      <c r="B1302" s="267"/>
      <c r="C1302" s="267"/>
      <c r="D1302" s="267"/>
      <c r="E1302" s="267"/>
    </row>
    <row r="1303" spans="2:5" ht="15">
      <c r="B1303" s="267"/>
      <c r="C1303" s="267"/>
      <c r="D1303" s="267"/>
      <c r="E1303" s="267"/>
    </row>
    <row r="1304" spans="2:5" ht="15">
      <c r="B1304" s="267"/>
      <c r="C1304" s="267"/>
      <c r="D1304" s="267"/>
      <c r="E1304" s="267"/>
    </row>
    <row r="1305" spans="2:5" ht="15">
      <c r="B1305" s="267"/>
      <c r="C1305" s="267"/>
      <c r="D1305" s="267"/>
      <c r="E1305" s="267"/>
    </row>
    <row r="1306" spans="2:5" ht="15">
      <c r="B1306" s="267"/>
      <c r="C1306" s="267"/>
      <c r="D1306" s="267"/>
      <c r="E1306" s="267"/>
    </row>
    <row r="1307" spans="2:5" ht="15">
      <c r="B1307" s="267"/>
      <c r="C1307" s="267"/>
      <c r="D1307" s="267"/>
      <c r="E1307" s="267"/>
    </row>
    <row r="1308" spans="2:5" ht="15">
      <c r="B1308" s="267"/>
      <c r="C1308" s="267"/>
      <c r="D1308" s="267"/>
      <c r="E1308" s="267"/>
    </row>
    <row r="1309" spans="2:5" ht="15">
      <c r="B1309" s="267"/>
      <c r="C1309" s="267"/>
      <c r="D1309" s="267"/>
      <c r="E1309" s="267"/>
    </row>
    <row r="1310" spans="2:5" ht="15">
      <c r="B1310" s="267"/>
      <c r="C1310" s="267"/>
      <c r="D1310" s="267"/>
      <c r="E1310" s="267"/>
    </row>
    <row r="1311" spans="2:5" ht="15">
      <c r="B1311" s="267"/>
      <c r="C1311" s="267"/>
      <c r="D1311" s="267"/>
      <c r="E1311" s="267"/>
    </row>
    <row r="1312" spans="2:5" ht="15">
      <c r="B1312" s="267"/>
      <c r="C1312" s="267"/>
      <c r="D1312" s="267"/>
      <c r="E1312" s="267"/>
    </row>
    <row r="1313" spans="2:5" ht="15">
      <c r="B1313" s="267"/>
      <c r="C1313" s="267"/>
      <c r="D1313" s="267"/>
      <c r="E1313" s="267"/>
    </row>
    <row r="1314" spans="2:5" ht="15">
      <c r="B1314" s="267"/>
      <c r="C1314" s="267"/>
      <c r="D1314" s="267"/>
      <c r="E1314" s="267"/>
    </row>
    <row r="1315" spans="2:5" ht="15">
      <c r="B1315" s="267"/>
      <c r="C1315" s="267"/>
      <c r="D1315" s="267"/>
      <c r="E1315" s="267"/>
    </row>
    <row r="1316" spans="2:5" ht="15">
      <c r="B1316" s="267"/>
      <c r="C1316" s="267"/>
      <c r="D1316" s="267"/>
      <c r="E1316" s="267"/>
    </row>
    <row r="1317" spans="2:5" ht="15">
      <c r="B1317" s="267"/>
      <c r="C1317" s="267"/>
      <c r="D1317" s="267"/>
      <c r="E1317" s="267"/>
    </row>
    <row r="1318" spans="2:5" ht="15">
      <c r="B1318" s="267"/>
      <c r="C1318" s="267"/>
      <c r="D1318" s="267"/>
      <c r="E1318" s="267"/>
    </row>
    <row r="1319" spans="2:5" ht="15">
      <c r="B1319" s="267"/>
      <c r="C1319" s="267"/>
      <c r="D1319" s="267"/>
      <c r="E1319" s="267"/>
    </row>
    <row r="1320" spans="2:5" ht="15">
      <c r="B1320" s="267"/>
      <c r="C1320" s="267"/>
      <c r="D1320" s="267"/>
      <c r="E1320" s="267"/>
    </row>
    <row r="1321" spans="2:5" ht="15">
      <c r="B1321" s="267"/>
      <c r="C1321" s="267"/>
      <c r="D1321" s="267"/>
      <c r="E1321" s="267"/>
    </row>
    <row r="1322" spans="2:5" ht="15">
      <c r="B1322" s="267"/>
      <c r="C1322" s="267"/>
      <c r="D1322" s="267"/>
      <c r="E1322" s="267"/>
    </row>
    <row r="1323" spans="2:5" ht="15">
      <c r="B1323" s="267"/>
      <c r="C1323" s="267"/>
      <c r="D1323" s="267"/>
      <c r="E1323" s="267"/>
    </row>
    <row r="1324" spans="2:5" ht="15">
      <c r="B1324" s="267"/>
      <c r="C1324" s="267"/>
      <c r="D1324" s="267"/>
      <c r="E1324" s="267"/>
    </row>
    <row r="1325" spans="2:5" ht="15">
      <c r="B1325" s="267"/>
      <c r="C1325" s="267"/>
      <c r="D1325" s="267"/>
      <c r="E1325" s="267"/>
    </row>
    <row r="1326" spans="2:5" ht="15">
      <c r="B1326" s="267"/>
      <c r="C1326" s="267"/>
      <c r="D1326" s="267"/>
      <c r="E1326" s="267"/>
    </row>
    <row r="1327" spans="2:5" ht="15">
      <c r="B1327" s="267"/>
      <c r="C1327" s="267"/>
      <c r="D1327" s="267"/>
      <c r="E1327" s="267"/>
    </row>
    <row r="1328" spans="2:5" ht="15">
      <c r="B1328" s="267"/>
      <c r="C1328" s="267"/>
      <c r="D1328" s="267"/>
      <c r="E1328" s="267"/>
    </row>
    <row r="1329" spans="2:5" ht="15">
      <c r="B1329" s="267"/>
      <c r="C1329" s="267"/>
      <c r="D1329" s="267"/>
      <c r="E1329" s="267"/>
    </row>
    <row r="1330" spans="2:5" ht="15">
      <c r="B1330" s="267"/>
      <c r="C1330" s="267"/>
      <c r="D1330" s="267"/>
      <c r="E1330" s="267"/>
    </row>
    <row r="1331" spans="2:5" ht="15">
      <c r="B1331" s="267"/>
      <c r="C1331" s="267"/>
      <c r="D1331" s="267"/>
      <c r="E1331" s="267"/>
    </row>
    <row r="1332" spans="2:5" ht="15">
      <c r="B1332" s="267"/>
      <c r="C1332" s="267"/>
      <c r="D1332" s="267"/>
      <c r="E1332" s="267"/>
    </row>
    <row r="1333" spans="2:5" ht="15">
      <c r="B1333" s="267"/>
      <c r="C1333" s="267"/>
      <c r="D1333" s="267"/>
      <c r="E1333" s="267"/>
    </row>
    <row r="1334" spans="2:5" ht="15">
      <c r="B1334" s="267"/>
      <c r="C1334" s="267"/>
      <c r="D1334" s="267"/>
      <c r="E1334" s="267"/>
    </row>
    <row r="1335" spans="2:5" ht="15">
      <c r="B1335" s="267"/>
      <c r="C1335" s="267"/>
      <c r="D1335" s="267"/>
      <c r="E1335" s="267"/>
    </row>
    <row r="1336" spans="2:5" ht="15">
      <c r="B1336" s="267"/>
      <c r="C1336" s="267"/>
      <c r="D1336" s="267"/>
      <c r="E1336" s="267"/>
    </row>
    <row r="1337" spans="2:5" ht="15">
      <c r="B1337" s="267"/>
      <c r="C1337" s="267"/>
      <c r="D1337" s="267"/>
      <c r="E1337" s="267"/>
    </row>
    <row r="1338" spans="2:5" ht="15">
      <c r="B1338" s="267"/>
      <c r="C1338" s="267"/>
      <c r="D1338" s="267"/>
      <c r="E1338" s="267"/>
    </row>
    <row r="1339" spans="2:5" ht="15">
      <c r="B1339" s="267"/>
      <c r="C1339" s="267"/>
      <c r="D1339" s="267"/>
      <c r="E1339" s="267"/>
    </row>
    <row r="1340" spans="2:5" ht="15">
      <c r="B1340" s="267"/>
      <c r="C1340" s="267"/>
      <c r="D1340" s="267"/>
      <c r="E1340" s="267"/>
    </row>
    <row r="1341" spans="2:5" ht="15">
      <c r="B1341" s="267"/>
      <c r="C1341" s="267"/>
      <c r="D1341" s="267"/>
      <c r="E1341" s="267"/>
    </row>
    <row r="1342" spans="2:5" ht="15">
      <c r="B1342" s="267"/>
      <c r="C1342" s="267"/>
      <c r="D1342" s="267"/>
      <c r="E1342" s="267"/>
    </row>
    <row r="1343" spans="2:5" ht="15">
      <c r="B1343" s="267"/>
      <c r="C1343" s="267"/>
      <c r="D1343" s="267"/>
      <c r="E1343" s="267"/>
    </row>
    <row r="1344" spans="2:5" ht="15">
      <c r="B1344" s="267"/>
      <c r="C1344" s="267"/>
      <c r="D1344" s="267"/>
      <c r="E1344" s="267"/>
    </row>
    <row r="1345" spans="2:5" ht="15">
      <c r="B1345" s="267"/>
      <c r="C1345" s="267"/>
      <c r="D1345" s="267"/>
      <c r="E1345" s="267"/>
    </row>
    <row r="1346" spans="2:5" ht="15">
      <c r="B1346" s="267"/>
      <c r="C1346" s="267"/>
      <c r="D1346" s="267"/>
      <c r="E1346" s="267"/>
    </row>
    <row r="1347" spans="2:5" ht="15">
      <c r="B1347" s="267"/>
      <c r="C1347" s="267"/>
      <c r="D1347" s="267"/>
      <c r="E1347" s="267"/>
    </row>
    <row r="1348" spans="2:5" ht="15">
      <c r="B1348" s="267"/>
      <c r="C1348" s="267"/>
      <c r="D1348" s="267"/>
      <c r="E1348" s="267"/>
    </row>
    <row r="1349" spans="2:5" ht="15">
      <c r="B1349" s="267"/>
      <c r="C1349" s="267"/>
      <c r="D1349" s="267"/>
      <c r="E1349" s="267"/>
    </row>
    <row r="1350" spans="2:5" ht="15">
      <c r="B1350" s="267"/>
      <c r="C1350" s="267"/>
      <c r="D1350" s="267"/>
      <c r="E1350" s="267"/>
    </row>
    <row r="1351" spans="2:5" ht="15">
      <c r="B1351" s="267"/>
      <c r="C1351" s="267"/>
      <c r="D1351" s="267"/>
      <c r="E1351" s="267"/>
    </row>
    <row r="1352" spans="2:5" ht="15">
      <c r="B1352" s="267"/>
      <c r="C1352" s="267"/>
      <c r="D1352" s="267"/>
      <c r="E1352" s="267"/>
    </row>
    <row r="1353" spans="2:5" ht="15">
      <c r="B1353" s="267"/>
      <c r="C1353" s="267"/>
      <c r="D1353" s="267"/>
      <c r="E1353" s="267"/>
    </row>
    <row r="1354" spans="2:5" ht="15">
      <c r="B1354" s="267"/>
      <c r="C1354" s="267"/>
      <c r="D1354" s="267"/>
      <c r="E1354" s="267"/>
    </row>
    <row r="1355" spans="2:5" ht="15">
      <c r="B1355" s="267"/>
      <c r="C1355" s="267"/>
      <c r="D1355" s="267"/>
      <c r="E1355" s="267"/>
    </row>
    <row r="1356" spans="2:5" ht="15">
      <c r="B1356" s="267"/>
      <c r="C1356" s="267"/>
      <c r="D1356" s="267"/>
      <c r="E1356" s="267"/>
    </row>
    <row r="1357" spans="2:5" ht="15">
      <c r="B1357" s="267"/>
      <c r="C1357" s="267"/>
      <c r="D1357" s="267"/>
      <c r="E1357" s="267"/>
    </row>
    <row r="1358" spans="2:5" ht="15">
      <c r="B1358" s="267"/>
      <c r="C1358" s="267"/>
      <c r="D1358" s="267"/>
      <c r="E1358" s="267"/>
    </row>
    <row r="1359" spans="2:5" ht="15">
      <c r="B1359" s="267"/>
      <c r="C1359" s="267"/>
      <c r="D1359" s="267"/>
      <c r="E1359" s="267"/>
    </row>
    <row r="1360" spans="2:5" ht="15">
      <c r="B1360" s="267"/>
      <c r="C1360" s="267"/>
      <c r="D1360" s="267"/>
      <c r="E1360" s="267"/>
    </row>
    <row r="1361" spans="2:5" ht="15">
      <c r="B1361" s="267"/>
      <c r="C1361" s="267"/>
      <c r="D1361" s="267"/>
      <c r="E1361" s="267"/>
    </row>
    <row r="1362" spans="2:5" ht="15">
      <c r="B1362" s="267"/>
      <c r="C1362" s="267"/>
      <c r="D1362" s="267"/>
      <c r="E1362" s="267"/>
    </row>
    <row r="1363" spans="2:5" ht="15">
      <c r="B1363" s="267"/>
      <c r="C1363" s="267"/>
      <c r="D1363" s="267"/>
      <c r="E1363" s="267"/>
    </row>
    <row r="1364" spans="2:5" ht="15">
      <c r="B1364" s="267"/>
      <c r="C1364" s="267"/>
      <c r="D1364" s="267"/>
      <c r="E1364" s="267"/>
    </row>
    <row r="1365" spans="2:5" ht="15">
      <c r="B1365" s="267"/>
      <c r="C1365" s="267"/>
      <c r="D1365" s="267"/>
      <c r="E1365" s="267"/>
    </row>
    <row r="1366" spans="2:5" ht="15">
      <c r="B1366" s="267"/>
      <c r="C1366" s="267"/>
      <c r="D1366" s="267"/>
      <c r="E1366" s="267"/>
    </row>
    <row r="1367" spans="2:5" ht="15">
      <c r="B1367" s="267"/>
      <c r="C1367" s="267"/>
      <c r="D1367" s="267"/>
      <c r="E1367" s="267"/>
    </row>
    <row r="1368" spans="2:5" ht="15">
      <c r="B1368" s="267"/>
      <c r="C1368" s="267"/>
      <c r="D1368" s="267"/>
      <c r="E1368" s="267"/>
    </row>
    <row r="1369" spans="2:5" ht="15">
      <c r="B1369" s="267"/>
      <c r="C1369" s="267"/>
      <c r="D1369" s="267"/>
      <c r="E1369" s="267"/>
    </row>
    <row r="1370" spans="2:5" ht="15">
      <c r="B1370" s="267"/>
      <c r="C1370" s="267"/>
      <c r="D1370" s="267"/>
      <c r="E1370" s="267"/>
    </row>
    <row r="1371" spans="2:5" ht="15">
      <c r="B1371" s="267"/>
      <c r="C1371" s="267"/>
      <c r="D1371" s="267"/>
      <c r="E1371" s="267"/>
    </row>
    <row r="1372" spans="2:5" ht="15">
      <c r="B1372" s="267"/>
      <c r="C1372" s="267"/>
      <c r="D1372" s="267"/>
      <c r="E1372" s="267"/>
    </row>
    <row r="1373" spans="2:5" ht="15">
      <c r="B1373" s="267"/>
      <c r="C1373" s="267"/>
      <c r="D1373" s="267"/>
      <c r="E1373" s="267"/>
    </row>
    <row r="1374" spans="2:5" ht="15">
      <c r="B1374" s="267"/>
      <c r="C1374" s="267"/>
      <c r="D1374" s="267"/>
      <c r="E1374" s="267"/>
    </row>
    <row r="1375" spans="2:5" ht="15">
      <c r="B1375" s="267"/>
      <c r="C1375" s="267"/>
      <c r="D1375" s="267"/>
      <c r="E1375" s="267"/>
    </row>
    <row r="1376" spans="2:5" ht="15">
      <c r="B1376" s="267"/>
      <c r="C1376" s="267"/>
      <c r="D1376" s="267"/>
      <c r="E1376" s="267"/>
    </row>
    <row r="1377" spans="2:5" ht="15">
      <c r="B1377" s="267"/>
      <c r="C1377" s="267"/>
      <c r="D1377" s="267"/>
      <c r="E1377" s="267"/>
    </row>
    <row r="1378" spans="2:5" ht="15">
      <c r="B1378" s="267"/>
      <c r="C1378" s="267"/>
      <c r="D1378" s="267"/>
      <c r="E1378" s="267"/>
    </row>
    <row r="1379" spans="2:5" ht="15">
      <c r="B1379" s="267"/>
      <c r="C1379" s="267"/>
      <c r="D1379" s="267"/>
      <c r="E1379" s="267"/>
    </row>
    <row r="1380" spans="2:5" ht="15">
      <c r="B1380" s="267"/>
      <c r="C1380" s="267"/>
      <c r="D1380" s="267"/>
      <c r="E1380" s="267"/>
    </row>
    <row r="1381" spans="2:5" ht="15">
      <c r="B1381" s="267"/>
      <c r="C1381" s="267"/>
      <c r="D1381" s="267"/>
      <c r="E1381" s="267"/>
    </row>
    <row r="1382" spans="2:5" ht="15">
      <c r="B1382" s="267"/>
      <c r="C1382" s="267"/>
      <c r="D1382" s="267"/>
      <c r="E1382" s="267"/>
    </row>
    <row r="1383" spans="2:5" ht="15">
      <c r="B1383" s="267"/>
      <c r="C1383" s="267"/>
      <c r="D1383" s="267"/>
      <c r="E1383" s="267"/>
    </row>
    <row r="1384" spans="2:5" ht="15">
      <c r="B1384" s="267"/>
      <c r="C1384" s="267"/>
      <c r="D1384" s="267"/>
      <c r="E1384" s="267"/>
    </row>
    <row r="1385" spans="2:5" ht="15">
      <c r="B1385" s="267"/>
      <c r="C1385" s="267"/>
      <c r="D1385" s="267"/>
      <c r="E1385" s="267"/>
    </row>
    <row r="1386" spans="2:5" ht="15">
      <c r="B1386" s="267"/>
      <c r="C1386" s="267"/>
      <c r="D1386" s="267"/>
      <c r="E1386" s="267"/>
    </row>
    <row r="1387" spans="2:5" ht="15">
      <c r="B1387" s="267"/>
      <c r="C1387" s="267"/>
      <c r="D1387" s="267"/>
      <c r="E1387" s="267"/>
    </row>
    <row r="1388" spans="2:5" ht="15">
      <c r="B1388" s="267"/>
      <c r="C1388" s="267"/>
      <c r="D1388" s="267"/>
      <c r="E1388" s="267"/>
    </row>
    <row r="1389" spans="2:5" ht="15">
      <c r="B1389" s="267"/>
      <c r="C1389" s="267"/>
      <c r="D1389" s="267"/>
      <c r="E1389" s="267"/>
    </row>
    <row r="1390" spans="2:5" ht="15">
      <c r="B1390" s="267"/>
      <c r="C1390" s="267"/>
      <c r="D1390" s="267"/>
      <c r="E1390" s="267"/>
    </row>
    <row r="1391" spans="2:5" ht="15">
      <c r="B1391" s="267"/>
      <c r="C1391" s="267"/>
      <c r="D1391" s="267"/>
      <c r="E1391" s="267"/>
    </row>
    <row r="1392" spans="2:5" ht="15">
      <c r="B1392" s="267"/>
      <c r="C1392" s="267"/>
      <c r="D1392" s="267"/>
      <c r="E1392" s="267"/>
    </row>
    <row r="1393" spans="2:5" ht="15">
      <c r="B1393" s="267"/>
      <c r="C1393" s="267"/>
      <c r="D1393" s="267"/>
      <c r="E1393" s="267"/>
    </row>
    <row r="1394" spans="2:5" ht="15">
      <c r="B1394" s="267"/>
      <c r="C1394" s="267"/>
      <c r="D1394" s="267"/>
      <c r="E1394" s="267"/>
    </row>
    <row r="1395" spans="2:5" ht="15">
      <c r="B1395" s="267"/>
      <c r="C1395" s="267"/>
      <c r="D1395" s="267"/>
      <c r="E1395" s="267"/>
    </row>
    <row r="1396" spans="2:5" ht="15">
      <c r="B1396" s="267"/>
      <c r="C1396" s="267"/>
      <c r="D1396" s="267"/>
      <c r="E1396" s="267"/>
    </row>
    <row r="1397" spans="2:5" ht="15">
      <c r="B1397" s="267"/>
      <c r="C1397" s="267"/>
      <c r="D1397" s="267"/>
      <c r="E1397" s="267"/>
    </row>
    <row r="1398" spans="2:5" ht="15">
      <c r="B1398" s="267"/>
      <c r="C1398" s="267"/>
      <c r="D1398" s="267"/>
      <c r="E1398" s="267"/>
    </row>
    <row r="1399" spans="2:5" ht="15">
      <c r="B1399" s="267"/>
      <c r="C1399" s="267"/>
      <c r="D1399" s="267"/>
      <c r="E1399" s="267"/>
    </row>
    <row r="1400" spans="2:5" ht="15">
      <c r="B1400" s="267"/>
      <c r="C1400" s="267"/>
      <c r="D1400" s="267"/>
      <c r="E1400" s="267"/>
    </row>
    <row r="1401" spans="2:5" ht="15">
      <c r="B1401" s="267"/>
      <c r="C1401" s="267"/>
      <c r="D1401" s="267"/>
      <c r="E1401" s="267"/>
    </row>
    <row r="1402" spans="2:5" ht="15">
      <c r="B1402" s="267"/>
      <c r="C1402" s="267"/>
      <c r="D1402" s="267"/>
      <c r="E1402" s="267"/>
    </row>
    <row r="1403" spans="2:5" ht="15">
      <c r="B1403" s="267"/>
      <c r="C1403" s="267"/>
      <c r="D1403" s="267"/>
      <c r="E1403" s="267"/>
    </row>
    <row r="1404" spans="2:5" ht="15">
      <c r="B1404" s="267"/>
      <c r="C1404" s="267"/>
      <c r="D1404" s="267"/>
      <c r="E1404" s="267"/>
    </row>
    <row r="1405" spans="2:5" ht="15">
      <c r="B1405" s="267"/>
      <c r="C1405" s="267"/>
      <c r="D1405" s="267"/>
      <c r="E1405" s="267"/>
    </row>
    <row r="1406" spans="2:5" ht="15">
      <c r="B1406" s="267"/>
      <c r="C1406" s="267"/>
      <c r="D1406" s="267"/>
      <c r="E1406" s="267"/>
    </row>
    <row r="1407" spans="2:5" ht="15">
      <c r="B1407" s="267"/>
      <c r="C1407" s="267"/>
      <c r="D1407" s="267"/>
      <c r="E1407" s="267"/>
    </row>
    <row r="1408" spans="2:5" ht="15">
      <c r="B1408" s="267"/>
      <c r="C1408" s="267"/>
      <c r="D1408" s="267"/>
      <c r="E1408" s="267"/>
    </row>
    <row r="1409" spans="2:5" ht="15">
      <c r="B1409" s="267"/>
      <c r="C1409" s="267"/>
      <c r="D1409" s="267"/>
      <c r="E1409" s="267"/>
    </row>
    <row r="1410" spans="2:5" ht="15">
      <c r="B1410" s="267"/>
      <c r="C1410" s="267"/>
      <c r="D1410" s="267"/>
      <c r="E1410" s="267"/>
    </row>
    <row r="1411" spans="2:5" ht="15">
      <c r="B1411" s="267"/>
      <c r="C1411" s="267"/>
      <c r="D1411" s="267"/>
      <c r="E1411" s="267"/>
    </row>
    <row r="1412" spans="2:5" ht="15">
      <c r="B1412" s="267"/>
      <c r="C1412" s="267"/>
      <c r="D1412" s="267"/>
      <c r="E1412" s="267"/>
    </row>
    <row r="1413" spans="2:5" ht="15">
      <c r="B1413" s="267"/>
      <c r="C1413" s="267"/>
      <c r="D1413" s="267"/>
      <c r="E1413" s="267"/>
    </row>
    <row r="1414" spans="2:5" ht="15">
      <c r="B1414" s="267"/>
      <c r="C1414" s="267"/>
      <c r="D1414" s="267"/>
      <c r="E1414" s="267"/>
    </row>
    <row r="1415" spans="2:5" ht="15">
      <c r="B1415" s="267"/>
      <c r="C1415" s="267"/>
      <c r="D1415" s="267"/>
      <c r="E1415" s="267"/>
    </row>
    <row r="1416" spans="2:5" ht="15">
      <c r="B1416" s="267"/>
      <c r="C1416" s="267"/>
      <c r="D1416" s="267"/>
      <c r="E1416" s="267"/>
    </row>
    <row r="1417" spans="2:5" ht="15">
      <c r="B1417" s="267"/>
      <c r="C1417" s="267"/>
      <c r="D1417" s="267"/>
      <c r="E1417" s="267"/>
    </row>
    <row r="1418" spans="2:5" ht="15">
      <c r="B1418" s="267"/>
      <c r="C1418" s="267"/>
      <c r="D1418" s="267"/>
      <c r="E1418" s="267"/>
    </row>
    <row r="1419" spans="2:5" ht="15">
      <c r="B1419" s="267"/>
      <c r="C1419" s="267"/>
      <c r="D1419" s="267"/>
      <c r="E1419" s="267"/>
    </row>
  </sheetData>
  <mergeCells count="1">
    <mergeCell ref="F1:G1"/>
  </mergeCells>
  <phoneticPr fontId="3" type="noConversion"/>
  <pageMargins left="0.7" right="0.7" top="0.75" bottom="0.75" header="0.3" footer="0.3"/>
  <pageSetup orientation="portrait" horizontalDpi="4294967293" verticalDpi="300" r:id="rId1"/>
  <drawing r:id="rId2"/>
  <legacyDrawing r:id="rId3"/>
  <controls>
    <mc:AlternateContent xmlns:mc="http://schemas.openxmlformats.org/markup-compatibility/2006">
      <mc:Choice Requires="x14">
        <control shapeId="166913" r:id="rId4" name="CommandButton1">
          <controlPr defaultSize="0" print="0" autoLine="0" r:id="rId5">
            <anchor moveWithCells="1">
              <from>
                <xdr:col>5</xdr:col>
                <xdr:colOff>238125</xdr:colOff>
                <xdr:row>2</xdr:row>
                <xdr:rowOff>171450</xdr:rowOff>
              </from>
              <to>
                <xdr:col>9</xdr:col>
                <xdr:colOff>304800</xdr:colOff>
                <xdr:row>4</xdr:row>
                <xdr:rowOff>123825</xdr:rowOff>
              </to>
            </anchor>
          </controlPr>
        </control>
      </mc:Choice>
      <mc:Fallback>
        <control shapeId="166913" r:id="rId4" name="CommandButton1"/>
      </mc:Fallback>
    </mc:AlternateContent>
    <mc:AlternateContent xmlns:mc="http://schemas.openxmlformats.org/markup-compatibility/2006">
      <mc:Choice Requires="x14">
        <control shapeId="166914" r:id="rId6" name="CommandButton2">
          <controlPr defaultSize="0" autoLine="0" r:id="rId7">
            <anchor moveWithCells="1">
              <from>
                <xdr:col>5</xdr:col>
                <xdr:colOff>219075</xdr:colOff>
                <xdr:row>5</xdr:row>
                <xdr:rowOff>19050</xdr:rowOff>
              </from>
              <to>
                <xdr:col>9</xdr:col>
                <xdr:colOff>304800</xdr:colOff>
                <xdr:row>6</xdr:row>
                <xdr:rowOff>123825</xdr:rowOff>
              </to>
            </anchor>
          </controlPr>
        </control>
      </mc:Choice>
      <mc:Fallback>
        <control shapeId="166914" r:id="rId6" name="CommandButton2"/>
      </mc:Fallback>
    </mc:AlternateContent>
    <mc:AlternateContent xmlns:mc="http://schemas.openxmlformats.org/markup-compatibility/2006">
      <mc:Choice Requires="x14">
        <control shapeId="166916" r:id="rId8" name="CommandButton3">
          <controlPr defaultSize="0" autoLine="0" r:id="rId9">
            <anchor moveWithCells="1">
              <from>
                <xdr:col>5</xdr:col>
                <xdr:colOff>257175</xdr:colOff>
                <xdr:row>7</xdr:row>
                <xdr:rowOff>19050</xdr:rowOff>
              </from>
              <to>
                <xdr:col>9</xdr:col>
                <xdr:colOff>295275</xdr:colOff>
                <xdr:row>8</xdr:row>
                <xdr:rowOff>123825</xdr:rowOff>
              </to>
            </anchor>
          </controlPr>
        </control>
      </mc:Choice>
      <mc:Fallback>
        <control shapeId="166916" r:id="rId8" name="CommandButton3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B2:N31"/>
  <sheetViews>
    <sheetView showGridLines="0" showRowColHeaders="0" zoomScaleNormal="100" workbookViewId="0">
      <selection activeCell="C1" sqref="C1"/>
    </sheetView>
  </sheetViews>
  <sheetFormatPr defaultRowHeight="12.75"/>
  <cols>
    <col min="1" max="1" width="1.42578125" customWidth="1"/>
    <col min="2" max="2" width="0.85546875" customWidth="1"/>
    <col min="14" max="14" width="0.5703125" customWidth="1"/>
  </cols>
  <sheetData>
    <row r="2" spans="2:14" ht="24.75" customHeight="1">
      <c r="B2" s="114"/>
      <c r="C2" s="145" t="s">
        <v>262</v>
      </c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</row>
    <row r="3" spans="2:14">
      <c r="B3" s="114"/>
      <c r="C3" s="196"/>
      <c r="D3" s="196">
        <v>0</v>
      </c>
      <c r="E3" s="196"/>
      <c r="F3" s="196"/>
      <c r="G3" s="196">
        <v>0</v>
      </c>
      <c r="H3" s="196"/>
      <c r="I3" s="196"/>
      <c r="J3" s="196"/>
      <c r="K3" s="196"/>
      <c r="L3" s="196"/>
      <c r="M3" s="196"/>
      <c r="N3" s="114"/>
    </row>
    <row r="4" spans="2:14">
      <c r="B4" s="114"/>
      <c r="C4" s="196"/>
      <c r="D4" s="196">
        <f>MAX(table!C10:C1000)</f>
        <v>4</v>
      </c>
      <c r="E4" s="196"/>
      <c r="F4" s="196"/>
      <c r="G4" s="196">
        <f>D4</f>
        <v>4</v>
      </c>
      <c r="H4" s="196"/>
      <c r="I4" s="196"/>
      <c r="J4" s="196"/>
      <c r="K4" s="196"/>
      <c r="L4" s="196"/>
      <c r="M4" s="196"/>
      <c r="N4" s="114"/>
    </row>
    <row r="5" spans="2:14">
      <c r="B5" s="114"/>
      <c r="C5" s="196"/>
      <c r="D5" s="196"/>
      <c r="E5" s="196"/>
      <c r="F5" s="196"/>
      <c r="G5" s="196"/>
      <c r="H5" s="196"/>
      <c r="I5" s="196"/>
      <c r="J5" s="196"/>
      <c r="K5" s="196"/>
      <c r="L5" s="196"/>
      <c r="M5" s="196"/>
      <c r="N5" s="114"/>
    </row>
    <row r="6" spans="2:14">
      <c r="B6" s="114"/>
      <c r="C6" s="196"/>
      <c r="D6" s="196"/>
      <c r="E6" s="196"/>
      <c r="F6" s="196"/>
      <c r="G6" s="196"/>
      <c r="H6" s="196"/>
      <c r="I6" s="196"/>
      <c r="J6" s="196"/>
      <c r="K6" s="196"/>
      <c r="L6" s="196"/>
      <c r="M6" s="196"/>
      <c r="N6" s="114"/>
    </row>
    <row r="7" spans="2:14">
      <c r="B7" s="114"/>
      <c r="C7" s="196"/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14"/>
    </row>
    <row r="8" spans="2:14">
      <c r="B8" s="114"/>
      <c r="C8" s="196"/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14"/>
    </row>
    <row r="9" spans="2:14">
      <c r="B9" s="114"/>
      <c r="C9" s="196"/>
      <c r="D9" s="196"/>
      <c r="E9" s="196"/>
      <c r="F9" s="196"/>
      <c r="G9" s="196"/>
      <c r="H9" s="196"/>
      <c r="I9" s="196"/>
      <c r="J9" s="196"/>
      <c r="K9" s="196"/>
      <c r="L9" s="196"/>
      <c r="M9" s="196"/>
      <c r="N9" s="114"/>
    </row>
    <row r="10" spans="2:14">
      <c r="B10" s="114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14"/>
    </row>
    <row r="11" spans="2:14">
      <c r="B11" s="114"/>
      <c r="C11" s="196"/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14"/>
    </row>
    <row r="12" spans="2:14">
      <c r="B12" s="114"/>
      <c r="C12" s="196"/>
      <c r="D12" s="196"/>
      <c r="E12" s="196"/>
      <c r="F12" s="196"/>
      <c r="G12" s="196"/>
      <c r="H12" s="196"/>
      <c r="I12" s="196"/>
      <c r="J12" s="196"/>
      <c r="K12" s="196"/>
      <c r="L12" s="196"/>
      <c r="M12" s="196"/>
      <c r="N12" s="114"/>
    </row>
    <row r="13" spans="2:14">
      <c r="B13" s="114"/>
      <c r="C13" s="196"/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14"/>
    </row>
    <row r="14" spans="2:14">
      <c r="B14" s="114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14"/>
    </row>
    <row r="15" spans="2:14">
      <c r="B15" s="114"/>
      <c r="C15" s="196"/>
      <c r="D15" s="196"/>
      <c r="E15" s="196"/>
      <c r="F15" s="196"/>
      <c r="G15" s="196"/>
      <c r="H15" s="196"/>
      <c r="I15" s="196"/>
      <c r="J15" s="196"/>
      <c r="K15" s="196"/>
      <c r="L15" s="196"/>
      <c r="M15" s="196"/>
      <c r="N15" s="114"/>
    </row>
    <row r="16" spans="2:14">
      <c r="B16" s="114"/>
      <c r="C16" s="196"/>
      <c r="D16" s="196"/>
      <c r="E16" s="196"/>
      <c r="F16" s="196"/>
      <c r="G16" s="196"/>
      <c r="H16" s="196"/>
      <c r="I16" s="196"/>
      <c r="J16" s="196"/>
      <c r="K16" s="196"/>
      <c r="L16" s="196"/>
      <c r="M16" s="196"/>
      <c r="N16" s="114"/>
    </row>
    <row r="17" spans="2:14">
      <c r="B17" s="114"/>
      <c r="C17" s="196"/>
      <c r="D17" s="196"/>
      <c r="E17" s="196"/>
      <c r="F17" s="196"/>
      <c r="G17" s="196"/>
      <c r="H17" s="196"/>
      <c r="I17" s="196"/>
      <c r="J17" s="196"/>
      <c r="K17" s="196"/>
      <c r="L17" s="196"/>
      <c r="M17" s="196"/>
      <c r="N17" s="114"/>
    </row>
    <row r="18" spans="2:14">
      <c r="B18" s="114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14"/>
    </row>
    <row r="19" spans="2:14">
      <c r="B19" s="114"/>
      <c r="C19" s="196"/>
      <c r="D19" s="196"/>
      <c r="E19" s="196"/>
      <c r="F19" s="196"/>
      <c r="G19" s="196"/>
      <c r="H19" s="196"/>
      <c r="I19" s="196"/>
      <c r="J19" s="196"/>
      <c r="K19" s="196"/>
      <c r="L19" s="196"/>
      <c r="M19" s="196"/>
      <c r="N19" s="114"/>
    </row>
    <row r="20" spans="2:14">
      <c r="B20" s="114"/>
      <c r="C20" s="196"/>
      <c r="D20" s="196"/>
      <c r="E20" s="196"/>
      <c r="F20" s="196"/>
      <c r="G20" s="196"/>
      <c r="H20" s="196"/>
      <c r="I20" s="196"/>
      <c r="J20" s="196"/>
      <c r="K20" s="196"/>
      <c r="L20" s="196"/>
      <c r="M20" s="196"/>
      <c r="N20" s="114"/>
    </row>
    <row r="21" spans="2:14">
      <c r="B21" s="114"/>
      <c r="C21" s="196"/>
      <c r="D21" s="196"/>
      <c r="E21" s="196"/>
      <c r="F21" s="196"/>
      <c r="G21" s="196"/>
      <c r="H21" s="196"/>
      <c r="I21" s="196"/>
      <c r="J21" s="196"/>
      <c r="K21" s="196"/>
      <c r="L21" s="196"/>
      <c r="M21" s="196"/>
      <c r="N21" s="114"/>
    </row>
    <row r="22" spans="2:14">
      <c r="B22" s="114"/>
      <c r="C22" s="196"/>
      <c r="D22" s="196"/>
      <c r="E22" s="196"/>
      <c r="F22" s="196"/>
      <c r="G22" s="196"/>
      <c r="H22" s="196"/>
      <c r="I22" s="196"/>
      <c r="J22" s="196"/>
      <c r="K22" s="196"/>
      <c r="L22" s="196"/>
      <c r="M22" s="196"/>
      <c r="N22" s="114"/>
    </row>
    <row r="23" spans="2:14">
      <c r="B23" s="114"/>
      <c r="C23" s="196"/>
      <c r="D23" s="196"/>
      <c r="E23" s="196"/>
      <c r="F23" s="196"/>
      <c r="G23" s="196"/>
      <c r="H23" s="196"/>
      <c r="I23" s="196"/>
      <c r="J23" s="196"/>
      <c r="K23" s="196"/>
      <c r="L23" s="196"/>
      <c r="M23" s="196"/>
      <c r="N23" s="114"/>
    </row>
    <row r="24" spans="2:14">
      <c r="B24" s="114"/>
      <c r="C24" s="196"/>
      <c r="D24" s="196"/>
      <c r="E24" s="196"/>
      <c r="F24" s="196"/>
      <c r="G24" s="196"/>
      <c r="H24" s="196"/>
      <c r="I24" s="196"/>
      <c r="J24" s="196"/>
      <c r="K24" s="196"/>
      <c r="L24" s="196"/>
      <c r="M24" s="196"/>
      <c r="N24" s="114"/>
    </row>
    <row r="25" spans="2:14">
      <c r="B25" s="114"/>
      <c r="C25" s="196"/>
      <c r="D25" s="196"/>
      <c r="E25" s="196"/>
      <c r="F25" s="196"/>
      <c r="G25" s="196"/>
      <c r="H25" s="196"/>
      <c r="I25" s="196"/>
      <c r="J25" s="196"/>
      <c r="K25" s="196"/>
      <c r="L25" s="196"/>
      <c r="M25" s="196"/>
      <c r="N25" s="114"/>
    </row>
    <row r="26" spans="2:14">
      <c r="B26" s="114"/>
      <c r="C26" s="196"/>
      <c r="D26" s="196"/>
      <c r="E26" s="196"/>
      <c r="F26" s="196"/>
      <c r="G26" s="196"/>
      <c r="H26" s="196"/>
      <c r="I26" s="196"/>
      <c r="J26" s="196"/>
      <c r="K26" s="196"/>
      <c r="L26" s="196"/>
      <c r="M26" s="196"/>
      <c r="N26" s="114"/>
    </row>
    <row r="27" spans="2:14">
      <c r="B27" s="114"/>
      <c r="C27" s="196"/>
      <c r="D27" s="196"/>
      <c r="E27" s="196"/>
      <c r="F27" s="196"/>
      <c r="G27" s="196"/>
      <c r="H27" s="196"/>
      <c r="I27" s="196"/>
      <c r="J27" s="196"/>
      <c r="K27" s="196"/>
      <c r="L27" s="196"/>
      <c r="M27" s="196"/>
      <c r="N27" s="114"/>
    </row>
    <row r="28" spans="2:14">
      <c r="B28" s="114"/>
      <c r="C28" s="196"/>
      <c r="D28" s="196"/>
      <c r="E28" s="196"/>
      <c r="F28" s="196"/>
      <c r="G28" s="196"/>
      <c r="H28" s="196"/>
      <c r="I28" s="196"/>
      <c r="J28" s="196"/>
      <c r="K28" s="196"/>
      <c r="L28" s="196"/>
      <c r="M28" s="196"/>
      <c r="N28" s="114"/>
    </row>
    <row r="29" spans="2:14">
      <c r="B29" s="114"/>
      <c r="C29" s="196"/>
      <c r="D29" s="196"/>
      <c r="E29" s="196"/>
      <c r="F29" s="196"/>
      <c r="G29" s="196"/>
      <c r="H29" s="196"/>
      <c r="I29" s="196"/>
      <c r="J29" s="196"/>
      <c r="K29" s="196"/>
      <c r="L29" s="196"/>
      <c r="M29" s="196"/>
      <c r="N29" s="114"/>
    </row>
    <row r="30" spans="2:14">
      <c r="B30" s="114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14"/>
    </row>
    <row r="31" spans="2:14" ht="3" customHeight="1">
      <c r="B31" s="114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14"/>
      <c r="N31" s="114"/>
    </row>
  </sheetData>
  <phoneticPr fontId="3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49515" r:id="rId3" name="CommandButton8">
          <controlPr autoLine="0" r:id="rId4">
            <anchor moveWithCells="1">
              <from>
                <xdr:col>14</xdr:col>
                <xdr:colOff>190500</xdr:colOff>
                <xdr:row>20</xdr:row>
                <xdr:rowOff>85725</xdr:rowOff>
              </from>
              <to>
                <xdr:col>17</xdr:col>
                <xdr:colOff>200025</xdr:colOff>
                <xdr:row>22</xdr:row>
                <xdr:rowOff>104775</xdr:rowOff>
              </to>
            </anchor>
          </controlPr>
        </control>
      </mc:Choice>
      <mc:Fallback>
        <control shapeId="7149515" r:id="rId3" name="CommandButton8"/>
      </mc:Fallback>
    </mc:AlternateContent>
    <mc:AlternateContent xmlns:mc="http://schemas.openxmlformats.org/markup-compatibility/2006">
      <mc:Choice Requires="x14">
        <control shapeId="7149514" r:id="rId5" name="CommandButton7">
          <controlPr defaultSize="0" autoLine="0" r:id="rId6">
            <anchor moveWithCells="1">
              <from>
                <xdr:col>14</xdr:col>
                <xdr:colOff>190500</xdr:colOff>
                <xdr:row>15</xdr:row>
                <xdr:rowOff>38100</xdr:rowOff>
              </from>
              <to>
                <xdr:col>17</xdr:col>
                <xdr:colOff>200025</xdr:colOff>
                <xdr:row>17</xdr:row>
                <xdr:rowOff>57150</xdr:rowOff>
              </to>
            </anchor>
          </controlPr>
        </control>
      </mc:Choice>
      <mc:Fallback>
        <control shapeId="7149514" r:id="rId5" name="CommandButton7"/>
      </mc:Fallback>
    </mc:AlternateContent>
    <mc:AlternateContent xmlns:mc="http://schemas.openxmlformats.org/markup-compatibility/2006">
      <mc:Choice Requires="x14">
        <control shapeId="7149513" r:id="rId7" name="CommandButton6">
          <controlPr autoLine="0" r:id="rId8">
            <anchor moveWithCells="1">
              <from>
                <xdr:col>14</xdr:col>
                <xdr:colOff>190500</xdr:colOff>
                <xdr:row>17</xdr:row>
                <xdr:rowOff>104775</xdr:rowOff>
              </from>
              <to>
                <xdr:col>17</xdr:col>
                <xdr:colOff>200025</xdr:colOff>
                <xdr:row>19</xdr:row>
                <xdr:rowOff>123825</xdr:rowOff>
              </to>
            </anchor>
          </controlPr>
        </control>
      </mc:Choice>
      <mc:Fallback>
        <control shapeId="7149513" r:id="rId7" name="CommandButton6"/>
      </mc:Fallback>
    </mc:AlternateContent>
    <mc:AlternateContent xmlns:mc="http://schemas.openxmlformats.org/markup-compatibility/2006">
      <mc:Choice Requires="x14">
        <control shapeId="7149002" r:id="rId9" name="CommandButton1">
          <controlPr defaultSize="0" autoLine="0" r:id="rId10">
            <anchor moveWithCells="1">
              <from>
                <xdr:col>14</xdr:col>
                <xdr:colOff>190500</xdr:colOff>
                <xdr:row>1</xdr:row>
                <xdr:rowOff>38100</xdr:rowOff>
              </from>
              <to>
                <xdr:col>17</xdr:col>
                <xdr:colOff>200025</xdr:colOff>
                <xdr:row>2</xdr:row>
                <xdr:rowOff>19050</xdr:rowOff>
              </to>
            </anchor>
          </controlPr>
        </control>
      </mc:Choice>
      <mc:Fallback>
        <control shapeId="7149002" r:id="rId9" name="CommandButton1"/>
      </mc:Fallback>
    </mc:AlternateContent>
    <mc:AlternateContent xmlns:mc="http://schemas.openxmlformats.org/markup-compatibility/2006">
      <mc:Choice Requires="x14">
        <control shapeId="7149003" r:id="rId11" name="CommandButton2">
          <controlPr defaultSize="0" autoLine="0" r:id="rId12">
            <anchor moveWithCells="1">
              <from>
                <xdr:col>14</xdr:col>
                <xdr:colOff>190500</xdr:colOff>
                <xdr:row>2</xdr:row>
                <xdr:rowOff>57150</xdr:rowOff>
              </from>
              <to>
                <xdr:col>17</xdr:col>
                <xdr:colOff>200025</xdr:colOff>
                <xdr:row>4</xdr:row>
                <xdr:rowOff>9525</xdr:rowOff>
              </to>
            </anchor>
          </controlPr>
        </control>
      </mc:Choice>
      <mc:Fallback>
        <control shapeId="7149003" r:id="rId11" name="CommandButton2"/>
      </mc:Fallback>
    </mc:AlternateContent>
    <mc:AlternateContent xmlns:mc="http://schemas.openxmlformats.org/markup-compatibility/2006">
      <mc:Choice Requires="x14">
        <control shapeId="7149510" r:id="rId13" name="CommandButton3">
          <controlPr defaultSize="0" autoLine="0" r:id="rId14">
            <anchor moveWithCells="1">
              <from>
                <xdr:col>14</xdr:col>
                <xdr:colOff>190500</xdr:colOff>
                <xdr:row>8</xdr:row>
                <xdr:rowOff>66675</xdr:rowOff>
              </from>
              <to>
                <xdr:col>17</xdr:col>
                <xdr:colOff>200025</xdr:colOff>
                <xdr:row>10</xdr:row>
                <xdr:rowOff>19050</xdr:rowOff>
              </to>
            </anchor>
          </controlPr>
        </control>
      </mc:Choice>
      <mc:Fallback>
        <control shapeId="7149510" r:id="rId13" name="CommandButton3"/>
      </mc:Fallback>
    </mc:AlternateContent>
    <mc:AlternateContent xmlns:mc="http://schemas.openxmlformats.org/markup-compatibility/2006">
      <mc:Choice Requires="x14">
        <control shapeId="7149511" r:id="rId15" name="CommandButton4">
          <controlPr defaultSize="0" autoLine="0" r:id="rId16">
            <anchor moveWithCells="1">
              <from>
                <xdr:col>14</xdr:col>
                <xdr:colOff>190500</xdr:colOff>
                <xdr:row>10</xdr:row>
                <xdr:rowOff>95250</xdr:rowOff>
              </from>
              <to>
                <xdr:col>17</xdr:col>
                <xdr:colOff>200025</xdr:colOff>
                <xdr:row>12</xdr:row>
                <xdr:rowOff>47625</xdr:rowOff>
              </to>
            </anchor>
          </controlPr>
        </control>
      </mc:Choice>
      <mc:Fallback>
        <control shapeId="7149511" r:id="rId15" name="CommandButton4"/>
      </mc:Fallback>
    </mc:AlternateContent>
    <mc:AlternateContent xmlns:mc="http://schemas.openxmlformats.org/markup-compatibility/2006">
      <mc:Choice Requires="x14">
        <control shapeId="7149512" r:id="rId17" name="CommandButton5">
          <controlPr defaultSize="0" autoLine="0" r:id="rId18">
            <anchor moveWithCells="1">
              <from>
                <xdr:col>14</xdr:col>
                <xdr:colOff>190500</xdr:colOff>
                <xdr:row>12</xdr:row>
                <xdr:rowOff>123825</xdr:rowOff>
              </from>
              <to>
                <xdr:col>17</xdr:col>
                <xdr:colOff>200025</xdr:colOff>
                <xdr:row>14</xdr:row>
                <xdr:rowOff>123825</xdr:rowOff>
              </to>
            </anchor>
          </controlPr>
        </control>
      </mc:Choice>
      <mc:Fallback>
        <control shapeId="7149512" r:id="rId17" name="CommandButton5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B2:K27"/>
  <sheetViews>
    <sheetView showGridLines="0" showRowColHeaders="0" workbookViewId="0">
      <selection activeCell="B2" sqref="B2"/>
    </sheetView>
  </sheetViews>
  <sheetFormatPr defaultRowHeight="12.75"/>
  <cols>
    <col min="1" max="1" width="3" customWidth="1"/>
    <col min="2" max="2" width="0.7109375" customWidth="1"/>
    <col min="3" max="3" width="3.5703125" customWidth="1"/>
    <col min="9" max="9" width="24.42578125" customWidth="1"/>
    <col min="11" max="11" width="0.5703125" customWidth="1"/>
  </cols>
  <sheetData>
    <row r="2" spans="2:11" ht="18">
      <c r="B2" s="110"/>
      <c r="C2" s="298" t="s">
        <v>264</v>
      </c>
      <c r="D2" s="109"/>
      <c r="E2" s="109"/>
      <c r="F2" s="109"/>
      <c r="G2" s="109"/>
      <c r="H2" s="109"/>
      <c r="I2" s="109"/>
      <c r="J2" s="109"/>
      <c r="K2" s="109"/>
    </row>
    <row r="3" spans="2:11">
      <c r="B3" s="109"/>
      <c r="C3" s="119"/>
      <c r="D3" s="119"/>
      <c r="E3" s="119"/>
      <c r="F3" s="119"/>
      <c r="G3" s="119"/>
      <c r="H3" s="119"/>
      <c r="I3" s="119"/>
      <c r="J3" s="119"/>
      <c r="K3" s="109"/>
    </row>
    <row r="4" spans="2:11">
      <c r="B4" s="109"/>
      <c r="C4" s="119"/>
      <c r="D4" s="119"/>
      <c r="E4" s="119"/>
      <c r="F4" s="119"/>
      <c r="G4" s="119"/>
      <c r="H4" s="119"/>
      <c r="I4" s="119"/>
      <c r="J4" s="119"/>
      <c r="K4" s="109"/>
    </row>
    <row r="5" spans="2:11" ht="20.25">
      <c r="B5" s="109"/>
      <c r="C5" s="119"/>
      <c r="D5" s="296" t="s">
        <v>263</v>
      </c>
      <c r="E5" s="297"/>
      <c r="F5" s="297"/>
      <c r="G5" s="297"/>
      <c r="H5" s="297"/>
      <c r="I5" s="297"/>
      <c r="J5" s="119"/>
      <c r="K5" s="109"/>
    </row>
    <row r="6" spans="2:11">
      <c r="B6" s="109"/>
      <c r="C6" s="119"/>
      <c r="D6" s="120"/>
      <c r="E6" s="119"/>
      <c r="F6" s="119"/>
      <c r="G6" s="119"/>
      <c r="H6" s="119"/>
      <c r="I6" s="119"/>
      <c r="J6" s="119"/>
      <c r="K6" s="109"/>
    </row>
    <row r="7" spans="2:11">
      <c r="B7" s="109"/>
      <c r="C7" s="119"/>
      <c r="D7" s="120"/>
      <c r="E7" s="119"/>
      <c r="F7" s="119"/>
      <c r="G7" s="119"/>
      <c r="H7" s="119"/>
      <c r="I7" s="119"/>
      <c r="J7" s="119"/>
      <c r="K7" s="109"/>
    </row>
    <row r="8" spans="2:11">
      <c r="B8" s="109"/>
      <c r="C8" s="119"/>
      <c r="D8" s="120" t="s">
        <v>192</v>
      </c>
      <c r="E8" s="119"/>
      <c r="F8" s="119"/>
      <c r="G8" s="119"/>
      <c r="H8" s="119"/>
      <c r="I8" s="119"/>
      <c r="J8" s="119"/>
      <c r="K8" s="109"/>
    </row>
    <row r="9" spans="2:11">
      <c r="B9" s="109"/>
      <c r="C9" s="119"/>
      <c r="D9" s="120"/>
      <c r="E9" s="119"/>
      <c r="F9" s="119"/>
      <c r="G9" s="119"/>
      <c r="H9" s="119"/>
      <c r="I9" s="119"/>
      <c r="J9" s="119"/>
      <c r="K9" s="109"/>
    </row>
    <row r="10" spans="2:11">
      <c r="B10" s="109"/>
      <c r="C10" s="119"/>
      <c r="D10" s="119"/>
      <c r="E10" s="119"/>
      <c r="F10" s="119"/>
      <c r="G10" s="119"/>
      <c r="H10" s="119"/>
      <c r="I10" s="119"/>
      <c r="J10" s="119"/>
      <c r="K10" s="109"/>
    </row>
    <row r="11" spans="2:11">
      <c r="B11" s="109"/>
      <c r="C11" s="119"/>
      <c r="D11" s="119"/>
      <c r="E11" s="119"/>
      <c r="F11" s="119"/>
      <c r="G11" s="119"/>
      <c r="H11" s="119"/>
      <c r="I11" s="119"/>
      <c r="J11" s="119"/>
      <c r="K11" s="109"/>
    </row>
    <row r="12" spans="2:11">
      <c r="B12" s="109"/>
      <c r="C12" s="119"/>
      <c r="D12" s="121" t="s">
        <v>184</v>
      </c>
      <c r="E12" s="119"/>
      <c r="F12" s="119"/>
      <c r="G12" s="119"/>
      <c r="H12" s="119"/>
      <c r="I12" s="119"/>
      <c r="J12" s="119"/>
      <c r="K12" s="109"/>
    </row>
    <row r="13" spans="2:11">
      <c r="B13" s="109"/>
      <c r="C13" s="119"/>
      <c r="D13" s="119"/>
      <c r="E13" s="119"/>
      <c r="F13" s="119"/>
      <c r="G13" s="119"/>
      <c r="H13" s="119"/>
      <c r="I13" s="119"/>
      <c r="J13" s="119"/>
      <c r="K13" s="109"/>
    </row>
    <row r="14" spans="2:11">
      <c r="B14" s="109"/>
      <c r="C14" s="119"/>
      <c r="D14" s="119"/>
      <c r="E14" s="120" t="s">
        <v>185</v>
      </c>
      <c r="F14" s="119"/>
      <c r="G14" s="119"/>
      <c r="H14" s="119"/>
      <c r="I14" s="119"/>
      <c r="J14" s="119"/>
      <c r="K14" s="109"/>
    </row>
    <row r="15" spans="2:11">
      <c r="B15" s="109"/>
      <c r="C15" s="119"/>
      <c r="D15" s="119"/>
      <c r="E15" s="119"/>
      <c r="F15" s="119"/>
      <c r="G15" s="119"/>
      <c r="H15" s="119"/>
      <c r="I15" s="119"/>
      <c r="J15" s="119"/>
      <c r="K15" s="109"/>
    </row>
    <row r="16" spans="2:11">
      <c r="B16" s="109"/>
      <c r="C16" s="119"/>
      <c r="D16" s="119"/>
      <c r="E16" s="119"/>
      <c r="F16" s="119"/>
      <c r="G16" s="119"/>
      <c r="H16" s="119"/>
      <c r="I16" s="119"/>
      <c r="J16" s="119"/>
      <c r="K16" s="109"/>
    </row>
    <row r="17" spans="2:11">
      <c r="B17" s="109"/>
      <c r="C17" s="119"/>
      <c r="D17" s="119"/>
      <c r="E17" s="119"/>
      <c r="F17" s="119"/>
      <c r="G17" s="119"/>
      <c r="H17" s="119"/>
      <c r="I17" s="119"/>
      <c r="J17" s="119"/>
      <c r="K17" s="109"/>
    </row>
    <row r="18" spans="2:11">
      <c r="B18" s="109"/>
      <c r="C18" s="119"/>
      <c r="D18" s="119"/>
      <c r="E18" s="120" t="s">
        <v>186</v>
      </c>
      <c r="F18" s="119"/>
      <c r="G18" s="119"/>
      <c r="H18" s="119"/>
      <c r="I18" s="119"/>
      <c r="J18" s="119"/>
      <c r="K18" s="109"/>
    </row>
    <row r="19" spans="2:11">
      <c r="B19" s="109"/>
      <c r="C19" s="119"/>
      <c r="D19" s="119"/>
      <c r="E19" s="120" t="s">
        <v>187</v>
      </c>
      <c r="F19" s="119"/>
      <c r="G19" s="119"/>
      <c r="H19" s="119"/>
      <c r="I19" s="119"/>
      <c r="J19" s="119"/>
      <c r="K19" s="109"/>
    </row>
    <row r="20" spans="2:11">
      <c r="B20" s="109"/>
      <c r="C20" s="119"/>
      <c r="D20" s="119"/>
      <c r="E20" s="119"/>
      <c r="F20" s="119"/>
      <c r="G20" s="119"/>
      <c r="H20" s="119"/>
      <c r="I20" s="119"/>
      <c r="J20" s="119"/>
      <c r="K20" s="109"/>
    </row>
    <row r="21" spans="2:11">
      <c r="B21" s="109"/>
      <c r="C21" s="119"/>
      <c r="D21" s="121" t="s">
        <v>188</v>
      </c>
      <c r="E21" s="119"/>
      <c r="F21" s="119"/>
      <c r="G21" s="119"/>
      <c r="H21" s="119"/>
      <c r="I21" s="119"/>
      <c r="J21" s="119"/>
      <c r="K21" s="109"/>
    </row>
    <row r="22" spans="2:11">
      <c r="B22" s="109"/>
      <c r="C22" s="119"/>
      <c r="D22" s="119"/>
      <c r="E22" s="119"/>
      <c r="F22" s="119"/>
      <c r="G22" s="119"/>
      <c r="H22" s="119"/>
      <c r="I22" s="119"/>
      <c r="J22" s="119"/>
      <c r="K22" s="109"/>
    </row>
    <row r="23" spans="2:11">
      <c r="B23" s="109"/>
      <c r="C23" s="119"/>
      <c r="D23" s="119"/>
      <c r="E23" s="120" t="s">
        <v>189</v>
      </c>
      <c r="F23" s="119"/>
      <c r="G23" s="119"/>
      <c r="H23" s="119"/>
      <c r="I23" s="119"/>
      <c r="J23" s="119"/>
      <c r="K23" s="109"/>
    </row>
    <row r="24" spans="2:11">
      <c r="B24" s="109"/>
      <c r="C24" s="119"/>
      <c r="D24" s="119"/>
      <c r="E24" s="120" t="s">
        <v>190</v>
      </c>
      <c r="F24" s="119"/>
      <c r="G24" s="119"/>
      <c r="H24" s="119"/>
      <c r="I24" s="119"/>
      <c r="J24" s="119"/>
      <c r="K24" s="109"/>
    </row>
    <row r="25" spans="2:11">
      <c r="B25" s="109"/>
      <c r="C25" s="119"/>
      <c r="D25" s="119"/>
      <c r="E25" s="120" t="s">
        <v>191</v>
      </c>
      <c r="F25" s="119"/>
      <c r="G25" s="119"/>
      <c r="H25" s="119"/>
      <c r="I25" s="119"/>
      <c r="J25" s="119"/>
      <c r="K25" s="109"/>
    </row>
    <row r="26" spans="2:11">
      <c r="B26" s="109"/>
      <c r="C26" s="119"/>
      <c r="D26" s="119"/>
      <c r="E26" s="119"/>
      <c r="F26" s="119"/>
      <c r="G26" s="119"/>
      <c r="H26" s="119"/>
      <c r="I26" s="119"/>
      <c r="J26" s="119"/>
      <c r="K26" s="109"/>
    </row>
    <row r="27" spans="2:11" ht="3" customHeight="1">
      <c r="B27" s="109"/>
      <c r="C27" s="109"/>
      <c r="D27" s="109"/>
      <c r="E27" s="109"/>
      <c r="F27" s="109"/>
      <c r="G27" s="109"/>
      <c r="H27" s="109"/>
      <c r="I27" s="109"/>
      <c r="J27" s="109"/>
      <c r="K27" s="109"/>
    </row>
  </sheetData>
  <phoneticPr fontId="32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608325" r:id="rId4" name="CommandButton1">
          <controlPr defaultSize="0" autoLine="0" r:id="rId5">
            <anchor moveWithCells="1">
              <from>
                <xdr:col>5</xdr:col>
                <xdr:colOff>219075</xdr:colOff>
                <xdr:row>6</xdr:row>
                <xdr:rowOff>123825</xdr:rowOff>
              </from>
              <to>
                <xdr:col>8</xdr:col>
                <xdr:colOff>1219200</xdr:colOff>
                <xdr:row>8</xdr:row>
                <xdr:rowOff>85725</xdr:rowOff>
              </to>
            </anchor>
          </controlPr>
        </control>
      </mc:Choice>
      <mc:Fallback>
        <control shapeId="7608325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Unknown Document Type" ma:contentTypeID="0x010104" ma:contentTypeVersion="0" ma:contentTypeDescription="" ma:contentTypeScope="" ma:versionID="05d83ceaa0bbd2e3bc716e6e66bd857a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3d69fe45253d5ff147bb69036b756a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8CEBBD7-DCD7-4149-839E-7EFA6750FF15}"/>
</file>

<file path=customXml/itemProps2.xml><?xml version="1.0" encoding="utf-8"?>
<ds:datastoreItem xmlns:ds="http://schemas.openxmlformats.org/officeDocument/2006/customXml" ds:itemID="{39E06462-60E3-498A-8E66-2EC554A5D3AE}"/>
</file>

<file path=customXml/itemProps3.xml><?xml version="1.0" encoding="utf-8"?>
<ds:datastoreItem xmlns:ds="http://schemas.openxmlformats.org/officeDocument/2006/customXml" ds:itemID="{028DD8BB-7DA5-473E-8ED2-4C5EA113E9D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main</vt:lpstr>
      <vt:lpstr>wait</vt:lpstr>
      <vt:lpstr>rainfallex</vt:lpstr>
      <vt:lpstr>testing</vt:lpstr>
      <vt:lpstr>watershed2</vt:lpstr>
      <vt:lpstr>watershed</vt:lpstr>
      <vt:lpstr>UnitH</vt:lpstr>
      <vt:lpstr>tmpData</vt:lpstr>
      <vt:lpstr>storm</vt:lpstr>
      <vt:lpstr>cstorm</vt:lpstr>
      <vt:lpstr>CNS</vt:lpstr>
      <vt:lpstr>DistriF</vt:lpstr>
      <vt:lpstr>output</vt:lpstr>
      <vt:lpstr>SummaryTable</vt:lpstr>
      <vt:lpstr>table</vt:lpstr>
      <vt:lpstr>graph1</vt:lpstr>
      <vt:lpstr>graph2</vt:lpstr>
      <vt:lpstr>graph3</vt:lpstr>
      <vt:lpstr>routing</vt:lpstr>
      <vt:lpstr>graph4</vt:lpstr>
      <vt:lpstr>routable</vt:lpstr>
      <vt:lpstr>graph5</vt:lpstr>
      <vt:lpstr>W5Message</vt:lpstr>
    </vt:vector>
  </TitlesOfParts>
  <Company>UA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abm</dc:creator>
  <cp:lastModifiedBy>Dan Cenderelli</cp:lastModifiedBy>
  <cp:lastPrinted>2011-03-23T20:53:08Z</cp:lastPrinted>
  <dcterms:created xsi:type="dcterms:W3CDTF">2007-10-18T16:30:10Z</dcterms:created>
  <dcterms:modified xsi:type="dcterms:W3CDTF">2016-04-21T21:20:03Z</dcterms:modified>
</cp:coreProperties>
</file>