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gerserret/Documents/GitHub/IronRoger/week6_classexs/"/>
    </mc:Choice>
  </mc:AlternateContent>
  <xr:revisionPtr revIDLastSave="0" documentId="13_ncr:1_{A71A52C7-CF60-4949-883E-BB8B324CA4D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control_conversions">Sheet1!$D$8</definedName>
    <definedName name="control_p">Sheet1!$F$8</definedName>
    <definedName name="control_se">Sheet1!$I$8</definedName>
    <definedName name="control_visitors">Sheet1!$C$8</definedName>
    <definedName name="p_value">Sheet1!$C$20</definedName>
    <definedName name="se_control">Sheet1!$I$8</definedName>
    <definedName name="se_variation">Sheet1!$I$9</definedName>
    <definedName name="variation_conversions">Sheet1!$D$9</definedName>
    <definedName name="variation_p">Sheet1!$F$9</definedName>
    <definedName name="variation_se">Sheet1!$I$9</definedName>
    <definedName name="variation_visitors">Sheet1!$C$9</definedName>
    <definedName name="z_score">Sheet1!$C$18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I8" i="1" s="1"/>
  <c r="F9" i="1"/>
  <c r="X8" i="1" l="1"/>
  <c r="S8" i="1"/>
  <c r="N8" i="1"/>
  <c r="I9" i="1"/>
  <c r="M8" i="1"/>
  <c r="R8" i="1"/>
  <c r="W8" i="1"/>
  <c r="S9" i="1" l="1"/>
  <c r="M9" i="1"/>
  <c r="W9" i="1"/>
  <c r="N9" i="1"/>
  <c r="X9" i="1"/>
  <c r="R9" i="1"/>
  <c r="C18" i="1"/>
  <c r="C20" i="1" s="1"/>
  <c r="D16" i="1" l="1"/>
  <c r="D14" i="1"/>
  <c r="D15" i="1"/>
</calcChain>
</file>

<file path=xl/sharedStrings.xml><?xml version="1.0" encoding="utf-8"?>
<sst xmlns="http://schemas.openxmlformats.org/spreadsheetml/2006/main" count="26" uniqueCount="22">
  <si>
    <t>Brought to you by:</t>
  </si>
  <si>
    <t>Control</t>
  </si>
  <si>
    <t>Variation</t>
  </si>
  <si>
    <t>Visitors</t>
  </si>
  <si>
    <t>Conversions</t>
  </si>
  <si>
    <t>How to use it?</t>
  </si>
  <si>
    <t>Conversion Rate</t>
  </si>
  <si>
    <t>Standard Error</t>
  </si>
  <si>
    <t>95% Conversion Rate Limits</t>
  </si>
  <si>
    <t>From</t>
  </si>
  <si>
    <t>To</t>
  </si>
  <si>
    <t>99% Conversion Rate Limits</t>
  </si>
  <si>
    <t>Z-score</t>
  </si>
  <si>
    <t>P-value</t>
  </si>
  <si>
    <t>Significant At</t>
  </si>
  <si>
    <t>95% confidence:</t>
  </si>
  <si>
    <t>99% confidence:</t>
  </si>
  <si>
    <t>Fill the cells with red background; rest of the cells will update automatically</t>
  </si>
  <si>
    <t>90% Conversion Rate Limits</t>
  </si>
  <si>
    <t>90% confidence:</t>
  </si>
  <si>
    <t>https://vwo.com/</t>
  </si>
  <si>
    <t>A/B Testing Significance Calculator | VWO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</si>
</sst>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6" fillId="3" borderId="7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7" fillId="0" borderId="0" xfId="0" applyFont="1" applyBorder="1"/>
    <xf numFmtId="0" fontId="5" fillId="0" borderId="3" xfId="0" applyFont="1" applyBorder="1"/>
    <xf numFmtId="10" fontId="4" fillId="0" borderId="5" xfId="0" applyNumberFormat="1" applyFont="1" applyBorder="1"/>
    <xf numFmtId="10" fontId="4" fillId="0" borderId="0" xfId="0" applyNumberFormat="1" applyFont="1" applyBorder="1"/>
    <xf numFmtId="10" fontId="4" fillId="0" borderId="6" xfId="0" applyNumberFormat="1" applyFont="1" applyBorder="1"/>
    <xf numFmtId="10" fontId="4" fillId="0" borderId="8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6" xfId="0" applyBorder="1"/>
    <xf numFmtId="0" fontId="9" fillId="0" borderId="0" xfId="0" applyFont="1" applyBorder="1"/>
    <xf numFmtId="0" fontId="10" fillId="0" borderId="5" xfId="0" applyFont="1" applyBorder="1"/>
    <xf numFmtId="0" fontId="5" fillId="0" borderId="6" xfId="0" applyFont="1" applyFill="1" applyBorder="1"/>
    <xf numFmtId="0" fontId="3" fillId="2" borderId="8" xfId="0" applyFont="1" applyFill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wo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12700</xdr:colOff>
      <xdr:row>0</xdr:row>
      <xdr:rowOff>101600</xdr:rowOff>
    </xdr:from>
    <xdr:to>
      <xdr:col>15</xdr:col>
      <xdr:colOff>635000</xdr:colOff>
      <xdr:row>1</xdr:row>
      <xdr:rowOff>114300</xdr:rowOff>
    </xdr:to>
    <xdr:pic>
      <xdr:nvPicPr>
        <xdr:cNvPr id="1039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3ADE8-681D-9D47-95EA-7DC7A6BC1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0" y="101600"/>
          <a:ext cx="1295400" cy="444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wo.com/" TargetMode="External"/><Relationship Id="rId2" Type="http://schemas.openxmlformats.org/officeDocument/2006/relationships/hyperlink" Target="https://vwo.com/" TargetMode="External"/><Relationship Id="rId1" Type="http://schemas.openxmlformats.org/officeDocument/2006/relationships/hyperlink" Target="https://vwo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0"/>
  <sheetViews>
    <sheetView showGridLines="0" tabSelected="1" workbookViewId="0">
      <selection activeCell="G17" sqref="G17"/>
    </sheetView>
  </sheetViews>
  <sheetFormatPr baseColWidth="10" defaultColWidth="8.83203125" defaultRowHeight="15" x14ac:dyDescent="0.2"/>
  <cols>
    <col min="1" max="1" width="2.6640625" customWidth="1"/>
    <col min="2" max="2" width="12.33203125" customWidth="1"/>
    <col min="3" max="3" width="11" customWidth="1"/>
    <col min="4" max="4" width="14.5" customWidth="1"/>
    <col min="6" max="6" width="9.6640625" bestFit="1" customWidth="1"/>
    <col min="8" max="8" width="9.1640625" customWidth="1"/>
    <col min="10" max="10" width="10.6640625" customWidth="1"/>
    <col min="11" max="11" width="5.5" customWidth="1"/>
    <col min="13" max="13" width="8.5" customWidth="1"/>
  </cols>
  <sheetData>
    <row r="1" spans="2:25" ht="34" x14ac:dyDescent="0.4">
      <c r="B1" s="23" t="s">
        <v>21</v>
      </c>
      <c r="C1" s="11"/>
      <c r="D1" s="11"/>
      <c r="E1" s="11"/>
      <c r="F1" s="11"/>
      <c r="G1" s="11"/>
      <c r="H1" s="11"/>
      <c r="I1" s="11"/>
      <c r="J1" s="11"/>
      <c r="L1" s="15" t="s">
        <v>0</v>
      </c>
      <c r="M1" s="11"/>
      <c r="N1" s="11"/>
      <c r="O1" s="11"/>
      <c r="P1" s="11"/>
      <c r="Q1" s="11"/>
    </row>
    <row r="2" spans="2:25" x14ac:dyDescent="0.2">
      <c r="B2" s="11"/>
      <c r="C2" s="11"/>
      <c r="D2" s="11"/>
      <c r="E2" s="11"/>
      <c r="F2" s="11"/>
      <c r="G2" s="11"/>
      <c r="H2" s="11"/>
      <c r="I2" s="11"/>
      <c r="J2" s="11"/>
      <c r="L2" s="11"/>
      <c r="M2" s="11"/>
      <c r="N2" s="11"/>
      <c r="O2" s="11"/>
      <c r="P2" s="11"/>
      <c r="Q2" s="11"/>
    </row>
    <row r="3" spans="2:25" x14ac:dyDescent="0.2">
      <c r="B3" s="34" t="s">
        <v>5</v>
      </c>
      <c r="C3" s="34"/>
      <c r="D3" s="11" t="s">
        <v>17</v>
      </c>
      <c r="E3" s="11"/>
      <c r="F3" s="11"/>
      <c r="G3" s="11"/>
      <c r="H3" s="11"/>
      <c r="I3" s="11"/>
      <c r="J3" s="11"/>
      <c r="L3" s="35" t="s">
        <v>20</v>
      </c>
      <c r="M3" s="35"/>
      <c r="N3" s="35"/>
      <c r="O3" s="35"/>
      <c r="P3" s="11"/>
      <c r="Q3" s="11"/>
    </row>
    <row r="6" spans="2:25" ht="16" x14ac:dyDescent="0.2">
      <c r="L6" s="27" t="s">
        <v>18</v>
      </c>
      <c r="M6" s="28"/>
      <c r="N6" s="28"/>
      <c r="O6" s="29"/>
      <c r="Q6" s="27" t="s">
        <v>8</v>
      </c>
      <c r="R6" s="28"/>
      <c r="S6" s="28"/>
      <c r="T6" s="29"/>
      <c r="V6" s="27" t="s">
        <v>11</v>
      </c>
      <c r="W6" s="28"/>
      <c r="X6" s="28"/>
      <c r="Y6" s="29"/>
    </row>
    <row r="7" spans="2:25" ht="19" x14ac:dyDescent="0.25">
      <c r="B7" s="3"/>
      <c r="C7" s="4" t="s">
        <v>3</v>
      </c>
      <c r="D7" s="5" t="s">
        <v>4</v>
      </c>
      <c r="F7" s="16" t="s">
        <v>6</v>
      </c>
      <c r="G7" s="9"/>
      <c r="H7" s="9"/>
      <c r="I7" s="4" t="s">
        <v>7</v>
      </c>
      <c r="J7" s="1"/>
      <c r="L7" s="10"/>
      <c r="M7" s="21" t="s">
        <v>9</v>
      </c>
      <c r="N7" s="21" t="s">
        <v>10</v>
      </c>
      <c r="O7" s="12"/>
      <c r="Q7" s="10"/>
      <c r="R7" s="21" t="s">
        <v>9</v>
      </c>
      <c r="S7" s="21" t="s">
        <v>10</v>
      </c>
      <c r="T7" s="12"/>
      <c r="V7" s="10"/>
      <c r="W7" s="21" t="s">
        <v>9</v>
      </c>
      <c r="X7" s="21" t="s">
        <v>10</v>
      </c>
      <c r="Y7" s="12"/>
    </row>
    <row r="8" spans="2:25" ht="19" x14ac:dyDescent="0.25">
      <c r="B8" s="6" t="s">
        <v>1</v>
      </c>
      <c r="C8" s="8">
        <v>39910</v>
      </c>
      <c r="D8" s="8">
        <v>16046</v>
      </c>
      <c r="F8" s="17">
        <f>control_conversions/control_visitors</f>
        <v>0.40205462290152844</v>
      </c>
      <c r="G8" s="11"/>
      <c r="H8" s="11"/>
      <c r="I8" s="18">
        <f>SQRT((control_p*(1-control_p)/control_visitors))</f>
        <v>2.4543269850944719E-3</v>
      </c>
      <c r="J8" s="12"/>
      <c r="L8" s="10"/>
      <c r="M8" s="18">
        <f>IF(control_p-1.65*control_se&lt;0,0,control_p-1.65*control_se)</f>
        <v>0.39800498337612256</v>
      </c>
      <c r="N8" s="18">
        <f>IF(control_p+1.65*control_se&gt;1,1,control_p+1.65*control_se)</f>
        <v>0.40610426242693431</v>
      </c>
      <c r="O8" s="12"/>
      <c r="Q8" s="10"/>
      <c r="R8" s="18">
        <f>IF(control_p-1.96*control_se&lt;0,0,control_p-1.96*control_se)</f>
        <v>0.39724414201074326</v>
      </c>
      <c r="S8" s="18">
        <f>IF(control_p+1.96*control_se&gt;1,1,control_p+1.96*control_se)</f>
        <v>0.40686510379231361</v>
      </c>
      <c r="T8" s="12"/>
      <c r="V8" s="10"/>
      <c r="W8" s="18">
        <f>IF(control_p-2.57*control_se&lt;0,0,control_p-2.57*control_se)</f>
        <v>0.39574700254983564</v>
      </c>
      <c r="X8" s="18">
        <f>IF(control_p+2.57*control_se&gt;1,1,control_p+2.57*control_se)</f>
        <v>0.40836224325322124</v>
      </c>
      <c r="Y8" s="12"/>
    </row>
    <row r="9" spans="2:25" ht="19" x14ac:dyDescent="0.25">
      <c r="B9" s="7" t="s">
        <v>2</v>
      </c>
      <c r="C9" s="8">
        <v>33157</v>
      </c>
      <c r="D9" s="8">
        <v>21731</v>
      </c>
      <c r="F9" s="19">
        <f>variation_conversions/variation_visitors</f>
        <v>0.65539705039659801</v>
      </c>
      <c r="G9" s="13"/>
      <c r="H9" s="13"/>
      <c r="I9" s="20">
        <f>SQRT((variation_p*(1-variation_p)/variation_visitors))</f>
        <v>2.609901529126608E-3</v>
      </c>
      <c r="J9" s="14"/>
      <c r="L9" s="22"/>
      <c r="M9" s="20">
        <f>IF(variation_p-1.65*variation_se&lt;0,0,variation_p-1.65*variation_se)</f>
        <v>0.65109071287353915</v>
      </c>
      <c r="N9" s="20">
        <f>IF(variation_p+1.65*variation_se&gt;1,1,variation_p+1.65*variation_se)</f>
        <v>0.65970338791965688</v>
      </c>
      <c r="O9" s="14"/>
      <c r="Q9" s="22"/>
      <c r="R9" s="20">
        <f>IF(variation_p-1.96*variation_se&lt;0,0,variation_p-1.96*variation_se)</f>
        <v>0.65028164339950989</v>
      </c>
      <c r="S9" s="20">
        <f>IF(variation_p+1.96*variation_se&gt;1,1,variation_p+1.96*variation_se)</f>
        <v>0.66051245739368614</v>
      </c>
      <c r="T9" s="14"/>
      <c r="V9" s="22"/>
      <c r="W9" s="20">
        <f>IF(variation_p-2.57*variation_se&lt;0,0,variation_p-2.57*variation_se)</f>
        <v>0.64868960346674265</v>
      </c>
      <c r="X9" s="20">
        <f>IF(variation_p+2.57*variation_se&gt;1,1,variation_p+2.57*variation_se)</f>
        <v>0.66210449732645338</v>
      </c>
      <c r="Y9" s="14"/>
    </row>
    <row r="13" spans="2:25" ht="18.75" customHeight="1" x14ac:dyDescent="0.25">
      <c r="B13" s="32" t="s">
        <v>14</v>
      </c>
      <c r="C13" s="33"/>
      <c r="D13" s="1"/>
    </row>
    <row r="14" spans="2:25" ht="18.75" customHeight="1" x14ac:dyDescent="0.25">
      <c r="B14" s="30" t="s">
        <v>19</v>
      </c>
      <c r="C14" s="31"/>
      <c r="D14" s="2" t="str">
        <f>IF(OR(p_value&lt;0.1,p_value&gt;0.9), "YES", "NO")</f>
        <v>YES</v>
      </c>
    </row>
    <row r="15" spans="2:25" ht="19" x14ac:dyDescent="0.25">
      <c r="B15" s="30" t="s">
        <v>15</v>
      </c>
      <c r="C15" s="31"/>
      <c r="D15" s="2" t="str">
        <f>IF(OR(p_value&lt;0.05,p_value&gt;0.95), "YES", "NO")</f>
        <v>YES</v>
      </c>
    </row>
    <row r="16" spans="2:25" ht="19" x14ac:dyDescent="0.25">
      <c r="B16" s="30" t="s">
        <v>16</v>
      </c>
      <c r="C16" s="31"/>
      <c r="D16" s="2" t="str">
        <f>IF(OR(p_value&lt;0.01,p_value&gt;0.99), "YES", "NO")</f>
        <v>YES</v>
      </c>
    </row>
    <row r="17" spans="2:4" x14ac:dyDescent="0.2">
      <c r="B17" s="10"/>
      <c r="C17" s="11"/>
      <c r="D17" s="12"/>
    </row>
    <row r="18" spans="2:4" ht="16" x14ac:dyDescent="0.2">
      <c r="B18" s="24" t="s">
        <v>12</v>
      </c>
      <c r="C18" s="11">
        <f>(control_p-variation_p)/SQRT(POWER(control_se,2)+POWER(variation_se,2))</f>
        <v>-70.713901329160251</v>
      </c>
      <c r="D18" s="12"/>
    </row>
    <row r="19" spans="2:4" x14ac:dyDescent="0.2">
      <c r="B19" s="10"/>
      <c r="C19" s="11"/>
      <c r="D19" s="12"/>
    </row>
    <row r="20" spans="2:4" ht="19" x14ac:dyDescent="0.25">
      <c r="B20" s="25" t="s">
        <v>13</v>
      </c>
      <c r="C20" s="26">
        <f>NORMDIST(z_score,0,1,TRUE)</f>
        <v>0</v>
      </c>
      <c r="D20" s="14"/>
    </row>
  </sheetData>
  <mergeCells count="9">
    <mergeCell ref="B3:C3"/>
    <mergeCell ref="L3:O3"/>
    <mergeCell ref="L6:O6"/>
    <mergeCell ref="Q6:T6"/>
    <mergeCell ref="V6:Y6"/>
    <mergeCell ref="B14:C14"/>
    <mergeCell ref="B13:C13"/>
    <mergeCell ref="B15:C15"/>
    <mergeCell ref="B16:C16"/>
  </mergeCells>
  <hyperlinks>
    <hyperlink ref="L3" r:id="rId1" xr:uid="{00000000-0004-0000-0000-000000000000}"/>
    <hyperlink ref="M3" r:id="rId2" display="https://vwo.com/" xr:uid="{00000000-0004-0000-0000-000001000000}"/>
    <hyperlink ref="N3" r:id="rId3" display="https://vwo.com/" xr:uid="{00000000-0004-0000-0000-000002000000}"/>
    <hyperlink ref="O3" r:id="rId4" display="https://vwo.com/" xr:uid="{00000000-0004-0000-0000-000003000000}"/>
  </hyperlinks>
  <pageMargins left="0.75" right="0.75" top="1" bottom="1" header="0.3" footer="0.3"/>
  <pageSetup orientation="portrait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control_conversions</vt:lpstr>
      <vt:lpstr>control_p</vt:lpstr>
      <vt:lpstr>control_se</vt:lpstr>
      <vt:lpstr>control_visitors</vt:lpstr>
      <vt:lpstr>p_value</vt:lpstr>
      <vt:lpstr>se_control</vt:lpstr>
      <vt:lpstr>se_variation</vt:lpstr>
      <vt:lpstr>variation_conversions</vt:lpstr>
      <vt:lpstr>variation_p</vt:lpstr>
      <vt:lpstr>variation_se</vt:lpstr>
      <vt:lpstr>variation_visitors</vt:lpstr>
      <vt:lpstr>z_score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</dc:creator>
  <cp:lastModifiedBy>Microsoft Office User</cp:lastModifiedBy>
  <dcterms:created xsi:type="dcterms:W3CDTF">2010-09-27T11:56:00Z</dcterms:created>
  <dcterms:modified xsi:type="dcterms:W3CDTF">2022-05-17T11:22:41Z</dcterms:modified>
</cp:coreProperties>
</file>